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"/>
    </mc:Choice>
  </mc:AlternateContent>
  <xr:revisionPtr revIDLastSave="0" documentId="8_{6C5739CC-6078-43DC-B3D8-A3136289F0F7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4" hidden="1">'אג"ח קונצרני'!$B$12:$U$168</definedName>
    <definedName name="_xlnm._FilterDatabase" localSheetId="9" hidden="1">אופציות!$B$8:$L$100</definedName>
    <definedName name="_xlnm._FilterDatabase" localSheetId="21" hidden="1">הלוואות!$B$7:$R$967</definedName>
    <definedName name="_xlnm._FilterDatabase" localSheetId="25" hidden="1">'השקעות אחרות '!$B$7:$K$611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השקעה'!$B$8:$K$386</definedName>
    <definedName name="_xlnm._FilterDatabase" localSheetId="1" hidden="1">מזומנים!$B$7:$L$197</definedName>
    <definedName name="_xlnm._FilterDatabase" localSheetId="5" hidden="1">מניות!$B$8:$O$502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הלוואות!$B$6:$Q$40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השקעה'!$B$6:$K$36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  <definedName name="_xlnm.Print_Area" localSheetId="0">'סכום נכסי הקרן'!#REF!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1" i="73" l="1"/>
  <c r="H42" i="73"/>
  <c r="H37" i="73"/>
  <c r="H13" i="73"/>
  <c r="H12" i="73" l="1"/>
  <c r="C28" i="88"/>
  <c r="G12" i="80" l="1"/>
  <c r="G46" i="80"/>
  <c r="J71" i="58"/>
  <c r="J70" i="58" s="1"/>
  <c r="J25" i="58"/>
  <c r="G11" i="80" l="1"/>
  <c r="C43" i="88"/>
  <c r="O15" i="78" l="1"/>
  <c r="O14" i="78"/>
  <c r="O13" i="78"/>
  <c r="O33" i="78"/>
  <c r="P12" i="78"/>
  <c r="P38" i="78" l="1"/>
  <c r="P263" i="78"/>
  <c r="P17" i="78"/>
  <c r="P11" i="78" l="1"/>
  <c r="P10" i="78" s="1"/>
  <c r="L17" i="74"/>
  <c r="K17" i="74"/>
  <c r="K18" i="74"/>
  <c r="C33" i="88" l="1"/>
  <c r="J301" i="73"/>
  <c r="J302" i="73"/>
  <c r="J303" i="73"/>
  <c r="J304" i="73"/>
  <c r="J305" i="73"/>
  <c r="J306" i="73"/>
  <c r="J307" i="73"/>
  <c r="J308" i="73"/>
  <c r="J309" i="73"/>
  <c r="J310" i="73"/>
  <c r="J311" i="73"/>
  <c r="J312" i="73"/>
  <c r="J204" i="73"/>
  <c r="J205" i="73"/>
  <c r="J206" i="73"/>
  <c r="J207" i="73"/>
  <c r="J208" i="73"/>
  <c r="J209" i="73"/>
  <c r="J210" i="73"/>
  <c r="J211" i="73"/>
  <c r="J212" i="73"/>
  <c r="J213" i="73"/>
  <c r="J214" i="73"/>
  <c r="J183" i="73"/>
  <c r="J184" i="73"/>
  <c r="J185" i="73"/>
  <c r="J186" i="73"/>
  <c r="J187" i="73"/>
  <c r="J188" i="73"/>
  <c r="J189" i="73"/>
  <c r="J190" i="73"/>
  <c r="J191" i="73"/>
  <c r="J192" i="73"/>
  <c r="J193" i="73"/>
  <c r="J194" i="73"/>
  <c r="J195" i="73"/>
  <c r="J196" i="73"/>
  <c r="J197" i="73"/>
  <c r="J198" i="73"/>
  <c r="J199" i="73"/>
  <c r="J69" i="73"/>
  <c r="J70" i="73"/>
  <c r="J71" i="73"/>
  <c r="J51" i="73"/>
  <c r="J52" i="73"/>
  <c r="J53" i="73"/>
  <c r="J18" i="73"/>
  <c r="J19" i="73"/>
  <c r="J20" i="73"/>
  <c r="J21" i="73"/>
  <c r="J22" i="73"/>
  <c r="J23" i="73"/>
  <c r="J24" i="73"/>
  <c r="J25" i="73"/>
  <c r="J26" i="73"/>
  <c r="J27" i="73"/>
  <c r="J28" i="73"/>
  <c r="J29" i="73"/>
  <c r="J30" i="73"/>
  <c r="J31" i="73"/>
  <c r="J32" i="73"/>
  <c r="J33" i="73"/>
  <c r="J34" i="73"/>
  <c r="J35" i="73"/>
  <c r="L87" i="72" l="1"/>
  <c r="L88" i="72"/>
  <c r="L43" i="72"/>
  <c r="L44" i="72"/>
  <c r="L45" i="72"/>
  <c r="L46" i="72"/>
  <c r="L47" i="72"/>
  <c r="L48" i="72"/>
  <c r="L49" i="72"/>
  <c r="L50" i="72"/>
  <c r="L51" i="72"/>
  <c r="L52" i="72"/>
  <c r="L53" i="72"/>
  <c r="L54" i="72"/>
  <c r="L55" i="72"/>
  <c r="L14" i="72"/>
  <c r="L15" i="72"/>
  <c r="P31" i="71"/>
  <c r="P22" i="71"/>
  <c r="G13" i="69"/>
  <c r="J13" i="69"/>
  <c r="G19" i="69"/>
  <c r="M13" i="69"/>
  <c r="M19" i="69"/>
  <c r="J19" i="69"/>
  <c r="P12" i="71" l="1"/>
  <c r="P11" i="71" s="1"/>
  <c r="M12" i="69"/>
  <c r="M11" i="69" s="1"/>
  <c r="O13" i="69" s="1"/>
  <c r="O19" i="69"/>
  <c r="L218" i="62" l="1"/>
  <c r="L188" i="62"/>
  <c r="L187" i="62" s="1"/>
  <c r="L115" i="62"/>
  <c r="L12" i="62" s="1"/>
  <c r="L11" i="62" l="1"/>
  <c r="C16" i="88" s="1"/>
  <c r="R13" i="61"/>
  <c r="R12" i="61" s="1"/>
  <c r="R11" i="61" s="1"/>
  <c r="I11" i="81"/>
  <c r="I10" i="81" l="1"/>
  <c r="J12" i="58"/>
  <c r="J11" i="58" l="1"/>
  <c r="J12" i="81"/>
  <c r="J13" i="81"/>
  <c r="J11" i="81"/>
  <c r="J10" i="81"/>
  <c r="C37" i="88"/>
  <c r="O13" i="93"/>
  <c r="O12" i="93"/>
  <c r="O11" i="93"/>
  <c r="O10" i="93"/>
  <c r="H55" i="80"/>
  <c r="H44" i="80"/>
  <c r="H54" i="80"/>
  <c r="H53" i="80"/>
  <c r="H52" i="80"/>
  <c r="H51" i="80"/>
  <c r="H50" i="80"/>
  <c r="H49" i="80"/>
  <c r="H48" i="80"/>
  <c r="H47" i="80"/>
  <c r="H46" i="80"/>
  <c r="H43" i="80"/>
  <c r="H42" i="80"/>
  <c r="H41" i="80"/>
  <c r="H40" i="80"/>
  <c r="H39" i="80"/>
  <c r="H38" i="80"/>
  <c r="H37" i="80"/>
  <c r="H36" i="80"/>
  <c r="H35" i="80"/>
  <c r="H34" i="80"/>
  <c r="H33" i="80"/>
  <c r="H32" i="80"/>
  <c r="H31" i="80"/>
  <c r="H30" i="80"/>
  <c r="H29" i="80"/>
  <c r="H28" i="80"/>
  <c r="H27" i="80"/>
  <c r="H26" i="80"/>
  <c r="H25" i="80"/>
  <c r="H24" i="80"/>
  <c r="H23" i="80"/>
  <c r="H22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N19" i="79"/>
  <c r="N18" i="79"/>
  <c r="N17" i="79"/>
  <c r="N16" i="79"/>
  <c r="N15" i="79"/>
  <c r="N14" i="79"/>
  <c r="N13" i="79"/>
  <c r="N12" i="79"/>
  <c r="N11" i="79"/>
  <c r="N10" i="79"/>
  <c r="Q365" i="78"/>
  <c r="Q364" i="78"/>
  <c r="Q363" i="78"/>
  <c r="Q362" i="78"/>
  <c r="Q361" i="78"/>
  <c r="Q360" i="78"/>
  <c r="Q359" i="78"/>
  <c r="Q358" i="78"/>
  <c r="Q357" i="78"/>
  <c r="Q356" i="78"/>
  <c r="Q355" i="78"/>
  <c r="Q354" i="78"/>
  <c r="Q353" i="78"/>
  <c r="Q352" i="78"/>
  <c r="Q351" i="78"/>
  <c r="Q350" i="78"/>
  <c r="Q349" i="78"/>
  <c r="Q348" i="78"/>
  <c r="Q347" i="78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0" i="78"/>
  <c r="Q259" i="78"/>
  <c r="Q258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6" i="78"/>
  <c r="Q35" i="78"/>
  <c r="Q34" i="78"/>
  <c r="Q33" i="78"/>
  <c r="Q32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5" i="78"/>
  <c r="Q14" i="78"/>
  <c r="Q13" i="78"/>
  <c r="Q12" i="78"/>
  <c r="Q11" i="78"/>
  <c r="Q10" i="78"/>
  <c r="J907" i="76"/>
  <c r="J906" i="76"/>
  <c r="J905" i="76"/>
  <c r="J904" i="76"/>
  <c r="J903" i="76"/>
  <c r="J902" i="76"/>
  <c r="J901" i="76"/>
  <c r="J900" i="76"/>
  <c r="J899" i="76"/>
  <c r="J898" i="76"/>
  <c r="J897" i="76"/>
  <c r="J895" i="76"/>
  <c r="J894" i="76"/>
  <c r="J893" i="76"/>
  <c r="J892" i="76"/>
  <c r="J891" i="76"/>
  <c r="J890" i="76"/>
  <c r="J889" i="76"/>
  <c r="J888" i="76"/>
  <c r="J887" i="76"/>
  <c r="J886" i="76"/>
  <c r="J885" i="76"/>
  <c r="J884" i="76"/>
  <c r="J883" i="76"/>
  <c r="J882" i="76"/>
  <c r="J881" i="76"/>
  <c r="J880" i="76"/>
  <c r="J879" i="76"/>
  <c r="J877" i="76"/>
  <c r="J876" i="76"/>
  <c r="J875" i="76"/>
  <c r="J874" i="76"/>
  <c r="J873" i="76"/>
  <c r="J872" i="76"/>
  <c r="J871" i="76"/>
  <c r="J870" i="76"/>
  <c r="J869" i="76"/>
  <c r="J868" i="76"/>
  <c r="J867" i="76"/>
  <c r="J866" i="76"/>
  <c r="J865" i="76"/>
  <c r="J864" i="76"/>
  <c r="J863" i="76"/>
  <c r="J862" i="76"/>
  <c r="J861" i="76"/>
  <c r="J860" i="76"/>
  <c r="J859" i="76"/>
  <c r="J858" i="76"/>
  <c r="J857" i="76"/>
  <c r="J856" i="76"/>
  <c r="J855" i="76"/>
  <c r="J854" i="76"/>
  <c r="J853" i="76"/>
  <c r="J852" i="76"/>
  <c r="J851" i="76"/>
  <c r="J850" i="76"/>
  <c r="J849" i="76"/>
  <c r="J848" i="76"/>
  <c r="J847" i="76"/>
  <c r="J846" i="76"/>
  <c r="J845" i="76"/>
  <c r="J844" i="76"/>
  <c r="J843" i="76"/>
  <c r="J842" i="76"/>
  <c r="J841" i="76"/>
  <c r="J840" i="76"/>
  <c r="J839" i="76"/>
  <c r="J838" i="76"/>
  <c r="J837" i="76"/>
  <c r="J836" i="76"/>
  <c r="J835" i="76"/>
  <c r="J834" i="76"/>
  <c r="J833" i="76"/>
  <c r="J832" i="76"/>
  <c r="J831" i="76"/>
  <c r="J830" i="76"/>
  <c r="J829" i="76"/>
  <c r="J828" i="76"/>
  <c r="J827" i="76"/>
  <c r="J826" i="76"/>
  <c r="J825" i="76"/>
  <c r="J824" i="76"/>
  <c r="J823" i="76"/>
  <c r="J822" i="76"/>
  <c r="J821" i="76"/>
  <c r="J820" i="76"/>
  <c r="J819" i="76"/>
  <c r="J818" i="76"/>
  <c r="J817" i="76"/>
  <c r="J816" i="76"/>
  <c r="J815" i="76"/>
  <c r="J814" i="76"/>
  <c r="J813" i="76"/>
  <c r="J812" i="76"/>
  <c r="J811" i="76"/>
  <c r="J810" i="76"/>
  <c r="J809" i="76"/>
  <c r="J808" i="76"/>
  <c r="J807" i="76"/>
  <c r="J806" i="76"/>
  <c r="J805" i="76"/>
  <c r="J804" i="76"/>
  <c r="J803" i="76"/>
  <c r="J802" i="76"/>
  <c r="J801" i="76"/>
  <c r="J800" i="76"/>
  <c r="J799" i="76"/>
  <c r="J798" i="76"/>
  <c r="J797" i="76"/>
  <c r="J796" i="76"/>
  <c r="J795" i="76"/>
  <c r="J794" i="76"/>
  <c r="J793" i="76"/>
  <c r="J792" i="76"/>
  <c r="J791" i="76"/>
  <c r="J790" i="76"/>
  <c r="J789" i="76"/>
  <c r="J788" i="76"/>
  <c r="J787" i="76"/>
  <c r="J786" i="76"/>
  <c r="J785" i="76"/>
  <c r="J784" i="76"/>
  <c r="J783" i="76"/>
  <c r="J782" i="76"/>
  <c r="J781" i="76"/>
  <c r="J780" i="76"/>
  <c r="J779" i="76"/>
  <c r="J778" i="76"/>
  <c r="J777" i="76"/>
  <c r="J776" i="76"/>
  <c r="J775" i="76"/>
  <c r="J774" i="76"/>
  <c r="J773" i="76"/>
  <c r="J772" i="76"/>
  <c r="J771" i="76"/>
  <c r="J770" i="76"/>
  <c r="J769" i="76"/>
  <c r="J768" i="76"/>
  <c r="J767" i="76"/>
  <c r="J766" i="76"/>
  <c r="J765" i="76"/>
  <c r="J764" i="76"/>
  <c r="J763" i="76"/>
  <c r="J762" i="76"/>
  <c r="J761" i="76"/>
  <c r="J760" i="76"/>
  <c r="J759" i="76"/>
  <c r="J758" i="76"/>
  <c r="J757" i="76"/>
  <c r="J756" i="76"/>
  <c r="J755" i="76"/>
  <c r="J754" i="76"/>
  <c r="J753" i="76"/>
  <c r="J752" i="76"/>
  <c r="J751" i="76"/>
  <c r="J750" i="76"/>
  <c r="J749" i="76"/>
  <c r="J748" i="76"/>
  <c r="J747" i="76"/>
  <c r="J746" i="76"/>
  <c r="J745" i="76"/>
  <c r="J744" i="76"/>
  <c r="J743" i="76"/>
  <c r="J742" i="76"/>
  <c r="J741" i="76"/>
  <c r="J740" i="76"/>
  <c r="J739" i="76"/>
  <c r="J738" i="76"/>
  <c r="J737" i="76"/>
  <c r="J736" i="76"/>
  <c r="J735" i="76"/>
  <c r="J734" i="76"/>
  <c r="J733" i="76"/>
  <c r="J732" i="76"/>
  <c r="J731" i="76"/>
  <c r="J730" i="76"/>
  <c r="J729" i="76"/>
  <c r="J728" i="76"/>
  <c r="J727" i="76"/>
  <c r="J726" i="76"/>
  <c r="J725" i="76"/>
  <c r="J724" i="76"/>
  <c r="J723" i="76"/>
  <c r="J722" i="76"/>
  <c r="J721" i="76"/>
  <c r="J720" i="76"/>
  <c r="J719" i="76"/>
  <c r="J718" i="76"/>
  <c r="J717" i="76"/>
  <c r="J716" i="76"/>
  <c r="J715" i="76"/>
  <c r="J714" i="76"/>
  <c r="J713" i="76"/>
  <c r="J712" i="76"/>
  <c r="J711" i="76"/>
  <c r="J710" i="76"/>
  <c r="J709" i="76"/>
  <c r="J708" i="76"/>
  <c r="J707" i="76"/>
  <c r="J706" i="76"/>
  <c r="J705" i="76"/>
  <c r="J704" i="76"/>
  <c r="J703" i="76"/>
  <c r="J702" i="76"/>
  <c r="J701" i="76"/>
  <c r="J700" i="76"/>
  <c r="J699" i="76"/>
  <c r="J698" i="76"/>
  <c r="J697" i="76"/>
  <c r="J696" i="76"/>
  <c r="J695" i="76"/>
  <c r="J694" i="76"/>
  <c r="J693" i="76"/>
  <c r="J692" i="76"/>
  <c r="J691" i="76"/>
  <c r="J690" i="76"/>
  <c r="J689" i="76"/>
  <c r="J688" i="76"/>
  <c r="J687" i="76"/>
  <c r="J686" i="76"/>
  <c r="J685" i="76"/>
  <c r="J684" i="76"/>
  <c r="J683" i="76"/>
  <c r="J682" i="76"/>
  <c r="J681" i="76"/>
  <c r="J680" i="76"/>
  <c r="J679" i="76"/>
  <c r="J678" i="76"/>
  <c r="J677" i="76"/>
  <c r="J676" i="76"/>
  <c r="J675" i="76"/>
  <c r="J674" i="76"/>
  <c r="J673" i="76"/>
  <c r="J672" i="76"/>
  <c r="J671" i="76"/>
  <c r="J670" i="76"/>
  <c r="J669" i="76"/>
  <c r="J668" i="76"/>
  <c r="J667" i="76"/>
  <c r="J666" i="76"/>
  <c r="J665" i="76"/>
  <c r="J664" i="76"/>
  <c r="J663" i="76"/>
  <c r="J662" i="76"/>
  <c r="J661" i="76"/>
  <c r="J660" i="76"/>
  <c r="J659" i="76"/>
  <c r="J658" i="76"/>
  <c r="J657" i="76"/>
  <c r="J656" i="76"/>
  <c r="J655" i="76"/>
  <c r="J654" i="76"/>
  <c r="J653" i="76"/>
  <c r="J652" i="76"/>
  <c r="J651" i="76"/>
  <c r="J650" i="76"/>
  <c r="J649" i="76"/>
  <c r="J648" i="76"/>
  <c r="J647" i="76"/>
  <c r="J646" i="76"/>
  <c r="J645" i="76"/>
  <c r="J644" i="76"/>
  <c r="J643" i="76"/>
  <c r="J642" i="76"/>
  <c r="J641" i="76"/>
  <c r="J640" i="76"/>
  <c r="J639" i="76"/>
  <c r="J638" i="76"/>
  <c r="J637" i="76"/>
  <c r="J636" i="76"/>
  <c r="J635" i="76"/>
  <c r="J634" i="76"/>
  <c r="J633" i="76"/>
  <c r="J632" i="76"/>
  <c r="J631" i="76"/>
  <c r="J630" i="76"/>
  <c r="J629" i="76"/>
  <c r="J628" i="76"/>
  <c r="J627" i="76"/>
  <c r="J626" i="76"/>
  <c r="J625" i="76"/>
  <c r="J624" i="76"/>
  <c r="J623" i="76"/>
  <c r="J622" i="76"/>
  <c r="J621" i="76"/>
  <c r="J620" i="76"/>
  <c r="J619" i="76"/>
  <c r="J618" i="76"/>
  <c r="J617" i="76"/>
  <c r="J616" i="76"/>
  <c r="J615" i="76"/>
  <c r="J614" i="76"/>
  <c r="J613" i="76"/>
  <c r="J612" i="76"/>
  <c r="J611" i="76"/>
  <c r="J610" i="76"/>
  <c r="J609" i="76"/>
  <c r="J608" i="76"/>
  <c r="J607" i="76"/>
  <c r="J606" i="76"/>
  <c r="J605" i="76"/>
  <c r="J604" i="76"/>
  <c r="J603" i="76"/>
  <c r="J602" i="76"/>
  <c r="J601" i="76"/>
  <c r="J600" i="76"/>
  <c r="J599" i="76"/>
  <c r="J598" i="76"/>
  <c r="J597" i="76"/>
  <c r="J596" i="76"/>
  <c r="J595" i="76"/>
  <c r="J594" i="76"/>
  <c r="J593" i="76"/>
  <c r="J592" i="76"/>
  <c r="J591" i="76"/>
  <c r="J590" i="76"/>
  <c r="J589" i="76"/>
  <c r="J588" i="76"/>
  <c r="J587" i="76"/>
  <c r="J586" i="76"/>
  <c r="J585" i="76"/>
  <c r="J584" i="76"/>
  <c r="J583" i="76"/>
  <c r="J582" i="76"/>
  <c r="J581" i="76"/>
  <c r="J580" i="76"/>
  <c r="J579" i="76"/>
  <c r="J578" i="76"/>
  <c r="J577" i="76"/>
  <c r="J576" i="76"/>
  <c r="J575" i="76"/>
  <c r="J574" i="76"/>
  <c r="J573" i="76"/>
  <c r="J572" i="76"/>
  <c r="J571" i="76"/>
  <c r="J570" i="76"/>
  <c r="J569" i="76"/>
  <c r="J568" i="76"/>
  <c r="J567" i="76"/>
  <c r="J566" i="76"/>
  <c r="J565" i="76"/>
  <c r="J564" i="76"/>
  <c r="J563" i="76"/>
  <c r="J562" i="76"/>
  <c r="J561" i="76"/>
  <c r="J560" i="76"/>
  <c r="J559" i="76"/>
  <c r="J558" i="76"/>
  <c r="J557" i="76"/>
  <c r="J556" i="76"/>
  <c r="J555" i="76"/>
  <c r="J554" i="76"/>
  <c r="J553" i="76"/>
  <c r="J552" i="76"/>
  <c r="J551" i="76"/>
  <c r="J550" i="76"/>
  <c r="J549" i="76"/>
  <c r="J548" i="76"/>
  <c r="J547" i="76"/>
  <c r="J545" i="76"/>
  <c r="J544" i="76"/>
  <c r="J543" i="76"/>
  <c r="J542" i="76"/>
  <c r="J541" i="76"/>
  <c r="J540" i="76"/>
  <c r="J539" i="76"/>
  <c r="J538" i="76"/>
  <c r="J537" i="76"/>
  <c r="J536" i="76"/>
  <c r="J535" i="76"/>
  <c r="J534" i="76"/>
  <c r="J533" i="76"/>
  <c r="J532" i="76"/>
  <c r="J531" i="76"/>
  <c r="J530" i="76"/>
  <c r="J529" i="76"/>
  <c r="J528" i="76"/>
  <c r="J527" i="76"/>
  <c r="J526" i="76"/>
  <c r="J525" i="76"/>
  <c r="J524" i="76"/>
  <c r="J523" i="76"/>
  <c r="J522" i="76"/>
  <c r="J521" i="76"/>
  <c r="J520" i="76"/>
  <c r="J519" i="76"/>
  <c r="J518" i="76"/>
  <c r="J517" i="76"/>
  <c r="J516" i="76"/>
  <c r="J515" i="76"/>
  <c r="J514" i="76"/>
  <c r="J513" i="76"/>
  <c r="J512" i="76"/>
  <c r="J511" i="76"/>
  <c r="J510" i="76"/>
  <c r="J509" i="76"/>
  <c r="J508" i="76"/>
  <c r="J507" i="76"/>
  <c r="J506" i="76"/>
  <c r="J505" i="76"/>
  <c r="J504" i="76"/>
  <c r="J503" i="76"/>
  <c r="J502" i="76"/>
  <c r="J501" i="76"/>
  <c r="J500" i="76"/>
  <c r="J499" i="76"/>
  <c r="J498" i="76"/>
  <c r="J497" i="76"/>
  <c r="J496" i="76"/>
  <c r="J495" i="76"/>
  <c r="J494" i="76"/>
  <c r="J493" i="76"/>
  <c r="J492" i="76"/>
  <c r="J491" i="76"/>
  <c r="J490" i="76"/>
  <c r="J489" i="76"/>
  <c r="J488" i="76"/>
  <c r="J487" i="76"/>
  <c r="J486" i="76"/>
  <c r="J485" i="76"/>
  <c r="J484" i="76"/>
  <c r="J483" i="76"/>
  <c r="J482" i="76"/>
  <c r="J481" i="76"/>
  <c r="J480" i="76"/>
  <c r="J479" i="76"/>
  <c r="J478" i="76"/>
  <c r="J477" i="76"/>
  <c r="J476" i="76"/>
  <c r="J475" i="76"/>
  <c r="J474" i="76"/>
  <c r="J473" i="76"/>
  <c r="J472" i="76"/>
  <c r="J471" i="76"/>
  <c r="J470" i="76"/>
  <c r="J469" i="76"/>
  <c r="J468" i="76"/>
  <c r="J467" i="76"/>
  <c r="J466" i="76"/>
  <c r="J465" i="76"/>
  <c r="J464" i="76"/>
  <c r="J463" i="76"/>
  <c r="J462" i="76"/>
  <c r="J461" i="76"/>
  <c r="J460" i="76"/>
  <c r="J459" i="76"/>
  <c r="J458" i="76"/>
  <c r="J457" i="76"/>
  <c r="J456" i="76"/>
  <c r="J455" i="76"/>
  <c r="J454" i="76"/>
  <c r="J453" i="76"/>
  <c r="J452" i="76"/>
  <c r="J451" i="76"/>
  <c r="J450" i="76"/>
  <c r="J449" i="76"/>
  <c r="J448" i="76"/>
  <c r="J447" i="76"/>
  <c r="J446" i="76"/>
  <c r="J445" i="76"/>
  <c r="J444" i="76"/>
  <c r="J443" i="76"/>
  <c r="J442" i="76"/>
  <c r="J441" i="76"/>
  <c r="J440" i="76"/>
  <c r="J439" i="76"/>
  <c r="J438" i="76"/>
  <c r="J437" i="76"/>
  <c r="J436" i="76"/>
  <c r="J435" i="76"/>
  <c r="J434" i="76"/>
  <c r="J433" i="76"/>
  <c r="J432" i="76"/>
  <c r="J431" i="76"/>
  <c r="J430" i="76"/>
  <c r="J429" i="76"/>
  <c r="J428" i="76"/>
  <c r="J427" i="76"/>
  <c r="J426" i="76"/>
  <c r="J425" i="76"/>
  <c r="J424" i="76"/>
  <c r="J423" i="76"/>
  <c r="J422" i="76"/>
  <c r="J421" i="76"/>
  <c r="J420" i="76"/>
  <c r="J419" i="76"/>
  <c r="J418" i="76"/>
  <c r="J417" i="76"/>
  <c r="J416" i="76"/>
  <c r="J415" i="76"/>
  <c r="J414" i="76"/>
  <c r="J413" i="76"/>
  <c r="J412" i="76"/>
  <c r="J411" i="76"/>
  <c r="J410" i="76"/>
  <c r="J409" i="76"/>
  <c r="J408" i="76"/>
  <c r="J407" i="76"/>
  <c r="J406" i="76"/>
  <c r="J405" i="76"/>
  <c r="J404" i="76"/>
  <c r="J403" i="76"/>
  <c r="J402" i="76"/>
  <c r="J401" i="76"/>
  <c r="J400" i="76"/>
  <c r="J399" i="76"/>
  <c r="J398" i="76"/>
  <c r="J397" i="76"/>
  <c r="J396" i="76"/>
  <c r="J395" i="76"/>
  <c r="J394" i="76"/>
  <c r="J393" i="76"/>
  <c r="J392" i="76"/>
  <c r="J391" i="76"/>
  <c r="J390" i="76"/>
  <c r="J389" i="76"/>
  <c r="J388" i="76"/>
  <c r="J387" i="76"/>
  <c r="J386" i="76"/>
  <c r="J385" i="76"/>
  <c r="J384" i="76"/>
  <c r="J383" i="76"/>
  <c r="J382" i="76"/>
  <c r="J381" i="76"/>
  <c r="J380" i="76"/>
  <c r="J379" i="76"/>
  <c r="J378" i="76"/>
  <c r="J377" i="76"/>
  <c r="J376" i="76"/>
  <c r="J375" i="76"/>
  <c r="J374" i="76"/>
  <c r="J373" i="76"/>
  <c r="J372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7" i="75"/>
  <c r="K16" i="75"/>
  <c r="K15" i="75"/>
  <c r="K14" i="75"/>
  <c r="K13" i="75"/>
  <c r="K12" i="75"/>
  <c r="K11" i="75"/>
  <c r="K16" i="74"/>
  <c r="K15" i="74"/>
  <c r="K14" i="74"/>
  <c r="K13" i="74"/>
  <c r="K12" i="74"/>
  <c r="K11" i="74"/>
  <c r="J333" i="73"/>
  <c r="J332" i="73"/>
  <c r="J331" i="73"/>
  <c r="J330" i="73"/>
  <c r="J329" i="73"/>
  <c r="J328" i="73"/>
  <c r="J327" i="73"/>
  <c r="J326" i="73"/>
  <c r="J325" i="73"/>
  <c r="J324" i="73"/>
  <c r="J323" i="73"/>
  <c r="J322" i="73"/>
  <c r="J321" i="73"/>
  <c r="J320" i="73"/>
  <c r="J319" i="73"/>
  <c r="J318" i="73"/>
  <c r="J317" i="73"/>
  <c r="J316" i="73"/>
  <c r="J315" i="73"/>
  <c r="J314" i="73"/>
  <c r="J313" i="73"/>
  <c r="J300" i="73"/>
  <c r="J299" i="73"/>
  <c r="J298" i="73"/>
  <c r="J297" i="73"/>
  <c r="J296" i="73"/>
  <c r="J295" i="73"/>
  <c r="J294" i="73"/>
  <c r="J293" i="73"/>
  <c r="J292" i="73"/>
  <c r="J291" i="73"/>
  <c r="J290" i="73"/>
  <c r="J289" i="73"/>
  <c r="J288" i="73"/>
  <c r="J287" i="73"/>
  <c r="J286" i="73"/>
  <c r="J285" i="73"/>
  <c r="J284" i="73"/>
  <c r="J283" i="73"/>
  <c r="J282" i="73"/>
  <c r="J281" i="73"/>
  <c r="J280" i="73"/>
  <c r="J279" i="73"/>
  <c r="J278" i="73"/>
  <c r="J277" i="73"/>
  <c r="J276" i="73"/>
  <c r="J275" i="73"/>
  <c r="J274" i="73"/>
  <c r="J273" i="73"/>
  <c r="J272" i="73"/>
  <c r="J271" i="73"/>
  <c r="J269" i="73"/>
  <c r="J268" i="73"/>
  <c r="J267" i="73"/>
  <c r="J266" i="73"/>
  <c r="J265" i="73"/>
  <c r="J264" i="73"/>
  <c r="J263" i="73"/>
  <c r="J262" i="73"/>
  <c r="J261" i="73"/>
  <c r="J260" i="73"/>
  <c r="J259" i="73"/>
  <c r="J258" i="73"/>
  <c r="J257" i="73"/>
  <c r="J256" i="73"/>
  <c r="J255" i="73"/>
  <c r="J254" i="73"/>
  <c r="J253" i="73"/>
  <c r="J252" i="73"/>
  <c r="J251" i="73"/>
  <c r="J250" i="73"/>
  <c r="J249" i="73"/>
  <c r="J248" i="73"/>
  <c r="J247" i="73"/>
  <c r="J246" i="73"/>
  <c r="J245" i="73"/>
  <c r="J244" i="73"/>
  <c r="J243" i="73"/>
  <c r="J242" i="73"/>
  <c r="J241" i="73"/>
  <c r="J240" i="73"/>
  <c r="J239" i="73"/>
  <c r="J238" i="73"/>
  <c r="J237" i="73"/>
  <c r="J236" i="73"/>
  <c r="J235" i="73"/>
  <c r="J234" i="73"/>
  <c r="J233" i="73"/>
  <c r="J232" i="73"/>
  <c r="J231" i="73"/>
  <c r="J230" i="73"/>
  <c r="J229" i="73"/>
  <c r="J228" i="73"/>
  <c r="J227" i="73"/>
  <c r="J226" i="73"/>
  <c r="J225" i="73"/>
  <c r="J224" i="73"/>
  <c r="J223" i="73"/>
  <c r="J222" i="73"/>
  <c r="J221" i="73"/>
  <c r="J220" i="73"/>
  <c r="J219" i="73"/>
  <c r="J218" i="73"/>
  <c r="J217" i="73"/>
  <c r="J216" i="73"/>
  <c r="J215" i="73"/>
  <c r="J203" i="73"/>
  <c r="J202" i="73"/>
  <c r="J201" i="73"/>
  <c r="J200" i="73"/>
  <c r="J182" i="73"/>
  <c r="J181" i="73"/>
  <c r="J180" i="73"/>
  <c r="J179" i="73"/>
  <c r="J178" i="73"/>
  <c r="J177" i="73"/>
  <c r="J176" i="73"/>
  <c r="J175" i="73"/>
  <c r="J174" i="73"/>
  <c r="J173" i="73"/>
  <c r="J172" i="73"/>
  <c r="J171" i="73"/>
  <c r="J170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7" i="73"/>
  <c r="J116" i="73"/>
  <c r="J115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79" i="73"/>
  <c r="J78" i="73"/>
  <c r="J77" i="73"/>
  <c r="J76" i="73"/>
  <c r="J75" i="73"/>
  <c r="J74" i="73"/>
  <c r="J73" i="73"/>
  <c r="J72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0" i="73"/>
  <c r="J49" i="73"/>
  <c r="J48" i="73"/>
  <c r="J47" i="73"/>
  <c r="J46" i="73"/>
  <c r="J45" i="73"/>
  <c r="J44" i="73"/>
  <c r="J43" i="73"/>
  <c r="J42" i="73"/>
  <c r="J40" i="73"/>
  <c r="J39" i="73"/>
  <c r="J38" i="73"/>
  <c r="J37" i="73"/>
  <c r="J17" i="73"/>
  <c r="J16" i="73"/>
  <c r="J15" i="73"/>
  <c r="J14" i="73"/>
  <c r="J12" i="73"/>
  <c r="J11" i="73"/>
  <c r="L89" i="72"/>
  <c r="L86" i="72"/>
  <c r="L85" i="72"/>
  <c r="L84" i="72"/>
  <c r="L83" i="72"/>
  <c r="L82" i="72"/>
  <c r="L81" i="72"/>
  <c r="L80" i="72"/>
  <c r="L79" i="72"/>
  <c r="L78" i="72"/>
  <c r="L77" i="72"/>
  <c r="L76" i="72"/>
  <c r="L75" i="72"/>
  <c r="L74" i="72"/>
  <c r="L73" i="72"/>
  <c r="L72" i="72"/>
  <c r="L71" i="72"/>
  <c r="L70" i="72"/>
  <c r="L69" i="72"/>
  <c r="L68" i="72"/>
  <c r="L67" i="72"/>
  <c r="L66" i="72"/>
  <c r="L65" i="72"/>
  <c r="L64" i="72"/>
  <c r="L63" i="72"/>
  <c r="L62" i="72"/>
  <c r="L61" i="72"/>
  <c r="L60" i="72"/>
  <c r="L59" i="72"/>
  <c r="L58" i="72"/>
  <c r="L57" i="72"/>
  <c r="L56" i="72"/>
  <c r="L42" i="72"/>
  <c r="L41" i="72"/>
  <c r="L40" i="72"/>
  <c r="L38" i="72"/>
  <c r="L37" i="72"/>
  <c r="L36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3" i="72"/>
  <c r="L12" i="72"/>
  <c r="L11" i="72"/>
  <c r="R37" i="71"/>
  <c r="R36" i="71"/>
  <c r="R35" i="71"/>
  <c r="R34" i="71"/>
  <c r="R24" i="71"/>
  <c r="R23" i="71"/>
  <c r="R32" i="71"/>
  <c r="R31" i="71"/>
  <c r="R26" i="71"/>
  <c r="R25" i="71"/>
  <c r="R27" i="71"/>
  <c r="R29" i="71"/>
  <c r="R28" i="71"/>
  <c r="R22" i="71"/>
  <c r="R20" i="71"/>
  <c r="R19" i="71"/>
  <c r="R18" i="71"/>
  <c r="R17" i="71"/>
  <c r="R16" i="71"/>
  <c r="R15" i="71"/>
  <c r="R14" i="71"/>
  <c r="R13" i="71"/>
  <c r="R12" i="71"/>
  <c r="R11" i="71"/>
  <c r="O166" i="69"/>
  <c r="O165" i="69"/>
  <c r="O164" i="69"/>
  <c r="O162" i="69"/>
  <c r="O161" i="69"/>
  <c r="O160" i="69"/>
  <c r="O159" i="69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7" i="69"/>
  <c r="O16" i="69"/>
  <c r="O15" i="69"/>
  <c r="O14" i="69"/>
  <c r="O12" i="69"/>
  <c r="O11" i="69"/>
  <c r="J19" i="67"/>
  <c r="J18" i="67"/>
  <c r="J17" i="67"/>
  <c r="J16" i="67"/>
  <c r="J15" i="67"/>
  <c r="J14" i="67"/>
  <c r="J13" i="67"/>
  <c r="J12" i="67"/>
  <c r="J11" i="67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6" i="64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139" i="63"/>
  <c r="M138" i="63"/>
  <c r="M137" i="63"/>
  <c r="M136" i="63"/>
  <c r="M135" i="63"/>
  <c r="M134" i="63"/>
  <c r="M133" i="63"/>
  <c r="M132" i="63"/>
  <c r="M131" i="63"/>
  <c r="M130" i="63"/>
  <c r="M129" i="63"/>
  <c r="M128" i="63"/>
  <c r="M126" i="63"/>
  <c r="M125" i="63"/>
  <c r="M124" i="63"/>
  <c r="M123" i="63"/>
  <c r="M122" i="63"/>
  <c r="M121" i="63"/>
  <c r="M120" i="63"/>
  <c r="M119" i="63"/>
  <c r="M118" i="63"/>
  <c r="M117" i="63"/>
  <c r="M116" i="63"/>
  <c r="M115" i="63"/>
  <c r="M114" i="63"/>
  <c r="M113" i="63"/>
  <c r="M112" i="63"/>
  <c r="M111" i="63"/>
  <c r="M110" i="63"/>
  <c r="M109" i="63"/>
  <c r="M108" i="63"/>
  <c r="M107" i="63"/>
  <c r="M106" i="63"/>
  <c r="M105" i="63"/>
  <c r="M104" i="63"/>
  <c r="M103" i="63"/>
  <c r="M102" i="63"/>
  <c r="M101" i="63"/>
  <c r="M100" i="63"/>
  <c r="M99" i="63"/>
  <c r="M98" i="63"/>
  <c r="M97" i="63"/>
  <c r="M96" i="63"/>
  <c r="M95" i="63"/>
  <c r="M94" i="63"/>
  <c r="M93" i="63"/>
  <c r="M92" i="63"/>
  <c r="M91" i="63"/>
  <c r="M90" i="63"/>
  <c r="M89" i="63"/>
  <c r="M88" i="63"/>
  <c r="M87" i="63"/>
  <c r="M86" i="63"/>
  <c r="M85" i="63"/>
  <c r="M84" i="63"/>
  <c r="M83" i="63"/>
  <c r="M82" i="63"/>
  <c r="M81" i="63"/>
  <c r="M80" i="63"/>
  <c r="M79" i="63"/>
  <c r="M78" i="63"/>
  <c r="M77" i="63"/>
  <c r="M76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7" i="63"/>
  <c r="M36" i="63"/>
  <c r="M35" i="63"/>
  <c r="M33" i="63"/>
  <c r="M32" i="63"/>
  <c r="M31" i="63"/>
  <c r="M30" i="63"/>
  <c r="M29" i="63"/>
  <c r="M28" i="63"/>
  <c r="M27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5" i="62"/>
  <c r="N264" i="62"/>
  <c r="N263" i="62"/>
  <c r="N262" i="62"/>
  <c r="N261" i="62"/>
  <c r="N260" i="62"/>
  <c r="N259" i="62"/>
  <c r="N257" i="62"/>
  <c r="N256" i="62"/>
  <c r="N255" i="62"/>
  <c r="N254" i="62"/>
  <c r="N253" i="62"/>
  <c r="N252" i="62"/>
  <c r="N251" i="62"/>
  <c r="N250" i="62"/>
  <c r="N248" i="62"/>
  <c r="N247" i="62"/>
  <c r="N246" i="62"/>
  <c r="N245" i="62"/>
  <c r="N244" i="62"/>
  <c r="N243" i="62"/>
  <c r="N241" i="62"/>
  <c r="N240" i="62"/>
  <c r="N239" i="62"/>
  <c r="N237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9" i="62"/>
  <c r="N218" i="62"/>
  <c r="N216" i="62"/>
  <c r="N215" i="62"/>
  <c r="N214" i="62"/>
  <c r="N213" i="62"/>
  <c r="N212" i="62"/>
  <c r="N211" i="62"/>
  <c r="N210" i="62"/>
  <c r="N209" i="62"/>
  <c r="N208" i="62"/>
  <c r="N207" i="62"/>
  <c r="N206" i="62"/>
  <c r="N258" i="62"/>
  <c r="N205" i="62"/>
  <c r="N204" i="62"/>
  <c r="N249" i="62"/>
  <c r="N203" i="62"/>
  <c r="N202" i="62"/>
  <c r="N201" i="62"/>
  <c r="N200" i="62"/>
  <c r="N242" i="62"/>
  <c r="N199" i="62"/>
  <c r="N198" i="62"/>
  <c r="N197" i="62"/>
  <c r="N196" i="62"/>
  <c r="N195" i="62"/>
  <c r="N194" i="62"/>
  <c r="N238" i="62"/>
  <c r="N193" i="62"/>
  <c r="N192" i="62"/>
  <c r="N191" i="62"/>
  <c r="N190" i="62"/>
  <c r="N189" i="62"/>
  <c r="N188" i="62"/>
  <c r="N187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74" i="61"/>
  <c r="T373" i="61"/>
  <c r="T372" i="61"/>
  <c r="T371" i="61"/>
  <c r="T370" i="61"/>
  <c r="T369" i="61"/>
  <c r="T368" i="61"/>
  <c r="T367" i="61"/>
  <c r="T366" i="61"/>
  <c r="T365" i="61"/>
  <c r="T364" i="61"/>
  <c r="T363" i="61"/>
  <c r="T362" i="61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1" i="61"/>
  <c r="T270" i="61"/>
  <c r="T269" i="61"/>
  <c r="T268" i="61"/>
  <c r="T267" i="61"/>
  <c r="T266" i="61"/>
  <c r="T265" i="61"/>
  <c r="T264" i="61"/>
  <c r="T263" i="61"/>
  <c r="T262" i="61"/>
  <c r="T261" i="61"/>
  <c r="T260" i="61"/>
  <c r="T259" i="61"/>
  <c r="T257" i="61"/>
  <c r="T256" i="61"/>
  <c r="T255" i="61"/>
  <c r="T254" i="61"/>
  <c r="T253" i="61"/>
  <c r="T252" i="61"/>
  <c r="T251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65" i="59"/>
  <c r="Q64" i="59"/>
  <c r="Q63" i="59"/>
  <c r="Q61" i="59"/>
  <c r="Q60" i="59"/>
  <c r="Q58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0" i="58" l="1"/>
  <c r="K28" i="58" s="1"/>
  <c r="C15" i="88"/>
  <c r="C12" i="88" s="1"/>
  <c r="C23" i="88"/>
  <c r="K64" i="58" l="1"/>
  <c r="K46" i="58"/>
  <c r="K71" i="58"/>
  <c r="K70" i="58"/>
  <c r="K72" i="58"/>
  <c r="K60" i="58"/>
  <c r="K51" i="58"/>
  <c r="K42" i="58"/>
  <c r="K33" i="58"/>
  <c r="K23" i="58"/>
  <c r="K14" i="58"/>
  <c r="K68" i="58"/>
  <c r="K59" i="58"/>
  <c r="K50" i="58"/>
  <c r="K41" i="58"/>
  <c r="K32" i="58"/>
  <c r="K22" i="58"/>
  <c r="K13" i="58"/>
  <c r="K66" i="58"/>
  <c r="K57" i="58"/>
  <c r="K48" i="58"/>
  <c r="K39" i="58"/>
  <c r="K30" i="58"/>
  <c r="K20" i="58"/>
  <c r="K11" i="58"/>
  <c r="K56" i="58"/>
  <c r="K47" i="58"/>
  <c r="K38" i="58"/>
  <c r="K29" i="58"/>
  <c r="K19" i="58"/>
  <c r="K10" i="58"/>
  <c r="K63" i="58"/>
  <c r="K54" i="58"/>
  <c r="K45" i="58"/>
  <c r="K36" i="58"/>
  <c r="K27" i="58"/>
  <c r="K17" i="58"/>
  <c r="K74" i="58"/>
  <c r="K62" i="58"/>
  <c r="K53" i="58"/>
  <c r="K44" i="58"/>
  <c r="K35" i="58"/>
  <c r="K26" i="58"/>
  <c r="K16" i="58"/>
  <c r="K65" i="58"/>
  <c r="K61" i="58"/>
  <c r="K43" i="58"/>
  <c r="K25" i="58"/>
  <c r="K73" i="58"/>
  <c r="K58" i="58"/>
  <c r="K40" i="58"/>
  <c r="K21" i="58"/>
  <c r="C11" i="88"/>
  <c r="K55" i="58"/>
  <c r="K37" i="58"/>
  <c r="K18" i="58"/>
  <c r="K52" i="58"/>
  <c r="K34" i="58"/>
  <c r="K15" i="58"/>
  <c r="K67" i="58"/>
  <c r="K49" i="58"/>
  <c r="K31" i="58"/>
  <c r="K12" i="58"/>
  <c r="C10" i="88" l="1"/>
  <c r="C42" i="88" l="1"/>
  <c r="K205" i="73" s="1"/>
  <c r="L70" i="58"/>
  <c r="D12" i="88"/>
  <c r="L71" i="58"/>
  <c r="L18" i="74"/>
  <c r="K306" i="73"/>
  <c r="K309" i="73"/>
  <c r="K312" i="73"/>
  <c r="K206" i="73"/>
  <c r="K212" i="73"/>
  <c r="K186" i="73"/>
  <c r="K189" i="73"/>
  <c r="K192" i="73"/>
  <c r="K198" i="73"/>
  <c r="K70" i="73"/>
  <c r="K52" i="73"/>
  <c r="K19" i="73"/>
  <c r="K22" i="73"/>
  <c r="K28" i="73"/>
  <c r="K31" i="73"/>
  <c r="K34" i="73"/>
  <c r="K311" i="73"/>
  <c r="K214" i="73"/>
  <c r="K27" i="73"/>
  <c r="K302" i="73"/>
  <c r="K69" i="73"/>
  <c r="K33" i="73"/>
  <c r="K301" i="73"/>
  <c r="K307" i="73"/>
  <c r="K310" i="73"/>
  <c r="K204" i="73"/>
  <c r="K207" i="73"/>
  <c r="K210" i="73"/>
  <c r="K184" i="73"/>
  <c r="K187" i="73"/>
  <c r="K190" i="73"/>
  <c r="K193" i="73"/>
  <c r="K196" i="73"/>
  <c r="K71" i="73"/>
  <c r="K53" i="73"/>
  <c r="K20" i="73"/>
  <c r="K23" i="73"/>
  <c r="K26" i="73"/>
  <c r="K32" i="73"/>
  <c r="K35" i="73"/>
  <c r="K308" i="73"/>
  <c r="K211" i="73"/>
  <c r="K188" i="73"/>
  <c r="K191" i="73"/>
  <c r="K194" i="73"/>
  <c r="K18" i="73"/>
  <c r="K24" i="73"/>
  <c r="K305" i="73"/>
  <c r="K208" i="73"/>
  <c r="K185" i="73"/>
  <c r="K197" i="73"/>
  <c r="K21" i="73"/>
  <c r="K30" i="73"/>
  <c r="M87" i="72"/>
  <c r="M44" i="72"/>
  <c r="M47" i="72"/>
  <c r="M50" i="72"/>
  <c r="M53" i="72"/>
  <c r="M14" i="72"/>
  <c r="M52" i="72"/>
  <c r="M46" i="72"/>
  <c r="M88" i="72"/>
  <c r="M45" i="72"/>
  <c r="M48" i="72"/>
  <c r="M51" i="72"/>
  <c r="M54" i="72"/>
  <c r="M15" i="72"/>
  <c r="M43" i="72"/>
  <c r="M49" i="72"/>
  <c r="M55" i="72"/>
  <c r="P19" i="69"/>
  <c r="K13" i="81"/>
  <c r="K12" i="81"/>
  <c r="K11" i="81"/>
  <c r="K10" i="81"/>
  <c r="P13" i="93"/>
  <c r="P10" i="93"/>
  <c r="I54" i="80"/>
  <c r="I51" i="80"/>
  <c r="I48" i="80"/>
  <c r="I43" i="80"/>
  <c r="I40" i="80"/>
  <c r="I37" i="80"/>
  <c r="I34" i="80"/>
  <c r="I31" i="80"/>
  <c r="I28" i="80"/>
  <c r="I25" i="80"/>
  <c r="I22" i="80"/>
  <c r="I19" i="80"/>
  <c r="I16" i="80"/>
  <c r="I13" i="80"/>
  <c r="I10" i="80"/>
  <c r="O17" i="79"/>
  <c r="O14" i="79"/>
  <c r="O11" i="79"/>
  <c r="R364" i="78"/>
  <c r="R361" i="78"/>
  <c r="R358" i="78"/>
  <c r="R355" i="78"/>
  <c r="R352" i="78"/>
  <c r="R349" i="78"/>
  <c r="R346" i="78"/>
  <c r="R343" i="78"/>
  <c r="R340" i="78"/>
  <c r="R337" i="78"/>
  <c r="R334" i="78"/>
  <c r="R331" i="78"/>
  <c r="R328" i="78"/>
  <c r="R325" i="78"/>
  <c r="R322" i="78"/>
  <c r="R319" i="78"/>
  <c r="R316" i="78"/>
  <c r="R313" i="78"/>
  <c r="R310" i="78"/>
  <c r="R307" i="78"/>
  <c r="R304" i="78"/>
  <c r="R301" i="78"/>
  <c r="R298" i="78"/>
  <c r="R295" i="78"/>
  <c r="R292" i="78"/>
  <c r="R289" i="78"/>
  <c r="R286" i="78"/>
  <c r="R283" i="78"/>
  <c r="R280" i="78"/>
  <c r="R277" i="78"/>
  <c r="R274" i="78"/>
  <c r="R271" i="78"/>
  <c r="R268" i="78"/>
  <c r="R265" i="78"/>
  <c r="R262" i="78"/>
  <c r="R258" i="78"/>
  <c r="R255" i="78"/>
  <c r="R252" i="78"/>
  <c r="R249" i="78"/>
  <c r="R246" i="78"/>
  <c r="R243" i="78"/>
  <c r="R240" i="78"/>
  <c r="R237" i="78"/>
  <c r="R234" i="78"/>
  <c r="R231" i="78"/>
  <c r="R228" i="78"/>
  <c r="R225" i="78"/>
  <c r="R222" i="78"/>
  <c r="R219" i="78"/>
  <c r="R216" i="78"/>
  <c r="R213" i="78"/>
  <c r="R210" i="78"/>
  <c r="R207" i="78"/>
  <c r="R204" i="78"/>
  <c r="R201" i="78"/>
  <c r="R198" i="78"/>
  <c r="R195" i="78"/>
  <c r="R192" i="78"/>
  <c r="R189" i="78"/>
  <c r="R186" i="78"/>
  <c r="R183" i="78"/>
  <c r="R180" i="78"/>
  <c r="R177" i="78"/>
  <c r="R174" i="78"/>
  <c r="R171" i="78"/>
  <c r="P12" i="93"/>
  <c r="I55" i="80"/>
  <c r="I53" i="80"/>
  <c r="I50" i="80"/>
  <c r="I47" i="80"/>
  <c r="I42" i="80"/>
  <c r="I39" i="80"/>
  <c r="I36" i="80"/>
  <c r="I33" i="80"/>
  <c r="I30" i="80"/>
  <c r="I27" i="80"/>
  <c r="I24" i="80"/>
  <c r="I21" i="80"/>
  <c r="I18" i="80"/>
  <c r="I15" i="80"/>
  <c r="I12" i="80"/>
  <c r="O19" i="79"/>
  <c r="O16" i="79"/>
  <c r="O13" i="79"/>
  <c r="O10" i="79"/>
  <c r="R363" i="78"/>
  <c r="R360" i="78"/>
  <c r="R357" i="78"/>
  <c r="R354" i="78"/>
  <c r="R351" i="78"/>
  <c r="R348" i="78"/>
  <c r="R345" i="78"/>
  <c r="R342" i="78"/>
  <c r="R339" i="78"/>
  <c r="R336" i="78"/>
  <c r="R333" i="78"/>
  <c r="R330" i="78"/>
  <c r="R327" i="78"/>
  <c r="R324" i="78"/>
  <c r="R321" i="78"/>
  <c r="R318" i="78"/>
  <c r="R315" i="78"/>
  <c r="R312" i="78"/>
  <c r="R309" i="78"/>
  <c r="R306" i="78"/>
  <c r="R303" i="78"/>
  <c r="R300" i="78"/>
  <c r="R297" i="78"/>
  <c r="R294" i="78"/>
  <c r="R291" i="78"/>
  <c r="R288" i="78"/>
  <c r="R285" i="78"/>
  <c r="R282" i="78"/>
  <c r="R279" i="78"/>
  <c r="R276" i="78"/>
  <c r="R273" i="78"/>
  <c r="R270" i="78"/>
  <c r="R267" i="78"/>
  <c r="R264" i="78"/>
  <c r="R260" i="78"/>
  <c r="R257" i="78"/>
  <c r="R254" i="78"/>
  <c r="R251" i="78"/>
  <c r="R248" i="78"/>
  <c r="R245" i="78"/>
  <c r="R242" i="78"/>
  <c r="R239" i="78"/>
  <c r="R236" i="78"/>
  <c r="R233" i="78"/>
  <c r="R230" i="78"/>
  <c r="R227" i="78"/>
  <c r="R224" i="78"/>
  <c r="R221" i="78"/>
  <c r="R218" i="78"/>
  <c r="R215" i="78"/>
  <c r="R212" i="78"/>
  <c r="R209" i="78"/>
  <c r="R206" i="78"/>
  <c r="R203" i="78"/>
  <c r="R200" i="78"/>
  <c r="R197" i="78"/>
  <c r="R194" i="78"/>
  <c r="R191" i="78"/>
  <c r="R188" i="78"/>
  <c r="R185" i="78"/>
  <c r="R182" i="78"/>
  <c r="R179" i="78"/>
  <c r="R176" i="78"/>
  <c r="R173" i="78"/>
  <c r="R170" i="78"/>
  <c r="I44" i="80"/>
  <c r="I46" i="80"/>
  <c r="I35" i="80"/>
  <c r="I26" i="80"/>
  <c r="I17" i="80"/>
  <c r="O18" i="79"/>
  <c r="R365" i="78"/>
  <c r="R356" i="78"/>
  <c r="R347" i="78"/>
  <c r="R338" i="78"/>
  <c r="R329" i="78"/>
  <c r="R320" i="78"/>
  <c r="R311" i="78"/>
  <c r="R302" i="78"/>
  <c r="R293" i="78"/>
  <c r="R284" i="78"/>
  <c r="R275" i="78"/>
  <c r="R266" i="78"/>
  <c r="R256" i="78"/>
  <c r="R247" i="78"/>
  <c r="R238" i="78"/>
  <c r="R229" i="78"/>
  <c r="R220" i="78"/>
  <c r="R211" i="78"/>
  <c r="R202" i="78"/>
  <c r="R193" i="78"/>
  <c r="R184" i="78"/>
  <c r="R175" i="78"/>
  <c r="R167" i="78"/>
  <c r="R164" i="78"/>
  <c r="R161" i="78"/>
  <c r="R158" i="78"/>
  <c r="R155" i="78"/>
  <c r="R152" i="78"/>
  <c r="R149" i="78"/>
  <c r="R146" i="78"/>
  <c r="R143" i="78"/>
  <c r="R140" i="78"/>
  <c r="R137" i="78"/>
  <c r="R134" i="78"/>
  <c r="R131" i="78"/>
  <c r="R128" i="78"/>
  <c r="R125" i="78"/>
  <c r="R122" i="78"/>
  <c r="R119" i="78"/>
  <c r="R116" i="78"/>
  <c r="R113" i="78"/>
  <c r="R110" i="78"/>
  <c r="R107" i="78"/>
  <c r="R104" i="78"/>
  <c r="R101" i="78"/>
  <c r="R98" i="78"/>
  <c r="R95" i="78"/>
  <c r="R92" i="78"/>
  <c r="R89" i="78"/>
  <c r="R86" i="78"/>
  <c r="R83" i="78"/>
  <c r="R80" i="78"/>
  <c r="R77" i="78"/>
  <c r="R74" i="78"/>
  <c r="R71" i="78"/>
  <c r="R68" i="78"/>
  <c r="R65" i="78"/>
  <c r="R62" i="78"/>
  <c r="R59" i="78"/>
  <c r="R56" i="78"/>
  <c r="R53" i="78"/>
  <c r="R50" i="78"/>
  <c r="R47" i="78"/>
  <c r="R44" i="78"/>
  <c r="R41" i="78"/>
  <c r="R38" i="78"/>
  <c r="R34" i="78"/>
  <c r="R31" i="78"/>
  <c r="R28" i="78"/>
  <c r="R25" i="78"/>
  <c r="R22" i="78"/>
  <c r="R19" i="78"/>
  <c r="R15" i="78"/>
  <c r="R12" i="78"/>
  <c r="K907" i="76"/>
  <c r="K904" i="76"/>
  <c r="K901" i="76"/>
  <c r="K898" i="76"/>
  <c r="K894" i="76"/>
  <c r="P11" i="93"/>
  <c r="I49" i="80"/>
  <c r="I38" i="80"/>
  <c r="I29" i="80"/>
  <c r="I20" i="80"/>
  <c r="I11" i="80"/>
  <c r="O12" i="79"/>
  <c r="R359" i="78"/>
  <c r="R350" i="78"/>
  <c r="R341" i="78"/>
  <c r="R332" i="78"/>
  <c r="R323" i="78"/>
  <c r="R314" i="78"/>
  <c r="R305" i="78"/>
  <c r="R296" i="78"/>
  <c r="R287" i="78"/>
  <c r="R278" i="78"/>
  <c r="R269" i="78"/>
  <c r="R259" i="78"/>
  <c r="R250" i="78"/>
  <c r="R241" i="78"/>
  <c r="R232" i="78"/>
  <c r="R223" i="78"/>
  <c r="R214" i="78"/>
  <c r="R205" i="78"/>
  <c r="R196" i="78"/>
  <c r="R187" i="78"/>
  <c r="R178" i="78"/>
  <c r="R169" i="78"/>
  <c r="R166" i="78"/>
  <c r="R163" i="78"/>
  <c r="R160" i="78"/>
  <c r="R157" i="78"/>
  <c r="R154" i="78"/>
  <c r="R151" i="78"/>
  <c r="R148" i="78"/>
  <c r="R145" i="78"/>
  <c r="R142" i="78"/>
  <c r="R139" i="78"/>
  <c r="R136" i="78"/>
  <c r="R133" i="78"/>
  <c r="R130" i="78"/>
  <c r="R127" i="78"/>
  <c r="R124" i="78"/>
  <c r="R121" i="78"/>
  <c r="R118" i="78"/>
  <c r="R115" i="78"/>
  <c r="R112" i="78"/>
  <c r="R109" i="78"/>
  <c r="R106" i="78"/>
  <c r="R103" i="78"/>
  <c r="R100" i="78"/>
  <c r="R97" i="78"/>
  <c r="R94" i="78"/>
  <c r="R91" i="78"/>
  <c r="R88" i="78"/>
  <c r="R85" i="78"/>
  <c r="R82" i="78"/>
  <c r="R79" i="78"/>
  <c r="R76" i="78"/>
  <c r="R73" i="78"/>
  <c r="R70" i="78"/>
  <c r="R67" i="78"/>
  <c r="R64" i="78"/>
  <c r="R61" i="78"/>
  <c r="R58" i="78"/>
  <c r="R55" i="78"/>
  <c r="R52" i="78"/>
  <c r="R49" i="78"/>
  <c r="R46" i="78"/>
  <c r="R43" i="78"/>
  <c r="R40" i="78"/>
  <c r="R36" i="78"/>
  <c r="R33" i="78"/>
  <c r="R30" i="78"/>
  <c r="R27" i="78"/>
  <c r="R24" i="78"/>
  <c r="R21" i="78"/>
  <c r="R18" i="78"/>
  <c r="R14" i="78"/>
  <c r="R11" i="78"/>
  <c r="K906" i="76"/>
  <c r="K903" i="76"/>
  <c r="I52" i="80"/>
  <c r="I41" i="80"/>
  <c r="I32" i="80"/>
  <c r="I23" i="80"/>
  <c r="I14" i="80"/>
  <c r="O15" i="79"/>
  <c r="R362" i="78"/>
  <c r="R353" i="78"/>
  <c r="R344" i="78"/>
  <c r="R335" i="78"/>
  <c r="R326" i="78"/>
  <c r="R317" i="78"/>
  <c r="R308" i="78"/>
  <c r="R299" i="78"/>
  <c r="R290" i="78"/>
  <c r="R281" i="78"/>
  <c r="R272" i="78"/>
  <c r="R263" i="78"/>
  <c r="R253" i="78"/>
  <c r="R244" i="78"/>
  <c r="R235" i="78"/>
  <c r="R226" i="78"/>
  <c r="R217" i="78"/>
  <c r="R208" i="78"/>
  <c r="R199" i="78"/>
  <c r="R190" i="78"/>
  <c r="R181" i="78"/>
  <c r="R172" i="78"/>
  <c r="R168" i="78"/>
  <c r="R165" i="78"/>
  <c r="R162" i="78"/>
  <c r="R159" i="78"/>
  <c r="R156" i="78"/>
  <c r="R153" i="78"/>
  <c r="R150" i="78"/>
  <c r="R147" i="78"/>
  <c r="R144" i="78"/>
  <c r="R141" i="78"/>
  <c r="R138" i="78"/>
  <c r="R135" i="78"/>
  <c r="R132" i="78"/>
  <c r="R129" i="78"/>
  <c r="R126" i="78"/>
  <c r="R123" i="78"/>
  <c r="R120" i="78"/>
  <c r="R117" i="78"/>
  <c r="R114" i="78"/>
  <c r="R111" i="78"/>
  <c r="R108" i="78"/>
  <c r="R105" i="78"/>
  <c r="R102" i="78"/>
  <c r="R99" i="78"/>
  <c r="R96" i="78"/>
  <c r="R93" i="78"/>
  <c r="R90" i="78"/>
  <c r="R87" i="78"/>
  <c r="R84" i="78"/>
  <c r="R81" i="78"/>
  <c r="R78" i="78"/>
  <c r="R75" i="78"/>
  <c r="R72" i="78"/>
  <c r="R69" i="78"/>
  <c r="R66" i="78"/>
  <c r="R63" i="78"/>
  <c r="R60" i="78"/>
  <c r="R57" i="78"/>
  <c r="R54" i="78"/>
  <c r="R51" i="78"/>
  <c r="R48" i="78"/>
  <c r="R45" i="78"/>
  <c r="R42" i="78"/>
  <c r="R39" i="78"/>
  <c r="R35" i="78"/>
  <c r="R32" i="78"/>
  <c r="R29" i="78"/>
  <c r="R26" i="78"/>
  <c r="K900" i="76"/>
  <c r="K892" i="76"/>
  <c r="K889" i="76"/>
  <c r="K886" i="76"/>
  <c r="K883" i="76"/>
  <c r="K880" i="76"/>
  <c r="K876" i="76"/>
  <c r="K873" i="76"/>
  <c r="K870" i="76"/>
  <c r="K867" i="76"/>
  <c r="K864" i="76"/>
  <c r="K861" i="76"/>
  <c r="K858" i="76"/>
  <c r="K855" i="76"/>
  <c r="K852" i="76"/>
  <c r="K849" i="76"/>
  <c r="K846" i="76"/>
  <c r="K843" i="76"/>
  <c r="K840" i="76"/>
  <c r="K837" i="76"/>
  <c r="K834" i="76"/>
  <c r="K831" i="76"/>
  <c r="K828" i="76"/>
  <c r="K825" i="76"/>
  <c r="K822" i="76"/>
  <c r="K819" i="76"/>
  <c r="K816" i="76"/>
  <c r="K813" i="76"/>
  <c r="K810" i="76"/>
  <c r="K807" i="76"/>
  <c r="K804" i="76"/>
  <c r="K801" i="76"/>
  <c r="K798" i="76"/>
  <c r="K795" i="76"/>
  <c r="K792" i="76"/>
  <c r="K789" i="76"/>
  <c r="K786" i="76"/>
  <c r="K783" i="76"/>
  <c r="K780" i="76"/>
  <c r="K777" i="76"/>
  <c r="K774" i="76"/>
  <c r="K771" i="76"/>
  <c r="K768" i="76"/>
  <c r="K765" i="76"/>
  <c r="K762" i="76"/>
  <c r="K759" i="76"/>
  <c r="K756" i="76"/>
  <c r="K753" i="76"/>
  <c r="K750" i="76"/>
  <c r="K747" i="76"/>
  <c r="K744" i="76"/>
  <c r="K741" i="76"/>
  <c r="K738" i="76"/>
  <c r="K735" i="76"/>
  <c r="K732" i="76"/>
  <c r="K729" i="76"/>
  <c r="K726" i="76"/>
  <c r="K723" i="76"/>
  <c r="K720" i="76"/>
  <c r="K717" i="76"/>
  <c r="K714" i="76"/>
  <c r="K711" i="76"/>
  <c r="K708" i="76"/>
  <c r="K705" i="76"/>
  <c r="K702" i="76"/>
  <c r="K699" i="76"/>
  <c r="K696" i="76"/>
  <c r="K693" i="76"/>
  <c r="K690" i="76"/>
  <c r="K687" i="76"/>
  <c r="K684" i="76"/>
  <c r="K681" i="76"/>
  <c r="K678" i="76"/>
  <c r="K675" i="76"/>
  <c r="K672" i="76"/>
  <c r="K669" i="76"/>
  <c r="K666" i="76"/>
  <c r="K663" i="76"/>
  <c r="K660" i="76"/>
  <c r="K657" i="76"/>
  <c r="K654" i="76"/>
  <c r="K651" i="76"/>
  <c r="K648" i="76"/>
  <c r="K645" i="76"/>
  <c r="K642" i="76"/>
  <c r="K639" i="76"/>
  <c r="R20" i="78"/>
  <c r="R10" i="78"/>
  <c r="K895" i="76"/>
  <c r="K899" i="76"/>
  <c r="K891" i="76"/>
  <c r="K888" i="76"/>
  <c r="K885" i="76"/>
  <c r="K882" i="76"/>
  <c r="K879" i="76"/>
  <c r="K875" i="76"/>
  <c r="K872" i="76"/>
  <c r="K869" i="76"/>
  <c r="K866" i="76"/>
  <c r="K863" i="76"/>
  <c r="K860" i="76"/>
  <c r="K857" i="76"/>
  <c r="K854" i="76"/>
  <c r="K851" i="76"/>
  <c r="K848" i="76"/>
  <c r="K845" i="76"/>
  <c r="K842" i="76"/>
  <c r="K839" i="76"/>
  <c r="K836" i="76"/>
  <c r="K833" i="76"/>
  <c r="K830" i="76"/>
  <c r="K827" i="76"/>
  <c r="K824" i="76"/>
  <c r="K821" i="76"/>
  <c r="K818" i="76"/>
  <c r="K815" i="76"/>
  <c r="K812" i="76"/>
  <c r="K809" i="76"/>
  <c r="K806" i="76"/>
  <c r="K803" i="76"/>
  <c r="K800" i="76"/>
  <c r="K797" i="76"/>
  <c r="K794" i="76"/>
  <c r="K791" i="76"/>
  <c r="K788" i="76"/>
  <c r="K785" i="76"/>
  <c r="K782" i="76"/>
  <c r="K779" i="76"/>
  <c r="K776" i="76"/>
  <c r="K773" i="76"/>
  <c r="K770" i="76"/>
  <c r="K767" i="76"/>
  <c r="K764" i="76"/>
  <c r="K761" i="76"/>
  <c r="K758" i="76"/>
  <c r="K755" i="76"/>
  <c r="K752" i="76"/>
  <c r="K749" i="76"/>
  <c r="K746" i="76"/>
  <c r="K743" i="76"/>
  <c r="K740" i="76"/>
  <c r="K737" i="76"/>
  <c r="K734" i="76"/>
  <c r="K731" i="76"/>
  <c r="K728" i="76"/>
  <c r="K725" i="76"/>
  <c r="K722" i="76"/>
  <c r="K719" i="76"/>
  <c r="K716" i="76"/>
  <c r="K713" i="76"/>
  <c r="K710" i="76"/>
  <c r="K707" i="76"/>
  <c r="K704" i="76"/>
  <c r="K701" i="76"/>
  <c r="K698" i="76"/>
  <c r="K695" i="76"/>
  <c r="K692" i="76"/>
  <c r="K689" i="76"/>
  <c r="K686" i="76"/>
  <c r="K683" i="76"/>
  <c r="K680" i="76"/>
  <c r="K677" i="76"/>
  <c r="K674" i="76"/>
  <c r="K671" i="76"/>
  <c r="K668" i="76"/>
  <c r="K665" i="76"/>
  <c r="K662" i="76"/>
  <c r="K659" i="76"/>
  <c r="K656" i="76"/>
  <c r="K653" i="76"/>
  <c r="K650" i="76"/>
  <c r="K647" i="76"/>
  <c r="K644" i="76"/>
  <c r="K641" i="76"/>
  <c r="R23" i="78"/>
  <c r="R13" i="78"/>
  <c r="K902" i="76"/>
  <c r="K893" i="76"/>
  <c r="K890" i="76"/>
  <c r="K887" i="76"/>
  <c r="K884" i="76"/>
  <c r="K881" i="76"/>
  <c r="K877" i="76"/>
  <c r="K874" i="76"/>
  <c r="K871" i="76"/>
  <c r="K868" i="76"/>
  <c r="K865" i="76"/>
  <c r="K862" i="76"/>
  <c r="K859" i="76"/>
  <c r="K856" i="76"/>
  <c r="K853" i="76"/>
  <c r="K850" i="76"/>
  <c r="K847" i="76"/>
  <c r="K844" i="76"/>
  <c r="K841" i="76"/>
  <c r="K838" i="76"/>
  <c r="K835" i="76"/>
  <c r="K832" i="76"/>
  <c r="K829" i="76"/>
  <c r="K826" i="76"/>
  <c r="K823" i="76"/>
  <c r="K820" i="76"/>
  <c r="K817" i="76"/>
  <c r="K814" i="76"/>
  <c r="K811" i="76"/>
  <c r="K808" i="76"/>
  <c r="K805" i="76"/>
  <c r="K802" i="76"/>
  <c r="K799" i="76"/>
  <c r="K796" i="76"/>
  <c r="K793" i="76"/>
  <c r="K790" i="76"/>
  <c r="K787" i="76"/>
  <c r="K784" i="76"/>
  <c r="K781" i="76"/>
  <c r="K778" i="76"/>
  <c r="K775" i="76"/>
  <c r="K772" i="76"/>
  <c r="K769" i="76"/>
  <c r="K766" i="76"/>
  <c r="K763" i="76"/>
  <c r="K760" i="76"/>
  <c r="K757" i="76"/>
  <c r="K754" i="76"/>
  <c r="K751" i="76"/>
  <c r="K748" i="76"/>
  <c r="K745" i="76"/>
  <c r="K742" i="76"/>
  <c r="K739" i="76"/>
  <c r="K736" i="76"/>
  <c r="K733" i="76"/>
  <c r="K730" i="76"/>
  <c r="K727" i="76"/>
  <c r="K724" i="76"/>
  <c r="K721" i="76"/>
  <c r="K718" i="76"/>
  <c r="K715" i="76"/>
  <c r="K712" i="76"/>
  <c r="K709" i="76"/>
  <c r="K706" i="76"/>
  <c r="K703" i="76"/>
  <c r="K700" i="76"/>
  <c r="K697" i="76"/>
  <c r="K694" i="76"/>
  <c r="K691" i="76"/>
  <c r="K688" i="76"/>
  <c r="K685" i="76"/>
  <c r="K682" i="76"/>
  <c r="K679" i="76"/>
  <c r="K676" i="76"/>
  <c r="K673" i="76"/>
  <c r="K670" i="76"/>
  <c r="K667" i="76"/>
  <c r="K664" i="76"/>
  <c r="K661" i="76"/>
  <c r="K658" i="76"/>
  <c r="K655" i="76"/>
  <c r="K652" i="76"/>
  <c r="K649" i="76"/>
  <c r="K646" i="76"/>
  <c r="K643" i="76"/>
  <c r="K640" i="76"/>
  <c r="K637" i="76"/>
  <c r="K634" i="76"/>
  <c r="K631" i="76"/>
  <c r="K628" i="76"/>
  <c r="K625" i="76"/>
  <c r="K622" i="76"/>
  <c r="K619" i="76"/>
  <c r="K616" i="76"/>
  <c r="K613" i="76"/>
  <c r="K610" i="76"/>
  <c r="K607" i="76"/>
  <c r="K604" i="76"/>
  <c r="K601" i="76"/>
  <c r="K598" i="76"/>
  <c r="K595" i="76"/>
  <c r="K592" i="76"/>
  <c r="K589" i="76"/>
  <c r="K586" i="76"/>
  <c r="K583" i="76"/>
  <c r="K580" i="76"/>
  <c r="K577" i="76"/>
  <c r="K574" i="76"/>
  <c r="K571" i="76"/>
  <c r="K568" i="76"/>
  <c r="K565" i="76"/>
  <c r="K562" i="76"/>
  <c r="K559" i="76"/>
  <c r="K556" i="76"/>
  <c r="K553" i="76"/>
  <c r="K550" i="76"/>
  <c r="K547" i="76"/>
  <c r="K543" i="76"/>
  <c r="K540" i="76"/>
  <c r="K537" i="76"/>
  <c r="K534" i="76"/>
  <c r="K531" i="76"/>
  <c r="K528" i="76"/>
  <c r="K525" i="76"/>
  <c r="K522" i="76"/>
  <c r="K519" i="76"/>
  <c r="K516" i="76"/>
  <c r="K513" i="76"/>
  <c r="K510" i="76"/>
  <c r="K507" i="76"/>
  <c r="K504" i="76"/>
  <c r="K501" i="76"/>
  <c r="K498" i="76"/>
  <c r="K495" i="76"/>
  <c r="K492" i="76"/>
  <c r="K489" i="76"/>
  <c r="K486" i="76"/>
  <c r="K483" i="76"/>
  <c r="K480" i="76"/>
  <c r="K477" i="76"/>
  <c r="K474" i="76"/>
  <c r="K471" i="76"/>
  <c r="K468" i="76"/>
  <c r="K465" i="76"/>
  <c r="K462" i="76"/>
  <c r="K459" i="76"/>
  <c r="K456" i="76"/>
  <c r="K453" i="76"/>
  <c r="K450" i="76"/>
  <c r="K447" i="76"/>
  <c r="K444" i="76"/>
  <c r="K441" i="76"/>
  <c r="K438" i="76"/>
  <c r="K435" i="76"/>
  <c r="K432" i="76"/>
  <c r="K429" i="76"/>
  <c r="K426" i="76"/>
  <c r="K423" i="76"/>
  <c r="K420" i="76"/>
  <c r="K417" i="76"/>
  <c r="K414" i="76"/>
  <c r="K411" i="76"/>
  <c r="K408" i="76"/>
  <c r="K405" i="76"/>
  <c r="K402" i="76"/>
  <c r="K399" i="76"/>
  <c r="K396" i="76"/>
  <c r="K393" i="76"/>
  <c r="K390" i="76"/>
  <c r="K387" i="76"/>
  <c r="K384" i="76"/>
  <c r="K381" i="76"/>
  <c r="K378" i="76"/>
  <c r="K375" i="76"/>
  <c r="K372" i="76"/>
  <c r="K369" i="76"/>
  <c r="K366" i="76"/>
  <c r="K363" i="76"/>
  <c r="K905" i="76"/>
  <c r="K636" i="76"/>
  <c r="K633" i="76"/>
  <c r="K630" i="76"/>
  <c r="K627" i="76"/>
  <c r="K624" i="76"/>
  <c r="K621" i="76"/>
  <c r="K618" i="76"/>
  <c r="K615" i="76"/>
  <c r="K612" i="76"/>
  <c r="K609" i="76"/>
  <c r="K606" i="76"/>
  <c r="K603" i="76"/>
  <c r="K600" i="76"/>
  <c r="K597" i="76"/>
  <c r="K594" i="76"/>
  <c r="K591" i="76"/>
  <c r="K588" i="76"/>
  <c r="K585" i="76"/>
  <c r="K582" i="76"/>
  <c r="K579" i="76"/>
  <c r="K576" i="76"/>
  <c r="K573" i="76"/>
  <c r="K570" i="76"/>
  <c r="K567" i="76"/>
  <c r="K564" i="76"/>
  <c r="K561" i="76"/>
  <c r="K558" i="76"/>
  <c r="K555" i="76"/>
  <c r="K552" i="76"/>
  <c r="K549" i="76"/>
  <c r="K545" i="76"/>
  <c r="K542" i="76"/>
  <c r="K539" i="76"/>
  <c r="K536" i="76"/>
  <c r="K533" i="76"/>
  <c r="K530" i="76"/>
  <c r="K527" i="76"/>
  <c r="K524" i="76"/>
  <c r="K521" i="76"/>
  <c r="K518" i="76"/>
  <c r="K515" i="76"/>
  <c r="K512" i="76"/>
  <c r="K509" i="76"/>
  <c r="K506" i="76"/>
  <c r="K503" i="76"/>
  <c r="K500" i="76"/>
  <c r="K497" i="76"/>
  <c r="K494" i="76"/>
  <c r="K491" i="76"/>
  <c r="K488" i="76"/>
  <c r="K485" i="76"/>
  <c r="K482" i="76"/>
  <c r="K479" i="76"/>
  <c r="K476" i="76"/>
  <c r="K473" i="76"/>
  <c r="K470" i="76"/>
  <c r="K467" i="76"/>
  <c r="K464" i="76"/>
  <c r="K461" i="76"/>
  <c r="K458" i="76"/>
  <c r="K455" i="76"/>
  <c r="K452" i="76"/>
  <c r="K449" i="76"/>
  <c r="K446" i="76"/>
  <c r="K443" i="76"/>
  <c r="K440" i="76"/>
  <c r="K437" i="76"/>
  <c r="K434" i="76"/>
  <c r="K431" i="76"/>
  <c r="K428" i="76"/>
  <c r="K425" i="76"/>
  <c r="K422" i="76"/>
  <c r="K419" i="76"/>
  <c r="K416" i="76"/>
  <c r="K413" i="76"/>
  <c r="K410" i="76"/>
  <c r="K407" i="76"/>
  <c r="K404" i="76"/>
  <c r="R17" i="78"/>
  <c r="K897" i="76"/>
  <c r="K638" i="76"/>
  <c r="K635" i="76"/>
  <c r="K632" i="76"/>
  <c r="K629" i="76"/>
  <c r="K626" i="76"/>
  <c r="K623" i="76"/>
  <c r="K620" i="76"/>
  <c r="K617" i="76"/>
  <c r="K614" i="76"/>
  <c r="K611" i="76"/>
  <c r="K608" i="76"/>
  <c r="K605" i="76"/>
  <c r="K602" i="76"/>
  <c r="K599" i="76"/>
  <c r="K596" i="76"/>
  <c r="K593" i="76"/>
  <c r="K590" i="76"/>
  <c r="K587" i="76"/>
  <c r="K584" i="76"/>
  <c r="K581" i="76"/>
  <c r="K578" i="76"/>
  <c r="K575" i="76"/>
  <c r="K572" i="76"/>
  <c r="K569" i="76"/>
  <c r="K566" i="76"/>
  <c r="K563" i="76"/>
  <c r="K560" i="76"/>
  <c r="K557" i="76"/>
  <c r="K554" i="76"/>
  <c r="K551" i="76"/>
  <c r="K548" i="76"/>
  <c r="K544" i="76"/>
  <c r="K541" i="76"/>
  <c r="K538" i="76"/>
  <c r="K535" i="76"/>
  <c r="K532" i="76"/>
  <c r="K529" i="76"/>
  <c r="K526" i="76"/>
  <c r="K523" i="76"/>
  <c r="K520" i="76"/>
  <c r="K517" i="76"/>
  <c r="K514" i="76"/>
  <c r="K511" i="76"/>
  <c r="K508" i="76"/>
  <c r="K505" i="76"/>
  <c r="K502" i="76"/>
  <c r="K499" i="76"/>
  <c r="K496" i="76"/>
  <c r="K493" i="76"/>
  <c r="K490" i="76"/>
  <c r="K487" i="76"/>
  <c r="K484" i="76"/>
  <c r="K481" i="76"/>
  <c r="K478" i="76"/>
  <c r="K475" i="76"/>
  <c r="K472" i="76"/>
  <c r="K469" i="76"/>
  <c r="K466" i="76"/>
  <c r="K463" i="76"/>
  <c r="K460" i="76"/>
  <c r="K457" i="76"/>
  <c r="K454" i="76"/>
  <c r="K451" i="76"/>
  <c r="K448" i="76"/>
  <c r="K445" i="76"/>
  <c r="K442" i="76"/>
  <c r="K439" i="76"/>
  <c r="K436" i="76"/>
  <c r="K433" i="76"/>
  <c r="K430" i="76"/>
  <c r="K427" i="76"/>
  <c r="K424" i="76"/>
  <c r="K421" i="76"/>
  <c r="K418" i="76"/>
  <c r="K415" i="76"/>
  <c r="K412" i="76"/>
  <c r="K409" i="76"/>
  <c r="K406" i="76"/>
  <c r="K403" i="76"/>
  <c r="K400" i="76"/>
  <c r="K397" i="76"/>
  <c r="K394" i="76"/>
  <c r="K391" i="76"/>
  <c r="K388" i="76"/>
  <c r="K382" i="76"/>
  <c r="K371" i="76"/>
  <c r="K364" i="76"/>
  <c r="K398" i="76"/>
  <c r="K389" i="76"/>
  <c r="K385" i="76"/>
  <c r="K374" i="76"/>
  <c r="K367" i="76"/>
  <c r="K360" i="76"/>
  <c r="K357" i="76"/>
  <c r="K354" i="76"/>
  <c r="K351" i="76"/>
  <c r="K348" i="76"/>
  <c r="K345" i="76"/>
  <c r="K342" i="76"/>
  <c r="K339" i="76"/>
  <c r="K336" i="76"/>
  <c r="K333" i="76"/>
  <c r="K330" i="76"/>
  <c r="K327" i="76"/>
  <c r="K324" i="76"/>
  <c r="K321" i="76"/>
  <c r="K318" i="76"/>
  <c r="K315" i="76"/>
  <c r="K312" i="76"/>
  <c r="K309" i="76"/>
  <c r="K306" i="76"/>
  <c r="K303" i="76"/>
  <c r="K300" i="76"/>
  <c r="K297" i="76"/>
  <c r="K294" i="76"/>
  <c r="K291" i="76"/>
  <c r="K288" i="76"/>
  <c r="K285" i="76"/>
  <c r="K282" i="76"/>
  <c r="K279" i="76"/>
  <c r="K276" i="76"/>
  <c r="K273" i="76"/>
  <c r="K270" i="76"/>
  <c r="K267" i="76"/>
  <c r="K264" i="76"/>
  <c r="K261" i="76"/>
  <c r="K258" i="76"/>
  <c r="K255" i="76"/>
  <c r="K252" i="76"/>
  <c r="K249" i="76"/>
  <c r="K246" i="76"/>
  <c r="K243" i="76"/>
  <c r="K240" i="76"/>
  <c r="K237" i="76"/>
  <c r="K234" i="76"/>
  <c r="K231" i="76"/>
  <c r="K228" i="76"/>
  <c r="K225" i="76"/>
  <c r="K222" i="76"/>
  <c r="K219" i="76"/>
  <c r="K216" i="76"/>
  <c r="K213" i="76"/>
  <c r="K210" i="76"/>
  <c r="K207" i="76"/>
  <c r="K204" i="76"/>
  <c r="K201" i="76"/>
  <c r="K198" i="76"/>
  <c r="K195" i="76"/>
  <c r="K192" i="76"/>
  <c r="K189" i="76"/>
  <c r="K186" i="76"/>
  <c r="K183" i="76"/>
  <c r="K180" i="76"/>
  <c r="K177" i="76"/>
  <c r="K174" i="76"/>
  <c r="K171" i="76"/>
  <c r="K168" i="76"/>
  <c r="K165" i="76"/>
  <c r="K162" i="76"/>
  <c r="K159" i="76"/>
  <c r="K156" i="76"/>
  <c r="K153" i="76"/>
  <c r="K150" i="76"/>
  <c r="K147" i="76"/>
  <c r="K144" i="76"/>
  <c r="K141" i="76"/>
  <c r="K138" i="76"/>
  <c r="K135" i="76"/>
  <c r="K132" i="76"/>
  <c r="K129" i="76"/>
  <c r="K126" i="76"/>
  <c r="K123" i="76"/>
  <c r="K120" i="76"/>
  <c r="K377" i="76"/>
  <c r="K370" i="76"/>
  <c r="K401" i="76"/>
  <c r="K392" i="76"/>
  <c r="K380" i="76"/>
  <c r="K373" i="76"/>
  <c r="K362" i="76"/>
  <c r="K359" i="76"/>
  <c r="K356" i="76"/>
  <c r="K353" i="76"/>
  <c r="K350" i="76"/>
  <c r="K347" i="76"/>
  <c r="K344" i="76"/>
  <c r="K341" i="76"/>
  <c r="K338" i="76"/>
  <c r="K335" i="76"/>
  <c r="K332" i="76"/>
  <c r="K329" i="76"/>
  <c r="K326" i="76"/>
  <c r="K323" i="76"/>
  <c r="K320" i="76"/>
  <c r="K317" i="76"/>
  <c r="K314" i="76"/>
  <c r="K311" i="76"/>
  <c r="K308" i="76"/>
  <c r="K305" i="76"/>
  <c r="K302" i="76"/>
  <c r="K299" i="76"/>
  <c r="K296" i="76"/>
  <c r="K293" i="76"/>
  <c r="K290" i="76"/>
  <c r="K287" i="76"/>
  <c r="K284" i="76"/>
  <c r="K281" i="76"/>
  <c r="K278" i="76"/>
  <c r="K275" i="76"/>
  <c r="K272" i="76"/>
  <c r="K269" i="76"/>
  <c r="K266" i="76"/>
  <c r="K263" i="76"/>
  <c r="K260" i="76"/>
  <c r="K257" i="76"/>
  <c r="K254" i="76"/>
  <c r="K251" i="76"/>
  <c r="K248" i="76"/>
  <c r="K245" i="76"/>
  <c r="K242" i="76"/>
  <c r="K239" i="76"/>
  <c r="K236" i="76"/>
  <c r="K233" i="76"/>
  <c r="K230" i="76"/>
  <c r="K227" i="76"/>
  <c r="K224" i="76"/>
  <c r="K221" i="76"/>
  <c r="K218" i="76"/>
  <c r="K215" i="76"/>
  <c r="K212" i="76"/>
  <c r="K209" i="76"/>
  <c r="K206" i="76"/>
  <c r="K203" i="76"/>
  <c r="K200" i="76"/>
  <c r="K197" i="76"/>
  <c r="K194" i="76"/>
  <c r="K191" i="76"/>
  <c r="K188" i="76"/>
  <c r="K185" i="76"/>
  <c r="K182" i="76"/>
  <c r="K179" i="76"/>
  <c r="K176" i="76"/>
  <c r="K173" i="76"/>
  <c r="K170" i="76"/>
  <c r="K167" i="76"/>
  <c r="K164" i="76"/>
  <c r="K161" i="76"/>
  <c r="K158" i="76"/>
  <c r="K155" i="76"/>
  <c r="K152" i="76"/>
  <c r="K149" i="76"/>
  <c r="K146" i="76"/>
  <c r="K143" i="76"/>
  <c r="K140" i="76"/>
  <c r="K137" i="76"/>
  <c r="K134" i="76"/>
  <c r="K131" i="76"/>
  <c r="K128" i="76"/>
  <c r="K125" i="76"/>
  <c r="K122" i="76"/>
  <c r="K383" i="76"/>
  <c r="K376" i="76"/>
  <c r="K365" i="76"/>
  <c r="K118" i="76"/>
  <c r="K115" i="76"/>
  <c r="K112" i="76"/>
  <c r="K109" i="76"/>
  <c r="K106" i="76"/>
  <c r="K103" i="76"/>
  <c r="K100" i="76"/>
  <c r="K97" i="76"/>
  <c r="K94" i="76"/>
  <c r="K91" i="76"/>
  <c r="K88" i="76"/>
  <c r="K85" i="76"/>
  <c r="K82" i="76"/>
  <c r="K79" i="76"/>
  <c r="K76" i="76"/>
  <c r="K73" i="76"/>
  <c r="K70" i="76"/>
  <c r="K67" i="76"/>
  <c r="K64" i="76"/>
  <c r="K61" i="76"/>
  <c r="K58" i="76"/>
  <c r="K55" i="76"/>
  <c r="K52" i="76"/>
  <c r="K49" i="76"/>
  <c r="K46" i="76"/>
  <c r="K43" i="76"/>
  <c r="K40" i="76"/>
  <c r="K37" i="76"/>
  <c r="K34" i="76"/>
  <c r="K31" i="76"/>
  <c r="K28" i="76"/>
  <c r="K25" i="76"/>
  <c r="K21" i="76"/>
  <c r="K18" i="76"/>
  <c r="K15" i="76"/>
  <c r="K12" i="76"/>
  <c r="L16" i="75"/>
  <c r="L13" i="75"/>
  <c r="L16" i="74"/>
  <c r="L13" i="74"/>
  <c r="K333" i="73"/>
  <c r="K330" i="73"/>
  <c r="K327" i="73"/>
  <c r="K324" i="73"/>
  <c r="K321" i="73"/>
  <c r="K318" i="73"/>
  <c r="K315" i="73"/>
  <c r="K300" i="73"/>
  <c r="K297" i="73"/>
  <c r="K294" i="73"/>
  <c r="K291" i="73"/>
  <c r="K288" i="73"/>
  <c r="K285" i="73"/>
  <c r="K282" i="73"/>
  <c r="K279" i="73"/>
  <c r="K276" i="73"/>
  <c r="K273" i="73"/>
  <c r="K269" i="73"/>
  <c r="K266" i="73"/>
  <c r="K263" i="73"/>
  <c r="K260" i="73"/>
  <c r="K257" i="73"/>
  <c r="K254" i="73"/>
  <c r="K251" i="73"/>
  <c r="K248" i="73"/>
  <c r="K245" i="73"/>
  <c r="K242" i="73"/>
  <c r="K239" i="73"/>
  <c r="K236" i="73"/>
  <c r="K233" i="73"/>
  <c r="K230" i="73"/>
  <c r="K227" i="73"/>
  <c r="K224" i="73"/>
  <c r="K221" i="73"/>
  <c r="K218" i="73"/>
  <c r="K215" i="73"/>
  <c r="K201" i="73"/>
  <c r="K181" i="73"/>
  <c r="K178" i="73"/>
  <c r="K175" i="73"/>
  <c r="K172" i="73"/>
  <c r="K169" i="73"/>
  <c r="K166" i="73"/>
  <c r="K163" i="73"/>
  <c r="K160" i="73"/>
  <c r="K157" i="73"/>
  <c r="K154" i="73"/>
  <c r="K151" i="73"/>
  <c r="K148" i="73"/>
  <c r="K145" i="73"/>
  <c r="K142" i="73"/>
  <c r="K139" i="73"/>
  <c r="K136" i="73"/>
  <c r="K132" i="73"/>
  <c r="K129" i="73"/>
  <c r="K126" i="73"/>
  <c r="K123" i="73"/>
  <c r="K120" i="73"/>
  <c r="K116" i="73"/>
  <c r="K112" i="73"/>
  <c r="K109" i="73"/>
  <c r="K106" i="73"/>
  <c r="K103" i="73"/>
  <c r="K100" i="73"/>
  <c r="K97" i="73"/>
  <c r="K94" i="73"/>
  <c r="K91" i="73"/>
  <c r="K88" i="73"/>
  <c r="K85" i="73"/>
  <c r="K82" i="73"/>
  <c r="K78" i="73"/>
  <c r="K75" i="73"/>
  <c r="K72" i="73"/>
  <c r="K66" i="73"/>
  <c r="K63" i="73"/>
  <c r="K60" i="73"/>
  <c r="K57" i="73"/>
  <c r="K54" i="73"/>
  <c r="K48" i="73"/>
  <c r="K45" i="73"/>
  <c r="K42" i="73"/>
  <c r="K38" i="73"/>
  <c r="K16" i="73"/>
  <c r="M89" i="72"/>
  <c r="M84" i="72"/>
  <c r="M81" i="72"/>
  <c r="M78" i="72"/>
  <c r="M75" i="72"/>
  <c r="M72" i="72"/>
  <c r="M69" i="72"/>
  <c r="M66" i="72"/>
  <c r="M63" i="72"/>
  <c r="M60" i="72"/>
  <c r="M57" i="72"/>
  <c r="M41" i="72"/>
  <c r="M37" i="72"/>
  <c r="M34" i="72"/>
  <c r="M31" i="72"/>
  <c r="M28" i="72"/>
  <c r="M25" i="72"/>
  <c r="M22" i="72"/>
  <c r="M19" i="72"/>
  <c r="M16" i="72"/>
  <c r="M11" i="72"/>
  <c r="S35" i="71"/>
  <c r="S23" i="71"/>
  <c r="S26" i="71"/>
  <c r="S29" i="71"/>
  <c r="S20" i="71"/>
  <c r="S17" i="71"/>
  <c r="S14" i="71"/>
  <c r="S11" i="71"/>
  <c r="P164" i="69"/>
  <c r="P160" i="69"/>
  <c r="P157" i="69"/>
  <c r="P154" i="69"/>
  <c r="P151" i="69"/>
  <c r="P148" i="69"/>
  <c r="P145" i="69"/>
  <c r="P142" i="69"/>
  <c r="P139" i="69"/>
  <c r="P136" i="69"/>
  <c r="P133" i="69"/>
  <c r="P130" i="69"/>
  <c r="P127" i="69"/>
  <c r="P124" i="69"/>
  <c r="P121" i="69"/>
  <c r="P118" i="69"/>
  <c r="P115" i="69"/>
  <c r="K386" i="76"/>
  <c r="K355" i="76"/>
  <c r="K346" i="76"/>
  <c r="K337" i="76"/>
  <c r="K328" i="76"/>
  <c r="K319" i="76"/>
  <c r="K310" i="76"/>
  <c r="K301" i="76"/>
  <c r="K292" i="76"/>
  <c r="K283" i="76"/>
  <c r="K274" i="76"/>
  <c r="K265" i="76"/>
  <c r="K256" i="76"/>
  <c r="K247" i="76"/>
  <c r="K238" i="76"/>
  <c r="K229" i="76"/>
  <c r="K220" i="76"/>
  <c r="K211" i="76"/>
  <c r="K202" i="76"/>
  <c r="K193" i="76"/>
  <c r="K184" i="76"/>
  <c r="K175" i="76"/>
  <c r="K166" i="76"/>
  <c r="K157" i="76"/>
  <c r="K148" i="76"/>
  <c r="K139" i="76"/>
  <c r="K130" i="76"/>
  <c r="K121" i="76"/>
  <c r="K117" i="76"/>
  <c r="K114" i="76"/>
  <c r="K111" i="76"/>
  <c r="K108" i="76"/>
  <c r="K105" i="76"/>
  <c r="K102" i="76"/>
  <c r="K99" i="76"/>
  <c r="K96" i="76"/>
  <c r="K93" i="76"/>
  <c r="K90" i="76"/>
  <c r="K87" i="76"/>
  <c r="K84" i="76"/>
  <c r="K81" i="76"/>
  <c r="K78" i="76"/>
  <c r="K75" i="76"/>
  <c r="K72" i="76"/>
  <c r="K69" i="76"/>
  <c r="K66" i="76"/>
  <c r="K63" i="76"/>
  <c r="K60" i="76"/>
  <c r="K57" i="76"/>
  <c r="K54" i="76"/>
  <c r="K51" i="76"/>
  <c r="K48" i="76"/>
  <c r="K45" i="76"/>
  <c r="K42" i="76"/>
  <c r="K39" i="76"/>
  <c r="K36" i="76"/>
  <c r="K33" i="76"/>
  <c r="K30" i="76"/>
  <c r="K27" i="76"/>
  <c r="K24" i="76"/>
  <c r="K20" i="76"/>
  <c r="K17" i="76"/>
  <c r="K14" i="76"/>
  <c r="K11" i="76"/>
  <c r="L15" i="75"/>
  <c r="L12" i="75"/>
  <c r="L15" i="74"/>
  <c r="L12" i="74"/>
  <c r="K332" i="73"/>
  <c r="K329" i="73"/>
  <c r="K326" i="73"/>
  <c r="K323" i="73"/>
  <c r="K320" i="73"/>
  <c r="K317" i="73"/>
  <c r="K314" i="73"/>
  <c r="K299" i="73"/>
  <c r="K296" i="73"/>
  <c r="K293" i="73"/>
  <c r="K290" i="73"/>
  <c r="K287" i="73"/>
  <c r="K284" i="73"/>
  <c r="K281" i="73"/>
  <c r="K278" i="73"/>
  <c r="K275" i="73"/>
  <c r="K272" i="73"/>
  <c r="K268" i="73"/>
  <c r="K265" i="73"/>
  <c r="K262" i="73"/>
  <c r="K259" i="73"/>
  <c r="K256" i="73"/>
  <c r="K253" i="73"/>
  <c r="K250" i="73"/>
  <c r="K247" i="73"/>
  <c r="K244" i="73"/>
  <c r="K241" i="73"/>
  <c r="K238" i="73"/>
  <c r="K235" i="73"/>
  <c r="K232" i="73"/>
  <c r="K229" i="73"/>
  <c r="K226" i="73"/>
  <c r="K223" i="73"/>
  <c r="K220" i="73"/>
  <c r="K217" i="73"/>
  <c r="K203" i="73"/>
  <c r="K200" i="73"/>
  <c r="K180" i="73"/>
  <c r="K177" i="73"/>
  <c r="K174" i="73"/>
  <c r="K171" i="73"/>
  <c r="K168" i="73"/>
  <c r="K165" i="73"/>
  <c r="K162" i="73"/>
  <c r="K159" i="73"/>
  <c r="K156" i="73"/>
  <c r="K153" i="73"/>
  <c r="K150" i="73"/>
  <c r="K147" i="73"/>
  <c r="K144" i="73"/>
  <c r="K141" i="73"/>
  <c r="K138" i="73"/>
  <c r="K135" i="73"/>
  <c r="K131" i="73"/>
  <c r="K128" i="73"/>
  <c r="K125" i="73"/>
  <c r="K122" i="73"/>
  <c r="K119" i="73"/>
  <c r="K115" i="73"/>
  <c r="K111" i="73"/>
  <c r="K108" i="73"/>
  <c r="K105" i="73"/>
  <c r="K102" i="73"/>
  <c r="K99" i="73"/>
  <c r="K96" i="73"/>
  <c r="K93" i="73"/>
  <c r="K90" i="73"/>
  <c r="K87" i="73"/>
  <c r="K84" i="73"/>
  <c r="K81" i="73"/>
  <c r="K77" i="73"/>
  <c r="K74" i="73"/>
  <c r="K68" i="73"/>
  <c r="K65" i="73"/>
  <c r="K62" i="73"/>
  <c r="K59" i="73"/>
  <c r="K56" i="73"/>
  <c r="K50" i="73"/>
  <c r="K47" i="73"/>
  <c r="K44" i="73"/>
  <c r="K40" i="73"/>
  <c r="K37" i="73"/>
  <c r="K15" i="73"/>
  <c r="K12" i="73"/>
  <c r="M86" i="72"/>
  <c r="M83" i="72"/>
  <c r="M80" i="72"/>
  <c r="M77" i="72"/>
  <c r="M74" i="72"/>
  <c r="M71" i="72"/>
  <c r="M68" i="72"/>
  <c r="M65" i="72"/>
  <c r="M62" i="72"/>
  <c r="M59" i="72"/>
  <c r="K395" i="76"/>
  <c r="K379" i="76"/>
  <c r="K368" i="76"/>
  <c r="K358" i="76"/>
  <c r="K349" i="76"/>
  <c r="K340" i="76"/>
  <c r="K331" i="76"/>
  <c r="K322" i="76"/>
  <c r="K313" i="76"/>
  <c r="K304" i="76"/>
  <c r="K295" i="76"/>
  <c r="K286" i="76"/>
  <c r="K277" i="76"/>
  <c r="K268" i="76"/>
  <c r="K259" i="76"/>
  <c r="K250" i="76"/>
  <c r="K241" i="76"/>
  <c r="K232" i="76"/>
  <c r="K223" i="76"/>
  <c r="K214" i="76"/>
  <c r="K205" i="76"/>
  <c r="K196" i="76"/>
  <c r="K187" i="76"/>
  <c r="K178" i="76"/>
  <c r="K169" i="76"/>
  <c r="K160" i="76"/>
  <c r="K151" i="76"/>
  <c r="K142" i="76"/>
  <c r="K133" i="76"/>
  <c r="K124" i="76"/>
  <c r="K119" i="76"/>
  <c r="K116" i="76"/>
  <c r="K113" i="76"/>
  <c r="K110" i="76"/>
  <c r="K107" i="76"/>
  <c r="K104" i="76"/>
  <c r="K101" i="76"/>
  <c r="K98" i="76"/>
  <c r="K95" i="76"/>
  <c r="K92" i="76"/>
  <c r="K89" i="76"/>
  <c r="K86" i="76"/>
  <c r="K83" i="76"/>
  <c r="K80" i="76"/>
  <c r="K77" i="76"/>
  <c r="K74" i="76"/>
  <c r="K71" i="76"/>
  <c r="K68" i="76"/>
  <c r="K65" i="76"/>
  <c r="K62" i="76"/>
  <c r="K59" i="76"/>
  <c r="K56" i="76"/>
  <c r="K53" i="76"/>
  <c r="K50" i="76"/>
  <c r="K47" i="76"/>
  <c r="K44" i="76"/>
  <c r="K41" i="76"/>
  <c r="K38" i="76"/>
  <c r="K35" i="76"/>
  <c r="K32" i="76"/>
  <c r="K29" i="76"/>
  <c r="K26" i="76"/>
  <c r="K22" i="76"/>
  <c r="K19" i="76"/>
  <c r="K16" i="76"/>
  <c r="K13" i="76"/>
  <c r="L17" i="75"/>
  <c r="L14" i="75"/>
  <c r="L11" i="75"/>
  <c r="L14" i="74"/>
  <c r="L11" i="74"/>
  <c r="K331" i="73"/>
  <c r="K328" i="73"/>
  <c r="K325" i="73"/>
  <c r="K322" i="73"/>
  <c r="K319" i="73"/>
  <c r="K316" i="73"/>
  <c r="K313" i="73"/>
  <c r="K298" i="73"/>
  <c r="K295" i="73"/>
  <c r="K292" i="73"/>
  <c r="K289" i="73"/>
  <c r="K286" i="73"/>
  <c r="K283" i="73"/>
  <c r="K280" i="73"/>
  <c r="K277" i="73"/>
  <c r="K274" i="73"/>
  <c r="K271" i="73"/>
  <c r="K267" i="73"/>
  <c r="K264" i="73"/>
  <c r="K261" i="73"/>
  <c r="K258" i="73"/>
  <c r="K255" i="73"/>
  <c r="K252" i="73"/>
  <c r="K249" i="73"/>
  <c r="K246" i="73"/>
  <c r="K243" i="73"/>
  <c r="K240" i="73"/>
  <c r="K237" i="73"/>
  <c r="K234" i="73"/>
  <c r="K231" i="73"/>
  <c r="K228" i="73"/>
  <c r="K225" i="73"/>
  <c r="K222" i="73"/>
  <c r="K219" i="73"/>
  <c r="K216" i="73"/>
  <c r="K202" i="73"/>
  <c r="K182" i="73"/>
  <c r="K179" i="73"/>
  <c r="K176" i="73"/>
  <c r="K173" i="73"/>
  <c r="K170" i="73"/>
  <c r="K167" i="73"/>
  <c r="K164" i="73"/>
  <c r="K161" i="73"/>
  <c r="K158" i="73"/>
  <c r="K155" i="73"/>
  <c r="K152" i="73"/>
  <c r="K149" i="73"/>
  <c r="K146" i="73"/>
  <c r="K143" i="73"/>
  <c r="K140" i="73"/>
  <c r="K137" i="73"/>
  <c r="K134" i="73"/>
  <c r="K130" i="73"/>
  <c r="K127" i="73"/>
  <c r="K124" i="73"/>
  <c r="K121" i="73"/>
  <c r="K117" i="73"/>
  <c r="K113" i="73"/>
  <c r="K110" i="73"/>
  <c r="K107" i="73"/>
  <c r="K104" i="73"/>
  <c r="K101" i="73"/>
  <c r="K98" i="73"/>
  <c r="K95" i="73"/>
  <c r="K92" i="73"/>
  <c r="K89" i="73"/>
  <c r="K86" i="73"/>
  <c r="K83" i="73"/>
  <c r="K79" i="73"/>
  <c r="K76" i="73"/>
  <c r="K73" i="73"/>
  <c r="K67" i="73"/>
  <c r="K64" i="73"/>
  <c r="K61" i="73"/>
  <c r="K58" i="73"/>
  <c r="K55" i="73"/>
  <c r="K49" i="73"/>
  <c r="K46" i="73"/>
  <c r="K43" i="73"/>
  <c r="K39" i="73"/>
  <c r="K17" i="73"/>
  <c r="K14" i="73"/>
  <c r="K11" i="73"/>
  <c r="M85" i="72"/>
  <c r="M82" i="72"/>
  <c r="M79" i="72"/>
  <c r="M76" i="72"/>
  <c r="M73" i="72"/>
  <c r="M70" i="72"/>
  <c r="M67" i="72"/>
  <c r="M64" i="72"/>
  <c r="M61" i="72"/>
  <c r="M58" i="72"/>
  <c r="M42" i="72"/>
  <c r="M38" i="72"/>
  <c r="M35" i="72"/>
  <c r="M32" i="72"/>
  <c r="M29" i="72"/>
  <c r="M26" i="72"/>
  <c r="M23" i="72"/>
  <c r="M20" i="72"/>
  <c r="M17" i="72"/>
  <c r="M40" i="72"/>
  <c r="M30" i="72"/>
  <c r="M21" i="72"/>
  <c r="S34" i="71"/>
  <c r="S27" i="71"/>
  <c r="S13" i="71"/>
  <c r="P161" i="69"/>
  <c r="P150" i="69"/>
  <c r="P143" i="69"/>
  <c r="P132" i="69"/>
  <c r="P125" i="69"/>
  <c r="P114" i="69"/>
  <c r="P111" i="69"/>
  <c r="P108" i="69"/>
  <c r="P105" i="69"/>
  <c r="P102" i="69"/>
  <c r="P99" i="69"/>
  <c r="P96" i="69"/>
  <c r="P93" i="69"/>
  <c r="P90" i="69"/>
  <c r="P87" i="69"/>
  <c r="P84" i="69"/>
  <c r="P81" i="69"/>
  <c r="P78" i="69"/>
  <c r="P75" i="69"/>
  <c r="P72" i="69"/>
  <c r="P69" i="69"/>
  <c r="P66" i="69"/>
  <c r="P63" i="69"/>
  <c r="P60" i="69"/>
  <c r="P57" i="69"/>
  <c r="P54" i="69"/>
  <c r="P51" i="69"/>
  <c r="P48" i="69"/>
  <c r="P45" i="69"/>
  <c r="P42" i="69"/>
  <c r="P39" i="69"/>
  <c r="P36" i="69"/>
  <c r="P33" i="69"/>
  <c r="P30" i="69"/>
  <c r="P27" i="69"/>
  <c r="P24" i="69"/>
  <c r="P21" i="69"/>
  <c r="P16" i="69"/>
  <c r="P13" i="69"/>
  <c r="K361" i="76"/>
  <c r="K334" i="76"/>
  <c r="K307" i="76"/>
  <c r="K280" i="76"/>
  <c r="K253" i="76"/>
  <c r="K226" i="76"/>
  <c r="K199" i="76"/>
  <c r="K172" i="76"/>
  <c r="K145" i="76"/>
  <c r="S37" i="71"/>
  <c r="S31" i="71"/>
  <c r="S16" i="71"/>
  <c r="P165" i="69"/>
  <c r="P153" i="69"/>
  <c r="P146" i="69"/>
  <c r="P135" i="69"/>
  <c r="P128" i="69"/>
  <c r="P117" i="69"/>
  <c r="P12" i="69"/>
  <c r="K18" i="67"/>
  <c r="K15" i="67"/>
  <c r="K12" i="67"/>
  <c r="L16" i="66"/>
  <c r="L13" i="66"/>
  <c r="L20" i="65"/>
  <c r="L17" i="65"/>
  <c r="L13" i="65"/>
  <c r="O26" i="64"/>
  <c r="O23" i="64"/>
  <c r="O19" i="64"/>
  <c r="O16" i="64"/>
  <c r="O13" i="64"/>
  <c r="N139" i="63"/>
  <c r="N136" i="63"/>
  <c r="N133" i="63"/>
  <c r="N130" i="63"/>
  <c r="N126" i="63"/>
  <c r="N123" i="63"/>
  <c r="N120" i="63"/>
  <c r="N117" i="63"/>
  <c r="N114" i="63"/>
  <c r="N111" i="63"/>
  <c r="N108" i="63"/>
  <c r="N105" i="63"/>
  <c r="N102" i="63"/>
  <c r="N99" i="63"/>
  <c r="N96" i="63"/>
  <c r="N93" i="63"/>
  <c r="N90" i="63"/>
  <c r="N87" i="63"/>
  <c r="N84" i="63"/>
  <c r="N81" i="63"/>
  <c r="N78" i="63"/>
  <c r="N74" i="63"/>
  <c r="N71" i="63"/>
  <c r="N68" i="63"/>
  <c r="N65" i="63"/>
  <c r="N62" i="63"/>
  <c r="N59" i="63"/>
  <c r="N56" i="63"/>
  <c r="N53" i="63"/>
  <c r="N50" i="63"/>
  <c r="N47" i="63"/>
  <c r="N44" i="63"/>
  <c r="N41" i="63"/>
  <c r="N37" i="63"/>
  <c r="N33" i="63"/>
  <c r="N30" i="63"/>
  <c r="N27" i="63"/>
  <c r="N24" i="63"/>
  <c r="N21" i="63"/>
  <c r="N18" i="63"/>
  <c r="N15" i="63"/>
  <c r="N12" i="63"/>
  <c r="O264" i="62"/>
  <c r="O261" i="62"/>
  <c r="O257" i="62"/>
  <c r="O254" i="62"/>
  <c r="O251" i="62"/>
  <c r="O247" i="62"/>
  <c r="O244" i="62"/>
  <c r="O240" i="62"/>
  <c r="O236" i="62"/>
  <c r="O233" i="62"/>
  <c r="O230" i="62"/>
  <c r="O227" i="62"/>
  <c r="O224" i="62"/>
  <c r="O221" i="62"/>
  <c r="O218" i="62"/>
  <c r="O214" i="62"/>
  <c r="O211" i="62"/>
  <c r="O208" i="62"/>
  <c r="O258" i="62"/>
  <c r="O249" i="62"/>
  <c r="O201" i="62"/>
  <c r="O199" i="62"/>
  <c r="O196" i="62"/>
  <c r="O238" i="62"/>
  <c r="O191" i="62"/>
  <c r="O188" i="62"/>
  <c r="O184" i="62"/>
  <c r="O181" i="62"/>
  <c r="O178" i="62"/>
  <c r="O175" i="62"/>
  <c r="O172" i="62"/>
  <c r="O169" i="62"/>
  <c r="O166" i="62"/>
  <c r="O163" i="62"/>
  <c r="O160" i="62"/>
  <c r="O157" i="62"/>
  <c r="O154" i="62"/>
  <c r="O151" i="62"/>
  <c r="O148" i="62"/>
  <c r="O145" i="62"/>
  <c r="O142" i="62"/>
  <c r="O139" i="62"/>
  <c r="O136" i="62"/>
  <c r="O133" i="62"/>
  <c r="O130" i="62"/>
  <c r="O127" i="62"/>
  <c r="O124" i="62"/>
  <c r="O121" i="62"/>
  <c r="O118" i="62"/>
  <c r="O115" i="62"/>
  <c r="O111" i="62"/>
  <c r="O108" i="62"/>
  <c r="O105" i="62"/>
  <c r="O102" i="62"/>
  <c r="O99" i="62"/>
  <c r="O96" i="62"/>
  <c r="O93" i="62"/>
  <c r="O90" i="62"/>
  <c r="O87" i="62"/>
  <c r="O84" i="62"/>
  <c r="O81" i="62"/>
  <c r="O78" i="62"/>
  <c r="O75" i="62"/>
  <c r="O72" i="62"/>
  <c r="O69" i="62"/>
  <c r="O66" i="62"/>
  <c r="O63" i="62"/>
  <c r="O60" i="62"/>
  <c r="O57" i="62"/>
  <c r="O54" i="62"/>
  <c r="O51" i="62"/>
  <c r="O47" i="62"/>
  <c r="O44" i="62"/>
  <c r="O41" i="62"/>
  <c r="O38" i="62"/>
  <c r="O35" i="62"/>
  <c r="O32" i="62"/>
  <c r="O29" i="62"/>
  <c r="O26" i="62"/>
  <c r="O23" i="62"/>
  <c r="O20" i="62"/>
  <c r="O17" i="62"/>
  <c r="O14" i="62"/>
  <c r="O11" i="62"/>
  <c r="U372" i="61"/>
  <c r="U369" i="61"/>
  <c r="U366" i="61"/>
  <c r="U363" i="61"/>
  <c r="U360" i="61"/>
  <c r="U357" i="61"/>
  <c r="U354" i="61"/>
  <c r="U351" i="61"/>
  <c r="U348" i="61"/>
  <c r="U345" i="61"/>
  <c r="U342" i="61"/>
  <c r="U339" i="61"/>
  <c r="M56" i="72"/>
  <c r="M33" i="72"/>
  <c r="M24" i="72"/>
  <c r="M13" i="72"/>
  <c r="S24" i="71"/>
  <c r="S19" i="71"/>
  <c r="S12" i="71"/>
  <c r="P156" i="69"/>
  <c r="P149" i="69"/>
  <c r="P138" i="69"/>
  <c r="P131" i="69"/>
  <c r="P120" i="69"/>
  <c r="P113" i="69"/>
  <c r="P110" i="69"/>
  <c r="P107" i="69"/>
  <c r="P104" i="69"/>
  <c r="P101" i="69"/>
  <c r="P98" i="69"/>
  <c r="P95" i="69"/>
  <c r="P92" i="69"/>
  <c r="P89" i="69"/>
  <c r="P86" i="69"/>
  <c r="P83" i="69"/>
  <c r="P80" i="69"/>
  <c r="P77" i="69"/>
  <c r="P74" i="69"/>
  <c r="P71" i="69"/>
  <c r="P68" i="69"/>
  <c r="P65" i="69"/>
  <c r="P62" i="69"/>
  <c r="P59" i="69"/>
  <c r="P56" i="69"/>
  <c r="P53" i="69"/>
  <c r="P50" i="69"/>
  <c r="P47" i="69"/>
  <c r="P44" i="69"/>
  <c r="P41" i="69"/>
  <c r="P38" i="69"/>
  <c r="P35" i="69"/>
  <c r="P32" i="69"/>
  <c r="P29" i="69"/>
  <c r="P26" i="69"/>
  <c r="P23" i="69"/>
  <c r="P20" i="69"/>
  <c r="P15" i="69"/>
  <c r="K343" i="76"/>
  <c r="K316" i="76"/>
  <c r="K289" i="76"/>
  <c r="K262" i="76"/>
  <c r="K235" i="76"/>
  <c r="K208" i="76"/>
  <c r="K181" i="76"/>
  <c r="K154" i="76"/>
  <c r="K127" i="76"/>
  <c r="S36" i="71"/>
  <c r="S28" i="71"/>
  <c r="S15" i="71"/>
  <c r="P159" i="69"/>
  <c r="P152" i="69"/>
  <c r="P141" i="69"/>
  <c r="P134" i="69"/>
  <c r="P123" i="69"/>
  <c r="P116" i="69"/>
  <c r="P11" i="69"/>
  <c r="K17" i="67"/>
  <c r="K14" i="67"/>
  <c r="K11" i="67"/>
  <c r="L15" i="66"/>
  <c r="L12" i="66"/>
  <c r="L19" i="65"/>
  <c r="L15" i="65"/>
  <c r="L12" i="65"/>
  <c r="O25" i="64"/>
  <c r="O22" i="64"/>
  <c r="O18" i="64"/>
  <c r="O15" i="64"/>
  <c r="O12" i="64"/>
  <c r="N138" i="63"/>
  <c r="N135" i="63"/>
  <c r="N132" i="63"/>
  <c r="N129" i="63"/>
  <c r="N125" i="63"/>
  <c r="N122" i="63"/>
  <c r="N119" i="63"/>
  <c r="N116" i="63"/>
  <c r="N113" i="63"/>
  <c r="N110" i="63"/>
  <c r="N107" i="63"/>
  <c r="N104" i="63"/>
  <c r="N101" i="63"/>
  <c r="N98" i="63"/>
  <c r="N95" i="63"/>
  <c r="N92" i="63"/>
  <c r="N89" i="63"/>
  <c r="N86" i="63"/>
  <c r="N83" i="63"/>
  <c r="N80" i="63"/>
  <c r="N77" i="63"/>
  <c r="N73" i="63"/>
  <c r="N70" i="63"/>
  <c r="N67" i="63"/>
  <c r="N64" i="63"/>
  <c r="N61" i="63"/>
  <c r="N58" i="63"/>
  <c r="N55" i="63"/>
  <c r="N52" i="63"/>
  <c r="N49" i="63"/>
  <c r="N46" i="63"/>
  <c r="N43" i="63"/>
  <c r="N40" i="63"/>
  <c r="N36" i="63"/>
  <c r="N32" i="63"/>
  <c r="N29" i="63"/>
  <c r="N26" i="63"/>
  <c r="N23" i="63"/>
  <c r="N20" i="63"/>
  <c r="N17" i="63"/>
  <c r="N14" i="63"/>
  <c r="N11" i="63"/>
  <c r="O263" i="62"/>
  <c r="O260" i="62"/>
  <c r="O256" i="62"/>
  <c r="O253" i="62"/>
  <c r="O250" i="62"/>
  <c r="O246" i="62"/>
  <c r="O243" i="62"/>
  <c r="O239" i="62"/>
  <c r="O235" i="62"/>
  <c r="O232" i="62"/>
  <c r="O229" i="62"/>
  <c r="O226" i="62"/>
  <c r="O223" i="62"/>
  <c r="O220" i="62"/>
  <c r="O216" i="62"/>
  <c r="O213" i="62"/>
  <c r="O210" i="62"/>
  <c r="O207" i="62"/>
  <c r="O205" i="62"/>
  <c r="O203" i="62"/>
  <c r="O200" i="62"/>
  <c r="O198" i="62"/>
  <c r="O195" i="62"/>
  <c r="O193" i="62"/>
  <c r="O190" i="62"/>
  <c r="O187" i="62"/>
  <c r="O183" i="62"/>
  <c r="O180" i="62"/>
  <c r="O177" i="62"/>
  <c r="O174" i="62"/>
  <c r="O171" i="62"/>
  <c r="O168" i="62"/>
  <c r="O165" i="62"/>
  <c r="O162" i="62"/>
  <c r="O159" i="62"/>
  <c r="O156" i="62"/>
  <c r="O153" i="62"/>
  <c r="O150" i="62"/>
  <c r="O147" i="62"/>
  <c r="O144" i="62"/>
  <c r="O141" i="62"/>
  <c r="O138" i="62"/>
  <c r="O135" i="62"/>
  <c r="O132" i="62"/>
  <c r="O129" i="62"/>
  <c r="O126" i="62"/>
  <c r="O123" i="62"/>
  <c r="O120" i="62"/>
  <c r="O117" i="62"/>
  <c r="O113" i="62"/>
  <c r="O110" i="62"/>
  <c r="O107" i="62"/>
  <c r="O104" i="62"/>
  <c r="O101" i="62"/>
  <c r="O98" i="62"/>
  <c r="O95" i="62"/>
  <c r="O92" i="62"/>
  <c r="O89" i="62"/>
  <c r="O86" i="62"/>
  <c r="O83" i="62"/>
  <c r="O80" i="62"/>
  <c r="O77" i="62"/>
  <c r="O74" i="62"/>
  <c r="O71" i="62"/>
  <c r="O68" i="62"/>
  <c r="M36" i="72"/>
  <c r="M27" i="72"/>
  <c r="M18" i="72"/>
  <c r="M12" i="72"/>
  <c r="S25" i="71"/>
  <c r="S18" i="71"/>
  <c r="P162" i="69"/>
  <c r="P155" i="69"/>
  <c r="P144" i="69"/>
  <c r="P137" i="69"/>
  <c r="P126" i="69"/>
  <c r="P119" i="69"/>
  <c r="P112" i="69"/>
  <c r="P109" i="69"/>
  <c r="P106" i="69"/>
  <c r="P103" i="69"/>
  <c r="P100" i="69"/>
  <c r="P97" i="69"/>
  <c r="P94" i="69"/>
  <c r="P91" i="69"/>
  <c r="P88" i="69"/>
  <c r="P85" i="69"/>
  <c r="P82" i="69"/>
  <c r="P79" i="69"/>
  <c r="P76" i="69"/>
  <c r="P73" i="69"/>
  <c r="P70" i="69"/>
  <c r="P67" i="69"/>
  <c r="P64" i="69"/>
  <c r="P61" i="69"/>
  <c r="P58" i="69"/>
  <c r="P55" i="69"/>
  <c r="P52" i="69"/>
  <c r="P49" i="69"/>
  <c r="P46" i="69"/>
  <c r="P43" i="69"/>
  <c r="P40" i="69"/>
  <c r="P37" i="69"/>
  <c r="P34" i="69"/>
  <c r="P31" i="69"/>
  <c r="P28" i="69"/>
  <c r="P25" i="69"/>
  <c r="P22" i="69"/>
  <c r="P17" i="69"/>
  <c r="P14" i="69"/>
  <c r="K298" i="76"/>
  <c r="K217" i="76"/>
  <c r="K136" i="76"/>
  <c r="P158" i="69"/>
  <c r="P147" i="69"/>
  <c r="K19" i="67"/>
  <c r="L17" i="66"/>
  <c r="L18" i="65"/>
  <c r="O24" i="64"/>
  <c r="O14" i="64"/>
  <c r="N134" i="63"/>
  <c r="N124" i="63"/>
  <c r="N115" i="63"/>
  <c r="N106" i="63"/>
  <c r="N97" i="63"/>
  <c r="N88" i="63"/>
  <c r="N79" i="63"/>
  <c r="N69" i="63"/>
  <c r="N60" i="63"/>
  <c r="N51" i="63"/>
  <c r="N42" i="63"/>
  <c r="N31" i="63"/>
  <c r="N22" i="63"/>
  <c r="N13" i="63"/>
  <c r="O259" i="62"/>
  <c r="O248" i="62"/>
  <c r="O237" i="62"/>
  <c r="O228" i="62"/>
  <c r="O219" i="62"/>
  <c r="O209" i="62"/>
  <c r="O202" i="62"/>
  <c r="O194" i="62"/>
  <c r="O185" i="62"/>
  <c r="O176" i="62"/>
  <c r="O167" i="62"/>
  <c r="O158" i="62"/>
  <c r="O149" i="62"/>
  <c r="O140" i="62"/>
  <c r="O131" i="62"/>
  <c r="O122" i="62"/>
  <c r="O112" i="62"/>
  <c r="O103" i="62"/>
  <c r="O94" i="62"/>
  <c r="O85" i="62"/>
  <c r="O76" i="62"/>
  <c r="O67" i="62"/>
  <c r="O56" i="62"/>
  <c r="O49" i="62"/>
  <c r="O37" i="62"/>
  <c r="O30" i="62"/>
  <c r="O19" i="62"/>
  <c r="O12" i="62"/>
  <c r="U365" i="61"/>
  <c r="U358" i="61"/>
  <c r="U347" i="61"/>
  <c r="U340" i="61"/>
  <c r="L72" i="58"/>
  <c r="L62" i="58"/>
  <c r="L55" i="58"/>
  <c r="L51" i="58"/>
  <c r="L44" i="58"/>
  <c r="L37" i="58"/>
  <c r="L33" i="58"/>
  <c r="L26" i="58"/>
  <c r="L18" i="58"/>
  <c r="L14" i="58"/>
  <c r="L36" i="58"/>
  <c r="U319" i="61"/>
  <c r="U274" i="61"/>
  <c r="U241" i="61"/>
  <c r="U211" i="61"/>
  <c r="U190" i="61"/>
  <c r="U172" i="61"/>
  <c r="U156" i="61"/>
  <c r="U135" i="61"/>
  <c r="U117" i="61"/>
  <c r="U96" i="61"/>
  <c r="U69" i="61"/>
  <c r="U54" i="61"/>
  <c r="U42" i="61"/>
  <c r="U33" i="61"/>
  <c r="R64" i="59"/>
  <c r="R34" i="59"/>
  <c r="L66" i="58"/>
  <c r="O59" i="62"/>
  <c r="O52" i="62"/>
  <c r="O40" i="62"/>
  <c r="O33" i="62"/>
  <c r="O22" i="62"/>
  <c r="O15" i="62"/>
  <c r="U368" i="61"/>
  <c r="U361" i="61"/>
  <c r="U350" i="61"/>
  <c r="U343" i="61"/>
  <c r="U336" i="61"/>
  <c r="U333" i="61"/>
  <c r="U330" i="61"/>
  <c r="U327" i="61"/>
  <c r="U324" i="61"/>
  <c r="U321" i="61"/>
  <c r="U318" i="61"/>
  <c r="U315" i="61"/>
  <c r="U312" i="61"/>
  <c r="U309" i="61"/>
  <c r="U306" i="61"/>
  <c r="U303" i="61"/>
  <c r="U300" i="61"/>
  <c r="U297" i="61"/>
  <c r="U294" i="61"/>
  <c r="U291" i="61"/>
  <c r="U288" i="61"/>
  <c r="U285" i="61"/>
  <c r="U282" i="61"/>
  <c r="U279" i="61"/>
  <c r="U276" i="61"/>
  <c r="U273" i="61"/>
  <c r="U269" i="61"/>
  <c r="U266" i="61"/>
  <c r="U263" i="61"/>
  <c r="U260" i="61"/>
  <c r="U256" i="61"/>
  <c r="U253" i="61"/>
  <c r="U249" i="61"/>
  <c r="U246" i="61"/>
  <c r="U243" i="61"/>
  <c r="U240" i="61"/>
  <c r="U237" i="61"/>
  <c r="U234" i="61"/>
  <c r="U231" i="61"/>
  <c r="U228" i="61"/>
  <c r="U225" i="61"/>
  <c r="U222" i="61"/>
  <c r="U219" i="61"/>
  <c r="U216" i="61"/>
  <c r="U213" i="61"/>
  <c r="U210" i="61"/>
  <c r="U207" i="61"/>
  <c r="U204" i="61"/>
  <c r="U201" i="61"/>
  <c r="U198" i="61"/>
  <c r="U195" i="61"/>
  <c r="U192" i="61"/>
  <c r="U189" i="61"/>
  <c r="U186" i="61"/>
  <c r="U183" i="61"/>
  <c r="U180" i="61"/>
  <c r="U177" i="61"/>
  <c r="U174" i="61"/>
  <c r="U171" i="61"/>
  <c r="U167" i="61"/>
  <c r="U164" i="61"/>
  <c r="U161" i="61"/>
  <c r="U158" i="61"/>
  <c r="U155" i="61"/>
  <c r="U152" i="61"/>
  <c r="U149" i="61"/>
  <c r="U146" i="61"/>
  <c r="U143" i="61"/>
  <c r="U140" i="61"/>
  <c r="U137" i="61"/>
  <c r="U134" i="61"/>
  <c r="U131" i="61"/>
  <c r="U128" i="61"/>
  <c r="U125" i="61"/>
  <c r="U122" i="61"/>
  <c r="U119" i="61"/>
  <c r="U116" i="61"/>
  <c r="U113" i="61"/>
  <c r="U110" i="61"/>
  <c r="U107" i="61"/>
  <c r="U104" i="61"/>
  <c r="U101" i="61"/>
  <c r="U98" i="61"/>
  <c r="U95" i="61"/>
  <c r="U92" i="61"/>
  <c r="U89" i="61"/>
  <c r="U86" i="61"/>
  <c r="U83" i="61"/>
  <c r="U80" i="61"/>
  <c r="U77" i="61"/>
  <c r="U74" i="61"/>
  <c r="U71" i="61"/>
  <c r="U68" i="61"/>
  <c r="U65" i="61"/>
  <c r="U62" i="61"/>
  <c r="U59" i="61"/>
  <c r="U56" i="61"/>
  <c r="U53" i="61"/>
  <c r="U50" i="61"/>
  <c r="U47" i="61"/>
  <c r="U44" i="61"/>
  <c r="U41" i="61"/>
  <c r="U38" i="61"/>
  <c r="U35" i="61"/>
  <c r="U32" i="61"/>
  <c r="U29" i="61"/>
  <c r="U26" i="61"/>
  <c r="U23" i="61"/>
  <c r="U20" i="61"/>
  <c r="U17" i="61"/>
  <c r="U14" i="61"/>
  <c r="U11" i="61"/>
  <c r="R63" i="59"/>
  <c r="R58" i="59"/>
  <c r="R55" i="59"/>
  <c r="R52" i="59"/>
  <c r="R49" i="59"/>
  <c r="R46" i="59"/>
  <c r="R43" i="59"/>
  <c r="R39" i="59"/>
  <c r="R36" i="59"/>
  <c r="R33" i="59"/>
  <c r="R30" i="59"/>
  <c r="R27" i="59"/>
  <c r="R23" i="59"/>
  <c r="R20" i="59"/>
  <c r="R17" i="59"/>
  <c r="R14" i="59"/>
  <c r="R11" i="59"/>
  <c r="L65" i="58"/>
  <c r="L58" i="58"/>
  <c r="L54" i="58"/>
  <c r="L47" i="58"/>
  <c r="L40" i="58"/>
  <c r="L29" i="58"/>
  <c r="L21" i="58"/>
  <c r="L17" i="58"/>
  <c r="L10" i="58"/>
  <c r="L13" i="58"/>
  <c r="L19" i="58"/>
  <c r="U301" i="61"/>
  <c r="U257" i="61"/>
  <c r="U232" i="61"/>
  <c r="U205" i="61"/>
  <c r="U184" i="61"/>
  <c r="U165" i="61"/>
  <c r="U150" i="61"/>
  <c r="U132" i="61"/>
  <c r="U120" i="61"/>
  <c r="U99" i="61"/>
  <c r="U75" i="61"/>
  <c r="U57" i="61"/>
  <c r="U39" i="61"/>
  <c r="U24" i="61"/>
  <c r="U21" i="61"/>
  <c r="U15" i="61"/>
  <c r="R56" i="59"/>
  <c r="R50" i="59"/>
  <c r="R44" i="59"/>
  <c r="R28" i="59"/>
  <c r="R21" i="59"/>
  <c r="L73" i="58"/>
  <c r="L34" i="58"/>
  <c r="K325" i="76"/>
  <c r="K244" i="76"/>
  <c r="K163" i="76"/>
  <c r="S32" i="71"/>
  <c r="P140" i="69"/>
  <c r="P129" i="69"/>
  <c r="K13" i="67"/>
  <c r="L11" i="66"/>
  <c r="L11" i="65"/>
  <c r="O17" i="64"/>
  <c r="N137" i="63"/>
  <c r="N128" i="63"/>
  <c r="N118" i="63"/>
  <c r="N109" i="63"/>
  <c r="N100" i="63"/>
  <c r="N91" i="63"/>
  <c r="N82" i="63"/>
  <c r="N72" i="63"/>
  <c r="N63" i="63"/>
  <c r="N54" i="63"/>
  <c r="N45" i="63"/>
  <c r="N35" i="63"/>
  <c r="N25" i="63"/>
  <c r="N16" i="63"/>
  <c r="O262" i="62"/>
  <c r="O252" i="62"/>
  <c r="O241" i="62"/>
  <c r="O231" i="62"/>
  <c r="O222" i="62"/>
  <c r="O212" i="62"/>
  <c r="O204" i="62"/>
  <c r="O197" i="62"/>
  <c r="O189" i="62"/>
  <c r="O179" i="62"/>
  <c r="O170" i="62"/>
  <c r="O161" i="62"/>
  <c r="O152" i="62"/>
  <c r="O143" i="62"/>
  <c r="O134" i="62"/>
  <c r="O125" i="62"/>
  <c r="O116" i="62"/>
  <c r="O106" i="62"/>
  <c r="O97" i="62"/>
  <c r="O88" i="62"/>
  <c r="O79" i="62"/>
  <c r="O70" i="62"/>
  <c r="O62" i="62"/>
  <c r="O55" i="62"/>
  <c r="O43" i="62"/>
  <c r="O36" i="62"/>
  <c r="O25" i="62"/>
  <c r="O18" i="62"/>
  <c r="U371" i="61"/>
  <c r="U364" i="61"/>
  <c r="U353" i="61"/>
  <c r="U346" i="61"/>
  <c r="L68" i="58"/>
  <c r="L61" i="58"/>
  <c r="L57" i="58"/>
  <c r="L50" i="58"/>
  <c r="L43" i="58"/>
  <c r="L39" i="58"/>
  <c r="L32" i="58"/>
  <c r="L25" i="58"/>
  <c r="L20" i="58"/>
  <c r="U373" i="61"/>
  <c r="U307" i="61"/>
  <c r="U264" i="61"/>
  <c r="U235" i="61"/>
  <c r="U199" i="61"/>
  <c r="U175" i="61"/>
  <c r="U153" i="61"/>
  <c r="U138" i="61"/>
  <c r="U123" i="61"/>
  <c r="U108" i="61"/>
  <c r="U90" i="61"/>
  <c r="U78" i="61"/>
  <c r="U66" i="61"/>
  <c r="U60" i="61"/>
  <c r="U45" i="61"/>
  <c r="U27" i="61"/>
  <c r="U12" i="61"/>
  <c r="R53" i="59"/>
  <c r="R41" i="59"/>
  <c r="R24" i="59"/>
  <c r="R12" i="59"/>
  <c r="L59" i="58"/>
  <c r="L41" i="58"/>
  <c r="O65" i="62"/>
  <c r="O58" i="62"/>
  <c r="O46" i="62"/>
  <c r="O39" i="62"/>
  <c r="O28" i="62"/>
  <c r="O21" i="62"/>
  <c r="U374" i="61"/>
  <c r="U367" i="61"/>
  <c r="U356" i="61"/>
  <c r="U349" i="61"/>
  <c r="U338" i="61"/>
  <c r="U335" i="61"/>
  <c r="U332" i="61"/>
  <c r="U329" i="61"/>
  <c r="U326" i="61"/>
  <c r="U323" i="61"/>
  <c r="U320" i="61"/>
  <c r="U317" i="61"/>
  <c r="U314" i="61"/>
  <c r="U311" i="61"/>
  <c r="U308" i="61"/>
  <c r="U305" i="61"/>
  <c r="U302" i="61"/>
  <c r="U299" i="61"/>
  <c r="U296" i="61"/>
  <c r="U293" i="61"/>
  <c r="U290" i="61"/>
  <c r="U287" i="61"/>
  <c r="U284" i="61"/>
  <c r="U281" i="61"/>
  <c r="U278" i="61"/>
  <c r="U275" i="61"/>
  <c r="U271" i="61"/>
  <c r="U268" i="61"/>
  <c r="U265" i="61"/>
  <c r="U262" i="61"/>
  <c r="U259" i="61"/>
  <c r="U255" i="61"/>
  <c r="U252" i="61"/>
  <c r="U248" i="61"/>
  <c r="U245" i="61"/>
  <c r="U242" i="61"/>
  <c r="U239" i="61"/>
  <c r="U236" i="61"/>
  <c r="U233" i="61"/>
  <c r="U230" i="61"/>
  <c r="U227" i="61"/>
  <c r="U224" i="61"/>
  <c r="U221" i="61"/>
  <c r="U218" i="61"/>
  <c r="U215" i="61"/>
  <c r="U212" i="61"/>
  <c r="U209" i="61"/>
  <c r="U206" i="61"/>
  <c r="U203" i="61"/>
  <c r="U200" i="61"/>
  <c r="U197" i="61"/>
  <c r="U194" i="61"/>
  <c r="U191" i="61"/>
  <c r="U188" i="61"/>
  <c r="U185" i="61"/>
  <c r="U182" i="61"/>
  <c r="U179" i="61"/>
  <c r="U176" i="61"/>
  <c r="U173" i="61"/>
  <c r="U170" i="61"/>
  <c r="U166" i="61"/>
  <c r="U163" i="61"/>
  <c r="U160" i="61"/>
  <c r="U157" i="61"/>
  <c r="U154" i="61"/>
  <c r="U151" i="61"/>
  <c r="U148" i="61"/>
  <c r="U145" i="61"/>
  <c r="U142" i="61"/>
  <c r="U139" i="61"/>
  <c r="U136" i="61"/>
  <c r="U133" i="61"/>
  <c r="U130" i="61"/>
  <c r="U127" i="61"/>
  <c r="U124" i="61"/>
  <c r="U121" i="61"/>
  <c r="U118" i="61"/>
  <c r="U115" i="61"/>
  <c r="U112" i="61"/>
  <c r="U109" i="61"/>
  <c r="U106" i="61"/>
  <c r="U103" i="61"/>
  <c r="U100" i="61"/>
  <c r="U97" i="61"/>
  <c r="U94" i="61"/>
  <c r="U91" i="61"/>
  <c r="U88" i="61"/>
  <c r="U85" i="61"/>
  <c r="U82" i="61"/>
  <c r="U79" i="61"/>
  <c r="U76" i="61"/>
  <c r="U73" i="61"/>
  <c r="U70" i="61"/>
  <c r="U67" i="61"/>
  <c r="U64" i="61"/>
  <c r="U61" i="61"/>
  <c r="U58" i="61"/>
  <c r="U55" i="61"/>
  <c r="U52" i="61"/>
  <c r="U49" i="61"/>
  <c r="U46" i="61"/>
  <c r="U43" i="61"/>
  <c r="U40" i="61"/>
  <c r="U37" i="61"/>
  <c r="U34" i="61"/>
  <c r="U31" i="61"/>
  <c r="U28" i="61"/>
  <c r="U25" i="61"/>
  <c r="U22" i="61"/>
  <c r="U19" i="61"/>
  <c r="U16" i="61"/>
  <c r="U13" i="61"/>
  <c r="R65" i="59"/>
  <c r="R61" i="59"/>
  <c r="R57" i="59"/>
  <c r="R54" i="59"/>
  <c r="R51" i="59"/>
  <c r="R48" i="59"/>
  <c r="R45" i="59"/>
  <c r="R42" i="59"/>
  <c r="R38" i="59"/>
  <c r="R35" i="59"/>
  <c r="R32" i="59"/>
  <c r="R29" i="59"/>
  <c r="R25" i="59"/>
  <c r="R22" i="59"/>
  <c r="R19" i="59"/>
  <c r="R16" i="59"/>
  <c r="R13" i="59"/>
  <c r="L74" i="58"/>
  <c r="L64" i="58"/>
  <c r="L60" i="58"/>
  <c r="L53" i="58"/>
  <c r="L46" i="58"/>
  <c r="L42" i="58"/>
  <c r="L35" i="58"/>
  <c r="L28" i="58"/>
  <c r="L23" i="58"/>
  <c r="L16" i="58"/>
  <c r="L63" i="58"/>
  <c r="L56" i="58"/>
  <c r="L49" i="58"/>
  <c r="L45" i="58"/>
  <c r="L38" i="58"/>
  <c r="L31" i="58"/>
  <c r="U362" i="61"/>
  <c r="U295" i="61"/>
  <c r="U254" i="61"/>
  <c r="U226" i="61"/>
  <c r="U196" i="61"/>
  <c r="U178" i="61"/>
  <c r="U162" i="61"/>
  <c r="U144" i="61"/>
  <c r="U129" i="61"/>
  <c r="U114" i="61"/>
  <c r="U105" i="61"/>
  <c r="U81" i="61"/>
  <c r="U51" i="61"/>
  <c r="U30" i="61"/>
  <c r="R60" i="59"/>
  <c r="R37" i="59"/>
  <c r="R15" i="59"/>
  <c r="L52" i="58"/>
  <c r="L30" i="58"/>
  <c r="K352" i="76"/>
  <c r="K271" i="76"/>
  <c r="K190" i="76"/>
  <c r="S22" i="71"/>
  <c r="P166" i="69"/>
  <c r="P122" i="69"/>
  <c r="K16" i="67"/>
  <c r="L14" i="66"/>
  <c r="L14" i="65"/>
  <c r="O20" i="64"/>
  <c r="O11" i="64"/>
  <c r="N131" i="63"/>
  <c r="N121" i="63"/>
  <c r="N112" i="63"/>
  <c r="N103" i="63"/>
  <c r="N94" i="63"/>
  <c r="N85" i="63"/>
  <c r="N76" i="63"/>
  <c r="N66" i="63"/>
  <c r="N57" i="63"/>
  <c r="N48" i="63"/>
  <c r="N39" i="63"/>
  <c r="N28" i="63"/>
  <c r="N19" i="63"/>
  <c r="O265" i="62"/>
  <c r="O255" i="62"/>
  <c r="O245" i="62"/>
  <c r="O234" i="62"/>
  <c r="O225" i="62"/>
  <c r="O215" i="62"/>
  <c r="O206" i="62"/>
  <c r="O242" i="62"/>
  <c r="O192" i="62"/>
  <c r="O182" i="62"/>
  <c r="O173" i="62"/>
  <c r="O164" i="62"/>
  <c r="O155" i="62"/>
  <c r="O146" i="62"/>
  <c r="O137" i="62"/>
  <c r="O128" i="62"/>
  <c r="O119" i="62"/>
  <c r="O109" i="62"/>
  <c r="O100" i="62"/>
  <c r="O91" i="62"/>
  <c r="O82" i="62"/>
  <c r="O73" i="62"/>
  <c r="O61" i="62"/>
  <c r="O50" i="62"/>
  <c r="O42" i="62"/>
  <c r="O31" i="62"/>
  <c r="O24" i="62"/>
  <c r="O13" i="62"/>
  <c r="U370" i="61"/>
  <c r="U359" i="61"/>
  <c r="U352" i="61"/>
  <c r="U341" i="61"/>
  <c r="L67" i="58"/>
  <c r="L27" i="58"/>
  <c r="L12" i="58"/>
  <c r="O64" i="62"/>
  <c r="O53" i="62"/>
  <c r="O45" i="62"/>
  <c r="O34" i="62"/>
  <c r="O27" i="62"/>
  <c r="O16" i="62"/>
  <c r="U355" i="61"/>
  <c r="U344" i="61"/>
  <c r="U337" i="61"/>
  <c r="U334" i="61"/>
  <c r="U331" i="61"/>
  <c r="U328" i="61"/>
  <c r="U325" i="61"/>
  <c r="U322" i="61"/>
  <c r="U316" i="61"/>
  <c r="U313" i="61"/>
  <c r="U310" i="61"/>
  <c r="U304" i="61"/>
  <c r="U298" i="61"/>
  <c r="U292" i="61"/>
  <c r="U289" i="61"/>
  <c r="U286" i="61"/>
  <c r="U283" i="61"/>
  <c r="U280" i="61"/>
  <c r="U277" i="61"/>
  <c r="U270" i="61"/>
  <c r="U267" i="61"/>
  <c r="U261" i="61"/>
  <c r="U251" i="61"/>
  <c r="U247" i="61"/>
  <c r="U244" i="61"/>
  <c r="U238" i="61"/>
  <c r="U229" i="61"/>
  <c r="U223" i="61"/>
  <c r="U220" i="61"/>
  <c r="U217" i="61"/>
  <c r="U214" i="61"/>
  <c r="U208" i="61"/>
  <c r="U202" i="61"/>
  <c r="U193" i="61"/>
  <c r="U187" i="61"/>
  <c r="U181" i="61"/>
  <c r="U169" i="61"/>
  <c r="U159" i="61"/>
  <c r="U147" i="61"/>
  <c r="U141" i="61"/>
  <c r="U126" i="61"/>
  <c r="U111" i="61"/>
  <c r="U102" i="61"/>
  <c r="U93" i="61"/>
  <c r="U87" i="61"/>
  <c r="U84" i="61"/>
  <c r="U72" i="61"/>
  <c r="U63" i="61"/>
  <c r="U48" i="61"/>
  <c r="U36" i="61"/>
  <c r="U18" i="61"/>
  <c r="R47" i="59"/>
  <c r="R31" i="59"/>
  <c r="R18" i="59"/>
  <c r="L48" i="58"/>
  <c r="L15" i="58"/>
  <c r="L22" i="58"/>
  <c r="L11" i="58"/>
  <c r="D37" i="88"/>
  <c r="D42" i="88"/>
  <c r="D31" i="88"/>
  <c r="D24" i="88"/>
  <c r="D16" i="88"/>
  <c r="D27" i="88"/>
  <c r="D33" i="88"/>
  <c r="D17" i="88"/>
  <c r="D41" i="88"/>
  <c r="D30" i="88"/>
  <c r="D21" i="88"/>
  <c r="D13" i="88"/>
  <c r="D38" i="88"/>
  <c r="D29" i="88"/>
  <c r="D20" i="88"/>
  <c r="D35" i="88"/>
  <c r="D28" i="88"/>
  <c r="D19" i="88"/>
  <c r="D34" i="88"/>
  <c r="D18" i="88"/>
  <c r="D26" i="88"/>
  <c r="D23" i="88"/>
  <c r="D11" i="88"/>
  <c r="D10" i="88"/>
  <c r="D15" i="88"/>
  <c r="K183" i="73" l="1"/>
  <c r="K303" i="73"/>
  <c r="K29" i="73"/>
  <c r="K199" i="73"/>
  <c r="K213" i="73"/>
  <c r="K304" i="73"/>
  <c r="K51" i="73"/>
  <c r="K25" i="73"/>
  <c r="K195" i="73"/>
  <c r="K209" i="73"/>
  <c r="J13" i="73"/>
  <c r="K13" i="73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30630]}"/>
    <s v="{[Medida].[Medida].&amp;[2]}"/>
    <s v="{[Keren].[Keren].[All]}"/>
    <s v="{[Cheshbon KM].[Hie Peilut].[Peilut 4].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1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4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</valueMetadata>
</metadata>
</file>

<file path=xl/sharedStrings.xml><?xml version="1.0" encoding="utf-8"?>
<sst xmlns="http://schemas.openxmlformats.org/spreadsheetml/2006/main" count="14965" uniqueCount="4594">
  <si>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</si>
  <si>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</si>
  <si>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</si>
  <si>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</si>
  <si>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</si>
  <si>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</si>
  <si>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</si>
  <si>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</si>
  <si>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</si>
  <si>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</si>
  <si>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</si>
  <si>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</si>
  <si>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</si>
  <si>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</si>
  <si>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</si>
  <si>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</si>
  <si>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</si>
  <si>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</si>
  <si>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</si>
  <si>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</si>
  <si>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</si>
  <si>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</si>
  <si>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</si>
  <si>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</si>
  <si>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</si>
  <si>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</si>
  <si>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</si>
  <si>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</si>
  <si>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</si>
  <si>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</si>
  <si>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</si>
  <si>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</si>
  <si>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</si>
  <si>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</si>
  <si>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</si>
  <si>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</si>
  <si>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</si>
  <si>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</si>
  <si>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</si>
  <si>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</si>
  <si>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</si>
  <si>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</si>
  <si>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</si>
  <si>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</si>
  <si>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</si>
  <si>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</si>
  <si>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</si>
  <si>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</si>
  <si>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</si>
  <si>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</si>
  <si>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</si>
  <si>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</si>
  <si>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</si>
  <si>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</si>
  <si>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</si>
  <si>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</si>
  <si>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מירון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</si>
  <si>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</si>
  <si>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</si>
  <si>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</si>
  <si>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</si>
  <si>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</si>
  <si>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</si>
  <si>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</si>
  <si>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</si>
  <si>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</si>
  <si>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</si>
  <si>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</si>
  <si>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</si>
  <si>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</si>
  <si>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</si>
  <si>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</si>
  <si>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</si>
  <si>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</si>
  <si>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</si>
  <si>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</si>
  <si>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</si>
  <si>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</si>
  <si>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</si>
  <si>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</si>
  <si>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</si>
  <si>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</si>
  <si>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</si>
  <si>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</si>
  <si>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</si>
  <si>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</si>
  <si>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</si>
  <si>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</si>
  <si>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</si>
  <si>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</si>
  <si>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</si>
  <si>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</si>
  <si>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</si>
  <si>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</si>
  <si>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</si>
  <si>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</si>
  <si>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</si>
  <si>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</si>
  <si>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</si>
  <si>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</si>
  <si>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</si>
  <si>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</si>
  <si>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</si>
  <si>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</si>
  <si>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</si>
  <si>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</si>
  <si>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</si>
  <si>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</si>
  <si>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</si>
  <si>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</si>
  <si>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</si>
  <si>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</si>
  <si>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</si>
  <si>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</si>
  <si>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</si>
  <si>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</si>
  <si>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</si>
  <si>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</si>
  <si>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</si>
  <si>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</si>
  <si>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</si>
  <si>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</si>
  <si>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</si>
  <si>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</si>
  <si>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</si>
  <si>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</si>
  <si>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</si>
  <si>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</si>
  <si>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</si>
  <si>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</si>
  <si>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</si>
  <si>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</si>
  <si>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</si>
  <si>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</si>
  <si>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</si>
  <si>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</si>
  <si>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</si>
  <si>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</si>
  <si>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</si>
  <si>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</si>
  <si>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</si>
  <si>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</si>
  <si>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</si>
  <si>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</si>
  <si>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</si>
  <si>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</si>
  <si>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</si>
  <si>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</si>
  <si>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</si>
  <si>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</si>
  <si>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</si>
  <si>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</si>
  <si>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</si>
  <si>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</si>
  <si>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</si>
  <si>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</si>
  <si>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</si>
  <si>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</si>
  <si>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</si>
  <si>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</si>
  <si>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</si>
  <si>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</si>
  <si>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</si>
  <si>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</si>
  <si>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</si>
  <si>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</si>
  <si>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</si>
  <si>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</si>
  <si>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</si>
  <si>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</si>
  <si>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</si>
  <si>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</si>
  <si>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</si>
  <si>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</si>
  <si>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</si>
  <si>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</si>
  <si>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</si>
  <si>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</si>
  <si>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</si>
  <si>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</si>
  <si>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</si>
  <si>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</si>
  <si>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</si>
  <si>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</si>
  <si>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</si>
  <si>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</si>
  <si>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</si>
  <si>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</si>
  <si>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</si>
  <si>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</si>
  <si>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</si>
  <si>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</si>
  <si>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</si>
  <si>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</si>
  <si>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</si>
  <si>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</si>
  <si>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</si>
  <si>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</si>
  <si>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</si>
  <si>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</si>
  <si>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</si>
  <si>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</si>
  <si>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</si>
  <si>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</si>
  <si>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</si>
  <si>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</si>
  <si>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</si>
  <si>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</si>
  <si>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</si>
  <si>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</si>
  <si>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</si>
  <si>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</si>
  <si>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</si>
  <si>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</si>
  <si>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</si>
  <si>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</si>
  <si>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</si>
  <si>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</si>
  <si>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</si>
  <si>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</si>
  <si>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</si>
  <si>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</si>
  <si>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</si>
  <si>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</si>
  <si>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</si>
  <si>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</si>
  <si>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</si>
  <si>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</si>
  <si>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</si>
  <si>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</si>
  <si>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</si>
  <si>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</si>
  <si>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</si>
  <si>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</si>
  <si>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 בחו"ל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</si>
  <si>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</si>
  <si>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</si>
  <si>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</si>
  <si>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</si>
  <si>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</si>
  <si>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</si>
  <si>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מקפת קרנות פנסיה וקופות גמל בע"מ</t>
  </si>
  <si>
    <t>מגדל מקפת מרכז</t>
  </si>
  <si>
    <t>מגדל מקפת - מרכז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</si>
  <si>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</si>
  <si>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</si>
  <si>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</si>
  <si>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</si>
  <si>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</si>
  <si>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</si>
  <si>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</si>
  <si>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</si>
  <si>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</si>
  <si>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</si>
  <si>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</si>
  <si>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</si>
  <si>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</si>
  <si>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</si>
  <si>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</si>
  <si>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</si>
  <si>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</si>
  <si>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</si>
  <si>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</si>
  <si>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</si>
  <si>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</si>
  <si>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</si>
  <si>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</si>
  <si>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</si>
  <si>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</si>
  <si>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</si>
  <si>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</si>
  <si>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</si>
  <si>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</si>
  <si>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</si>
  <si>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</si>
  <si>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</si>
  <si>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</si>
  <si>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</si>
  <si>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</si>
  <si>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</si>
  <si>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</si>
  <si>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</si>
  <si>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</si>
  <si>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</si>
  <si>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</si>
  <si>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</si>
  <si>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</si>
  <si>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</si>
  <si>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</si>
  <si>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</si>
  <si>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</si>
  <si>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</si>
  <si>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</si>
  <si>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</si>
  <si>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</si>
  <si>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</si>
  <si>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</si>
  <si>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</si>
  <si>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</si>
  <si>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</si>
  <si>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</si>
  <si>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</si>
  <si>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</si>
  <si>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</si>
  <si>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</si>
  <si>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</si>
  <si>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</si>
  <si>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</si>
  <si>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</si>
  <si>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</si>
  <si>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</si>
  <si>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</si>
  <si>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</si>
  <si>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</si>
  <si>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</si>
  <si>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</si>
  <si>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</si>
  <si>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</si>
  <si>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</si>
  <si>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</si>
  <si>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</si>
  <si>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</si>
  <si>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</si>
  <si>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ממשל משתנה 0526</t>
  </si>
  <si>
    <t>1141795</t>
  </si>
  <si>
    <t>ISRAEL 4.5 2120</t>
  </si>
  <si>
    <t>US46513JB593</t>
  </si>
  <si>
    <t>A+</t>
  </si>
  <si>
    <t>FITCH</t>
  </si>
  <si>
    <t>לאומי אגח 179</t>
  </si>
  <si>
    <t>מגמה</t>
  </si>
  <si>
    <t>520018078</t>
  </si>
  <si>
    <t>בנקים</t>
  </si>
  <si>
    <t>Aaa.il</t>
  </si>
  <si>
    <t>מז טפ הנפק 45</t>
  </si>
  <si>
    <t>520000522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</si>
  <si>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</si>
  <si>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</si>
  <si>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</si>
  <si>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</si>
  <si>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</si>
  <si>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</si>
  <si>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מרכנתיל הנ אגחג</t>
  </si>
  <si>
    <t>נמלי ישראל אגחא</t>
  </si>
  <si>
    <t>נדל"ן מניב בישראל</t>
  </si>
  <si>
    <t>פועלים אגח 200</t>
  </si>
  <si>
    <t>520000118</t>
  </si>
  <si>
    <t>פועלים הנ אגח32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</si>
  <si>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</si>
  <si>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</si>
  <si>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</si>
  <si>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</si>
  <si>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</si>
  <si>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</si>
  <si>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</si>
  <si>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</si>
  <si>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</si>
  <si>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</si>
  <si>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</si>
  <si>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</si>
  <si>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</si>
  <si>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</si>
  <si>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</si>
  <si>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</si>
  <si>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</si>
  <si>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</si>
  <si>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</si>
  <si>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</si>
  <si>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</si>
  <si>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</si>
  <si>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</si>
  <si>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</si>
  <si>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</si>
  <si>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</si>
  <si>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</si>
  <si>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</si>
  <si>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</si>
  <si>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</si>
  <si>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</si>
  <si>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</si>
  <si>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</si>
  <si>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</si>
  <si>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</si>
  <si>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</si>
  <si>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</si>
  <si>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</si>
  <si>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</si>
  <si>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</si>
  <si>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</si>
  <si>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</si>
  <si>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</si>
  <si>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</si>
  <si>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</si>
  <si>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</si>
  <si>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</si>
  <si>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</si>
  <si>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</si>
  <si>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</si>
  <si>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</si>
  <si>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</si>
  <si>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</si>
  <si>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</si>
  <si>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</si>
  <si>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</si>
  <si>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</si>
  <si>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</si>
  <si>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</si>
  <si>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</si>
  <si>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</si>
  <si>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</si>
  <si>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</si>
  <si>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</si>
  <si>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</si>
  <si>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</si>
  <si>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</si>
  <si>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</si>
  <si>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</si>
  <si>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</si>
  <si>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</si>
  <si>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</si>
  <si>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</si>
  <si>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</si>
  <si>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</si>
  <si>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</si>
  <si>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</si>
  <si>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</si>
  <si>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</si>
  <si>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</si>
  <si>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</si>
  <si>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</si>
  <si>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</si>
  <si>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</si>
  <si>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</si>
  <si>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</si>
  <si>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</si>
  <si>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</si>
  <si>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</si>
  <si>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</si>
  <si>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</si>
  <si>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</si>
  <si>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</si>
  <si>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</si>
  <si>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</si>
  <si>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</si>
  <si>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</si>
  <si>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</si>
  <si>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</si>
  <si>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</si>
  <si>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</si>
  <si>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</si>
  <si>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</si>
  <si>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</si>
  <si>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</si>
  <si>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</si>
  <si>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</si>
  <si>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</si>
  <si>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</si>
  <si>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</si>
  <si>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</si>
  <si>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</si>
  <si>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</si>
  <si>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</si>
  <si>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520029083</t>
  </si>
  <si>
    <t>בינל הנפק התחכד</t>
  </si>
  <si>
    <t>בינל הנפק התחכה</t>
  </si>
  <si>
    <t>בינל הנפקות כז</t>
  </si>
  <si>
    <t>דיסקונט מנ נד ו</t>
  </si>
  <si>
    <t>520007030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</si>
  <si>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</si>
  <si>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</si>
  <si>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</si>
  <si>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</si>
  <si>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</si>
  <si>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</si>
  <si>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ז</t>
  </si>
  <si>
    <t>520033986</t>
  </si>
  <si>
    <t>ישרס אגח טז</t>
  </si>
  <si>
    <t>ישרס אגח יג</t>
  </si>
  <si>
    <t>ישרס אגח יט</t>
  </si>
  <si>
    <t>כלל מימון אגח ט</t>
  </si>
  <si>
    <t>520036120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</si>
  <si>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</si>
  <si>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</si>
  <si>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</si>
  <si>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</si>
  <si>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</si>
  <si>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</si>
  <si>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</si>
  <si>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</si>
  <si>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</si>
  <si>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</si>
  <si>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</si>
  <si>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</si>
  <si>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</si>
  <si>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</si>
  <si>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</si>
  <si>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</si>
  <si>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</si>
  <si>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</si>
  <si>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</si>
  <si>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</si>
  <si>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</si>
  <si>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</si>
  <si>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</si>
  <si>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</si>
  <si>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</si>
  <si>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</si>
  <si>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</si>
  <si>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</si>
  <si>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</si>
  <si>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</si>
  <si>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</si>
  <si>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</si>
  <si>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</si>
  <si>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</si>
  <si>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</si>
  <si>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</si>
  <si>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</si>
  <si>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</si>
  <si>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</si>
  <si>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</si>
  <si>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פז נפט אגח ו*</t>
  </si>
  <si>
    <t>510216054</t>
  </si>
  <si>
    <t>פז נפט אגח ז*</t>
  </si>
  <si>
    <t>אפי נכסים אגח ח</t>
  </si>
  <si>
    <t>נדל"ן מניב בחו"ל</t>
  </si>
  <si>
    <t>A2.il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</si>
  <si>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</si>
  <si>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</si>
  <si>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</si>
  <si>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</si>
  <si>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</si>
  <si>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</si>
  <si>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</si>
  <si>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טו*</t>
  </si>
  <si>
    <t>520033234</t>
  </si>
  <si>
    <t>הכשרת ישוב אג21</t>
  </si>
  <si>
    <t>נכסים ובנין אגח י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</si>
  <si>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</si>
  <si>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</si>
  <si>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</si>
  <si>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</si>
  <si>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</si>
  <si>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</si>
  <si>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יב*</t>
  </si>
  <si>
    <t>A3.il</t>
  </si>
  <si>
    <t>ג'י סיטי אגח יג*</t>
  </si>
  <si>
    <t>ג'י סיטי אגח יד*</t>
  </si>
  <si>
    <t>הכשרת ישוב אג23</t>
  </si>
  <si>
    <t>מגוריט אגח ב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</si>
  <si>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</si>
  <si>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</si>
  <si>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</si>
  <si>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</si>
  <si>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</si>
  <si>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</si>
  <si>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</si>
  <si>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</si>
  <si>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</si>
  <si>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</si>
  <si>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</si>
  <si>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</si>
  <si>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</si>
  <si>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</si>
  <si>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</si>
  <si>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</si>
  <si>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</si>
  <si>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</si>
  <si>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</si>
  <si>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</si>
  <si>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</si>
  <si>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</si>
  <si>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</si>
  <si>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</si>
  <si>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</si>
  <si>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</si>
  <si>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</si>
  <si>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</si>
  <si>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</si>
  <si>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</si>
  <si>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</si>
  <si>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</si>
  <si>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</si>
  <si>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</si>
  <si>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</si>
  <si>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</si>
  <si>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</si>
  <si>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</si>
  <si>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</si>
  <si>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ו*</t>
  </si>
  <si>
    <t>גב ים אגח ח</t>
  </si>
  <si>
    <t>הראל השקעות אגח א</t>
  </si>
  <si>
    <t>וילאר אגח ח</t>
  </si>
  <si>
    <t>520038910</t>
  </si>
  <si>
    <t>ישראמקו אגח ג*</t>
  </si>
  <si>
    <t>550010003</t>
  </si>
  <si>
    <t>מנורה הון התח ד</t>
  </si>
  <si>
    <t>520007469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</si>
  <si>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</si>
  <si>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</si>
  <si>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</si>
  <si>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</si>
  <si>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</si>
  <si>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</si>
  <si>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</si>
  <si>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</si>
  <si>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</si>
  <si>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</si>
  <si>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</si>
  <si>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</si>
  <si>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</si>
  <si>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</si>
  <si>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</si>
  <si>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</si>
  <si>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ביטוח אגח א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</si>
  <si>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</si>
  <si>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</si>
  <si>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</si>
  <si>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</si>
  <si>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</si>
  <si>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</si>
  <si>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</si>
  <si>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</si>
  <si>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</si>
  <si>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</si>
  <si>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</si>
  <si>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</si>
  <si>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</si>
  <si>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</si>
  <si>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</si>
  <si>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</si>
  <si>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</si>
  <si>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</si>
  <si>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</si>
  <si>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</si>
  <si>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</si>
  <si>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</si>
  <si>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</si>
  <si>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</si>
  <si>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</si>
  <si>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</si>
  <si>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</si>
  <si>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</si>
  <si>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</si>
  <si>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</si>
  <si>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</si>
  <si>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</si>
  <si>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</si>
  <si>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</si>
  <si>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</si>
  <si>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</si>
  <si>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</si>
  <si>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</si>
  <si>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</si>
  <si>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</si>
  <si>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</si>
  <si>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</si>
  <si>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513910703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</si>
  <si>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</si>
  <si>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</si>
  <si>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</si>
  <si>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</si>
  <si>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</si>
  <si>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</si>
  <si>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</si>
  <si>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</si>
  <si>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</si>
  <si>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</si>
  <si>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</si>
  <si>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</si>
  <si>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</si>
  <si>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</si>
  <si>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</si>
  <si>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</si>
  <si>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</si>
  <si>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</si>
  <si>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</si>
  <si>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</si>
  <si>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</si>
  <si>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</si>
  <si>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</si>
  <si>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קרדן נדלן אגח ה</t>
  </si>
  <si>
    <t>520041005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</si>
  <si>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</si>
  <si>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</si>
  <si>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</si>
  <si>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</si>
  <si>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</si>
  <si>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</si>
  <si>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</si>
  <si>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</si>
  <si>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</si>
  <si>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</si>
  <si>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</si>
  <si>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</si>
  <si>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</si>
  <si>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</si>
  <si>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</si>
  <si>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</si>
  <si>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</si>
  <si>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</si>
  <si>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</si>
  <si>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</si>
  <si>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</si>
  <si>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</si>
  <si>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</si>
  <si>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</si>
  <si>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</si>
  <si>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</si>
  <si>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</si>
  <si>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</si>
  <si>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</si>
  <si>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</si>
  <si>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</si>
  <si>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</si>
  <si>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</si>
  <si>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</si>
  <si>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</si>
  <si>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</si>
  <si>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</si>
  <si>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</si>
  <si>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</si>
  <si>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</si>
  <si>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</si>
  <si>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</si>
  <si>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</si>
  <si>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</si>
  <si>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</si>
  <si>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</si>
  <si>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</si>
  <si>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</si>
  <si>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</si>
  <si>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</si>
  <si>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</si>
  <si>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</si>
  <si>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</si>
  <si>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</si>
  <si>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</si>
  <si>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</si>
  <si>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</si>
  <si>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</si>
  <si>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</si>
  <si>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</si>
  <si>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</si>
  <si>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</si>
  <si>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</si>
  <si>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</si>
  <si>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</si>
  <si>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</si>
  <si>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</si>
  <si>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</si>
  <si>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</si>
  <si>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</si>
  <si>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</si>
  <si>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</si>
  <si>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</si>
  <si>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</si>
  <si>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</si>
  <si>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</si>
  <si>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</si>
  <si>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</si>
  <si>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</si>
  <si>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</si>
  <si>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</si>
  <si>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</si>
  <si>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</si>
  <si>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</si>
  <si>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</si>
  <si>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</si>
  <si>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</si>
  <si>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</si>
  <si>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</si>
  <si>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</si>
  <si>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</si>
  <si>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</si>
  <si>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</si>
  <si>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</si>
  <si>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</si>
  <si>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</si>
  <si>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</si>
  <si>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</si>
  <si>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</si>
  <si>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</si>
  <si>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</si>
  <si>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</si>
  <si>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</si>
  <si>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</si>
  <si>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</si>
  <si>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</si>
  <si>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</si>
  <si>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</si>
  <si>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</si>
  <si>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</si>
  <si>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</si>
  <si>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</si>
  <si>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</si>
  <si>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</si>
  <si>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</si>
  <si>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</si>
  <si>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</si>
  <si>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</si>
  <si>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</si>
  <si>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</si>
  <si>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</si>
  <si>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</si>
  <si>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</si>
  <si>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</si>
  <si>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</si>
  <si>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</si>
  <si>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</si>
  <si>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</si>
  <si>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</si>
  <si>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</si>
  <si>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</si>
  <si>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</si>
  <si>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</si>
  <si>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</si>
  <si>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</si>
  <si>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</si>
  <si>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</si>
  <si>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</si>
  <si>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</si>
  <si>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</si>
  <si>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</si>
  <si>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</si>
  <si>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</si>
  <si>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</si>
  <si>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</si>
  <si>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</si>
  <si>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</si>
  <si>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</si>
  <si>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</si>
  <si>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</si>
  <si>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</si>
  <si>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</si>
  <si>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</si>
  <si>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</si>
  <si>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</si>
  <si>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</si>
  <si>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</si>
  <si>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</si>
  <si>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</si>
  <si>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</si>
  <si>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</si>
  <si>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</si>
  <si>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</si>
  <si>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</si>
  <si>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</si>
  <si>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</si>
  <si>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</si>
  <si>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</si>
  <si>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</si>
  <si>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</si>
  <si>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</si>
  <si>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</si>
  <si>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</si>
  <si>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</si>
  <si>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</si>
  <si>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</si>
  <si>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</si>
  <si>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</si>
  <si>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</si>
  <si>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</si>
  <si>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</si>
  <si>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</si>
  <si>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</si>
  <si>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</si>
  <si>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</si>
  <si>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</si>
  <si>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</si>
  <si>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</si>
  <si>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</si>
  <si>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</si>
  <si>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</si>
  <si>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</si>
  <si>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</si>
  <si>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</si>
  <si>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</si>
  <si>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</si>
  <si>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</si>
  <si>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</si>
  <si>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</si>
  <si>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</si>
  <si>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</si>
  <si>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</si>
  <si>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</si>
  <si>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</si>
  <si>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</si>
  <si>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</si>
  <si>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</si>
  <si>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</si>
  <si>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</si>
  <si>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</si>
  <si>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</si>
  <si>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</si>
  <si>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</si>
  <si>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</si>
  <si>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</si>
  <si>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</si>
  <si>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</si>
  <si>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</si>
  <si>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</si>
  <si>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</si>
  <si>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</si>
  <si>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</si>
  <si>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</si>
  <si>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</si>
  <si>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</si>
  <si>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</si>
  <si>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</si>
  <si>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</si>
  <si>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</si>
  <si>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</si>
  <si>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</si>
  <si>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</si>
  <si>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</si>
  <si>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</si>
  <si>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</si>
  <si>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</si>
  <si>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</si>
  <si>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</si>
  <si>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</si>
  <si>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</si>
  <si>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</si>
  <si>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</si>
  <si>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</si>
  <si>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</si>
  <si>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</si>
  <si>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</si>
  <si>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</si>
  <si>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</si>
  <si>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</si>
  <si>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</si>
  <si>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</si>
  <si>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</si>
  <si>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</si>
  <si>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</si>
  <si>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</si>
  <si>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</si>
  <si>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</si>
  <si>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</si>
  <si>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</si>
  <si>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</si>
  <si>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</si>
  <si>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</si>
  <si>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</si>
  <si>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</si>
  <si>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</si>
  <si>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</si>
  <si>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</si>
  <si>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</si>
  <si>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</si>
  <si>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</si>
  <si>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</si>
  <si>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</si>
  <si>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</si>
  <si>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</si>
  <si>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</si>
  <si>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</si>
  <si>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</si>
  <si>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</si>
  <si>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</si>
  <si>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</si>
  <si>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</si>
  <si>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</si>
  <si>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</si>
  <si>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</si>
  <si>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</si>
  <si>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</si>
  <si>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</si>
  <si>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</si>
  <si>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</si>
  <si>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</si>
  <si>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</si>
  <si>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</si>
  <si>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</si>
  <si>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</si>
  <si>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</si>
  <si>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</si>
  <si>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</si>
  <si>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</si>
  <si>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</si>
  <si>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</si>
  <si>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</si>
  <si>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</si>
  <si>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</si>
  <si>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</si>
  <si>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</si>
  <si>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</si>
  <si>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</si>
  <si>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</si>
  <si>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</si>
  <si>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</si>
  <si>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</si>
  <si>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</si>
  <si>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</si>
  <si>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</si>
  <si>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</si>
  <si>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</si>
  <si>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</si>
  <si>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</si>
  <si>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</si>
  <si>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</si>
  <si>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</si>
  <si>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</si>
  <si>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</si>
  <si>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</si>
  <si>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</si>
  <si>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</si>
  <si>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</si>
  <si>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</si>
  <si>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</si>
  <si>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</si>
  <si>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</si>
  <si>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</si>
  <si>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</si>
  <si>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</si>
  <si>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</si>
  <si>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</si>
  <si>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</si>
  <si>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</si>
  <si>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</si>
  <si>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</si>
  <si>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</si>
  <si>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</si>
  <si>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</si>
  <si>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</si>
  <si>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</si>
  <si>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</si>
  <si>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</si>
  <si>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</si>
  <si>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</si>
  <si>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</si>
  <si>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</si>
  <si>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</si>
  <si>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</si>
  <si>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</si>
  <si>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</si>
  <si>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</si>
  <si>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</si>
  <si>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</si>
  <si>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</si>
  <si>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</si>
  <si>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</si>
  <si>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</si>
  <si>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</si>
  <si>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</si>
  <si>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</si>
  <si>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</si>
  <si>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</si>
  <si>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</si>
  <si>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</si>
  <si>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</si>
  <si>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</si>
  <si>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</si>
  <si>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</si>
  <si>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</si>
  <si>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</si>
  <si>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</si>
  <si>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</si>
  <si>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</si>
  <si>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</si>
  <si>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</si>
  <si>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</si>
  <si>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</si>
  <si>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</si>
  <si>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</si>
  <si>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</si>
  <si>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</si>
  <si>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</si>
  <si>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</si>
  <si>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</si>
  <si>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</si>
  <si>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</si>
  <si>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</si>
  <si>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</si>
  <si>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</si>
  <si>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</si>
  <si>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</si>
  <si>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</si>
  <si>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</si>
  <si>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</si>
  <si>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</si>
  <si>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</si>
  <si>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</si>
  <si>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</si>
  <si>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</si>
  <si>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</si>
  <si>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</si>
  <si>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</si>
  <si>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</si>
  <si>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</si>
  <si>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</si>
  <si>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</si>
  <si>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</si>
  <si>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</si>
  <si>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</si>
  <si>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</si>
  <si>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</si>
  <si>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</si>
  <si>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</si>
  <si>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</si>
  <si>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</si>
  <si>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</si>
  <si>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</si>
  <si>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</si>
  <si>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</si>
  <si>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</si>
  <si>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</si>
  <si>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</si>
  <si>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</si>
  <si>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</si>
  <si>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</si>
  <si>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</si>
  <si>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</si>
  <si>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</si>
  <si>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</si>
  <si>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</si>
  <si>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</si>
  <si>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</si>
  <si>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</si>
  <si>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</si>
  <si>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</si>
  <si>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</si>
  <si>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</si>
  <si>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</si>
  <si>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</si>
  <si>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</si>
  <si>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</si>
  <si>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</si>
  <si>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</si>
  <si>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</si>
  <si>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</si>
  <si>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</si>
  <si>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</si>
  <si>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</si>
  <si>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</si>
  <si>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</si>
  <si>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</si>
  <si>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</si>
  <si>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</si>
  <si>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</si>
  <si>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</si>
  <si>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</si>
  <si>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</si>
  <si>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</si>
  <si>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</si>
  <si>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</si>
  <si>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</si>
  <si>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</si>
  <si>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</si>
  <si>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</si>
  <si>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</si>
  <si>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</si>
  <si>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</si>
  <si>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</si>
  <si>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</si>
  <si>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</si>
  <si>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</si>
  <si>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</si>
  <si>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</si>
  <si>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</si>
  <si>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</si>
  <si>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</si>
  <si>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</si>
  <si>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</si>
  <si>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</si>
  <si>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</si>
  <si>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</si>
  <si>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</si>
  <si>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</si>
  <si>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</si>
  <si>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</si>
  <si>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</si>
  <si>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</si>
  <si>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</si>
  <si>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</si>
  <si>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</si>
  <si>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</si>
  <si>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</si>
  <si>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</si>
  <si>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</si>
  <si>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</si>
  <si>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</si>
  <si>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</si>
  <si>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</si>
  <si>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</si>
  <si>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</si>
  <si>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</si>
  <si>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</si>
  <si>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</si>
  <si>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</si>
  <si>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</si>
  <si>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</si>
  <si>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</si>
  <si>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</si>
  <si>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</si>
  <si>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</si>
  <si>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</si>
  <si>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</si>
  <si>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</si>
  <si>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</si>
  <si>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</si>
  <si>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</si>
  <si>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</si>
  <si>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</si>
  <si>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</si>
  <si>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</si>
  <si>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</si>
  <si>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</si>
  <si>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</si>
  <si>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</si>
  <si>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</si>
  <si>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</si>
  <si>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</si>
  <si>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</si>
  <si>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</si>
  <si>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</si>
  <si>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</si>
  <si>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</si>
  <si>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</si>
  <si>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</si>
  <si>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</si>
  <si>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</si>
  <si>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</si>
  <si>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</si>
  <si>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</si>
  <si>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</si>
  <si>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</si>
  <si>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</si>
  <si>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</si>
  <si>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</si>
  <si>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</si>
  <si>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</si>
  <si>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</si>
  <si>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</si>
  <si>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</si>
  <si>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</si>
  <si>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</si>
  <si>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</si>
  <si>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</si>
  <si>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</si>
  <si>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</si>
  <si>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</si>
  <si>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</si>
  <si>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</si>
  <si>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</si>
  <si>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</si>
  <si>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</si>
  <si>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</si>
  <si>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</si>
  <si>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</si>
  <si>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</si>
  <si>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</si>
  <si>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</si>
  <si>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</si>
  <si>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</si>
  <si>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</si>
  <si>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</si>
  <si>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</si>
  <si>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</si>
  <si>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</si>
  <si>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</si>
  <si>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</si>
  <si>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</si>
  <si>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</si>
  <si>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</si>
  <si>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</si>
  <si>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</si>
  <si>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</si>
  <si>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</si>
  <si>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</si>
  <si>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</si>
  <si>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</si>
  <si>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</si>
  <si>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</si>
  <si>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</si>
  <si>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</si>
  <si>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</si>
  <si>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</si>
  <si>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</si>
  <si>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</si>
  <si>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</si>
  <si>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</si>
  <si>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</si>
  <si>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</si>
  <si>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</si>
  <si>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</si>
  <si>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</si>
  <si>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</si>
  <si>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</si>
  <si>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</si>
  <si>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</si>
  <si>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</si>
  <si>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</si>
  <si>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</si>
  <si>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</si>
  <si>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</si>
  <si>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</si>
  <si>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</si>
  <si>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</si>
  <si>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</si>
  <si>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</si>
  <si>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</si>
  <si>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</si>
  <si>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</si>
  <si>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</si>
  <si>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</si>
  <si>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</si>
  <si>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</si>
  <si>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</si>
  <si>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</si>
  <si>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</si>
  <si>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</si>
  <si>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</si>
  <si>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</si>
  <si>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</si>
  <si>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</si>
  <si>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</si>
  <si>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</si>
  <si>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</si>
  <si>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</si>
  <si>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</si>
  <si>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</si>
  <si>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</si>
  <si>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</si>
  <si>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</si>
  <si>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</si>
  <si>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</si>
  <si>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</si>
  <si>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</si>
  <si>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</si>
  <si>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</si>
  <si>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</si>
  <si>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</si>
  <si>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</si>
  <si>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</si>
  <si>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</si>
  <si>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</si>
  <si>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</si>
  <si>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</si>
  <si>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</si>
  <si>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</si>
  <si>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</si>
  <si>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</si>
  <si>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</si>
  <si>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</si>
  <si>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</si>
  <si>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</si>
  <si>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</si>
  <si>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</si>
  <si>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</si>
  <si>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</si>
  <si>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</si>
  <si>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</si>
  <si>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</si>
  <si>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</si>
  <si>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</si>
  <si>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</si>
  <si>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</si>
  <si>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</si>
  <si>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</si>
  <si>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</si>
  <si>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</si>
  <si>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</si>
  <si>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</si>
  <si>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</si>
  <si>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</si>
  <si>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</si>
  <si>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</si>
  <si>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</si>
  <si>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</si>
  <si>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</si>
  <si>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</si>
  <si>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</si>
  <si>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</si>
  <si>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</si>
  <si>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</si>
  <si>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</si>
  <si>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</si>
  <si>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</si>
  <si>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</si>
  <si>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</si>
  <si>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</si>
  <si>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</si>
  <si>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</si>
  <si>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</si>
  <si>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</si>
  <si>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</si>
  <si>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</si>
  <si>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</si>
  <si>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</si>
  <si>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</si>
  <si>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</si>
  <si>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</si>
  <si>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</si>
  <si>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</si>
  <si>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</si>
  <si>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</si>
  <si>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</si>
  <si>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</si>
  <si>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</si>
  <si>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</si>
  <si>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</si>
  <si>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</si>
  <si>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</si>
  <si>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</si>
  <si>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</si>
  <si>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</si>
  <si>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</si>
  <si>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</si>
  <si>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</si>
  <si>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</si>
  <si>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</si>
  <si>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</si>
  <si>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</si>
  <si>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</si>
  <si>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</si>
  <si>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</si>
  <si>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</si>
  <si>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</si>
  <si>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</si>
  <si>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</si>
  <si>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</si>
  <si>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</si>
  <si>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</si>
  <si>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</si>
  <si>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</si>
  <si>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</si>
  <si>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</si>
  <si>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</si>
  <si>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</si>
  <si>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</si>
  <si>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</si>
  <si>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</si>
  <si>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</si>
  <si>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</si>
  <si>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</si>
  <si>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</si>
  <si>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</si>
  <si>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</si>
  <si>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</si>
  <si>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</si>
  <si>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</si>
  <si>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</si>
  <si>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</si>
  <si>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</si>
  <si>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</si>
  <si>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</si>
  <si>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</si>
  <si>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</si>
  <si>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</si>
  <si>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</si>
  <si>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</si>
  <si>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</si>
  <si>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</si>
  <si>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</si>
  <si>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</si>
  <si>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</si>
  <si>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</si>
  <si>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</si>
  <si>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</si>
  <si>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</si>
  <si>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</si>
  <si>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</si>
  <si>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</si>
  <si>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</si>
  <si>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</si>
  <si>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</si>
  <si>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</si>
  <si>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</si>
  <si>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</si>
  <si>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</si>
  <si>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</si>
  <si>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</si>
  <si>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</si>
  <si>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</si>
  <si>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</si>
  <si>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</si>
  <si>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</si>
  <si>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</si>
  <si>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</si>
  <si>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</si>
  <si>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</si>
  <si>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</si>
  <si>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</si>
  <si>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</si>
  <si>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</si>
  <si>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</si>
  <si>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</si>
  <si>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</si>
  <si>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</si>
  <si>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</si>
  <si>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</si>
  <si>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</si>
  <si>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</si>
  <si>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</si>
  <si>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</si>
  <si>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</si>
  <si>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</si>
  <si>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</si>
  <si>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</si>
  <si>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</si>
  <si>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</si>
  <si>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</si>
  <si>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</si>
  <si>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</si>
  <si>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</si>
  <si>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</si>
  <si>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Valens Semiconductor Ltd</t>
  </si>
  <si>
    <t>IL0011796880</t>
  </si>
  <si>
    <t>513887042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</si>
  <si>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</si>
  <si>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</si>
  <si>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</si>
  <si>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</si>
  <si>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</si>
  <si>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</si>
  <si>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</si>
  <si>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</si>
  <si>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</si>
  <si>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</si>
  <si>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</si>
  <si>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</si>
  <si>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</si>
  <si>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</si>
  <si>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</si>
  <si>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</si>
  <si>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</si>
  <si>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</si>
  <si>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</si>
  <si>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</si>
  <si>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</si>
  <si>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</si>
  <si>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</si>
  <si>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</si>
  <si>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</si>
  <si>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</si>
  <si>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</si>
  <si>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</si>
  <si>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</si>
  <si>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</si>
  <si>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</si>
  <si>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</si>
  <si>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</si>
  <si>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</si>
  <si>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</si>
  <si>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</si>
  <si>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</si>
  <si>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</si>
  <si>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</si>
  <si>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</si>
  <si>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</si>
  <si>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</si>
  <si>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</si>
  <si>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</si>
  <si>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</si>
  <si>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</si>
  <si>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</si>
  <si>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</si>
  <si>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</si>
  <si>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</si>
  <si>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</si>
  <si>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</si>
  <si>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</si>
  <si>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</si>
  <si>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</si>
  <si>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</si>
  <si>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</si>
  <si>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</si>
  <si>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</si>
  <si>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</si>
  <si>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</si>
  <si>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</si>
  <si>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</si>
  <si>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</si>
  <si>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</si>
  <si>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</si>
  <si>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</si>
  <si>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</si>
  <si>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</si>
  <si>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</si>
  <si>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</si>
  <si>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</si>
  <si>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</si>
  <si>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</si>
  <si>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</si>
  <si>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</si>
  <si>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</si>
  <si>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</si>
  <si>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</si>
  <si>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</si>
  <si>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</si>
  <si>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</si>
  <si>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</si>
  <si>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</si>
  <si>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</si>
  <si>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</si>
  <si>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</si>
  <si>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</si>
  <si>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</si>
  <si>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</si>
  <si>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</si>
  <si>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</si>
  <si>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</si>
  <si>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</si>
  <si>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</si>
  <si>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</si>
  <si>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</si>
  <si>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</si>
  <si>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</si>
  <si>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הראל סל תא 125</t>
  </si>
  <si>
    <t>1148899</t>
  </si>
  <si>
    <t>הראל סל תא 90</t>
  </si>
  <si>
    <t>1148931</t>
  </si>
  <si>
    <t>הראל סל תא בנקים</t>
  </si>
  <si>
    <t>1148949</t>
  </si>
  <si>
    <t>פסגות ETF כש תא 125</t>
  </si>
  <si>
    <t>1155324</t>
  </si>
  <si>
    <t>513765339</t>
  </si>
  <si>
    <t>פסגות ETF תל אביב 125</t>
  </si>
  <si>
    <t>1148808</t>
  </si>
  <si>
    <t>פסגות סל בנקים סדרה 1</t>
  </si>
  <si>
    <t>1148774</t>
  </si>
  <si>
    <t>קסם ETF כשרה תא 125</t>
  </si>
  <si>
    <t>1155365</t>
  </si>
  <si>
    <t>510938608</t>
  </si>
  <si>
    <t>קסם סל תא 90</t>
  </si>
  <si>
    <t>1146331</t>
  </si>
  <si>
    <t>קסם תא 35</t>
  </si>
  <si>
    <t>1146570</t>
  </si>
  <si>
    <t>קסם תא בנקים</t>
  </si>
  <si>
    <t>1146430</t>
  </si>
  <si>
    <t>קסם תא פיננסים</t>
  </si>
  <si>
    <t>1146554</t>
  </si>
  <si>
    <t>קסם תא125</t>
  </si>
  <si>
    <t>1146356</t>
  </si>
  <si>
    <t>תכלית סל כש תא 125</t>
  </si>
  <si>
    <t>1155373</t>
  </si>
  <si>
    <t>513534974</t>
  </si>
  <si>
    <t>תכלית סל תא 90</t>
  </si>
  <si>
    <t>1143783</t>
  </si>
  <si>
    <t>תכלית סל תא פיננסים</t>
  </si>
  <si>
    <t>1144161</t>
  </si>
  <si>
    <t>תכלית תא 125</t>
  </si>
  <si>
    <t>1143718</t>
  </si>
  <si>
    <t>תכלית תא 35</t>
  </si>
  <si>
    <t>1143700</t>
  </si>
  <si>
    <t>תכלית תא בנקים</t>
  </si>
  <si>
    <t>1143726</t>
  </si>
  <si>
    <t>קסם ETF s&amp;p 500</t>
  </si>
  <si>
    <t>1146471</t>
  </si>
  <si>
    <t>תכלית S&amp;P500</t>
  </si>
  <si>
    <t>1144385</t>
  </si>
  <si>
    <t>MTF סל כשרה תל בונד 60</t>
  </si>
  <si>
    <t>1159698</t>
  </si>
  <si>
    <t>511303661</t>
  </si>
  <si>
    <t>אג"ח</t>
  </si>
  <si>
    <t>הראל סל כשרה תל בונד 60</t>
  </si>
  <si>
    <t>1155092</t>
  </si>
  <si>
    <t>הראל סל כשרה תל בונד שקלי</t>
  </si>
  <si>
    <t>1155191</t>
  </si>
  <si>
    <t>הראל סל תל בונד שקלי</t>
  </si>
  <si>
    <t>1150713</t>
  </si>
  <si>
    <t>הראל סל תל בונד תשואות</t>
  </si>
  <si>
    <t>1150622</t>
  </si>
  <si>
    <t>הראל סל תלבונד 40</t>
  </si>
  <si>
    <t>1150499</t>
  </si>
  <si>
    <t>הראל סל תלבונד 60</t>
  </si>
  <si>
    <t>1150473</t>
  </si>
  <si>
    <t>פסגות ETF גליל 2 5</t>
  </si>
  <si>
    <t>1147917</t>
  </si>
  <si>
    <t>פסגות ETF גליל 5 10</t>
  </si>
  <si>
    <t>1147925</t>
  </si>
  <si>
    <t>פסגות ETF כש תלבונד 60</t>
  </si>
  <si>
    <t>1155076</t>
  </si>
  <si>
    <t>פסגות ETF שחר 2 5</t>
  </si>
  <si>
    <t>1147792</t>
  </si>
  <si>
    <t>פסגות ETF שחר 5</t>
  </si>
  <si>
    <t>1147818</t>
  </si>
  <si>
    <t>פסגות ETF תל בונד 60</t>
  </si>
  <si>
    <t>1148006</t>
  </si>
  <si>
    <t>פסגות ETF תל בונד שקלי כשר</t>
  </si>
  <si>
    <t>1155175</t>
  </si>
  <si>
    <t>פסגות ETF תלבונד 20</t>
  </si>
  <si>
    <t>1147958</t>
  </si>
  <si>
    <t>פסגות ETF תלבונד שקלי</t>
  </si>
  <si>
    <t>1148261</t>
  </si>
  <si>
    <t>קסם  ETF כשרה תל בונד שקלי</t>
  </si>
  <si>
    <t>1155159</t>
  </si>
  <si>
    <t>קסם ETF כשרה תל בונד 60</t>
  </si>
  <si>
    <t>1155126</t>
  </si>
  <si>
    <t>קסם ETF שחר 0 2</t>
  </si>
  <si>
    <t>1146166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</si>
  <si>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</si>
  <si>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</si>
  <si>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</si>
  <si>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</si>
  <si>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</si>
  <si>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</si>
  <si>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קסם תשואות</t>
  </si>
  <si>
    <t>1146950</t>
  </si>
  <si>
    <t>תכלית סל  גליל 2 5</t>
  </si>
  <si>
    <t>1145085</t>
  </si>
  <si>
    <t>תכלית סל גליל 5 10</t>
  </si>
  <si>
    <t>1145176</t>
  </si>
  <si>
    <t>תכלית סל כש תלבונד שקלי</t>
  </si>
  <si>
    <t>1155183</t>
  </si>
  <si>
    <t>תכלית סל כשרה תל בונד תשואות</t>
  </si>
  <si>
    <t>1155100</t>
  </si>
  <si>
    <t>תכלית סל שחר 0 2</t>
  </si>
  <si>
    <t>1144609</t>
  </si>
  <si>
    <t>תכלית סל שחר 2 5</t>
  </si>
  <si>
    <t>1145150</t>
  </si>
  <si>
    <t>תכלית סל שחר 5 פלוס</t>
  </si>
  <si>
    <t>1145168</t>
  </si>
  <si>
    <t>תכלית סל תל בונד שקלי 50</t>
  </si>
  <si>
    <t>1169333</t>
  </si>
  <si>
    <t>תכלית סל תל בונד תשואות</t>
  </si>
  <si>
    <t>1145259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</si>
  <si>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</si>
  <si>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</si>
  <si>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</si>
  <si>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</si>
  <si>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</si>
  <si>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</si>
  <si>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</si>
  <si>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</si>
  <si>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S&amp;P 500 UCITS ETF</t>
  </si>
  <si>
    <t>LU1681049018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</si>
  <si>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</si>
  <si>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</si>
  <si>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</si>
  <si>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</si>
  <si>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</si>
  <si>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</si>
  <si>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</si>
  <si>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</si>
  <si>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</si>
  <si>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</si>
  <si>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</si>
  <si>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</si>
  <si>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</si>
  <si>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</si>
  <si>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</si>
  <si>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</si>
  <si>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</si>
  <si>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</si>
  <si>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</si>
  <si>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</si>
  <si>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</si>
  <si>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</si>
  <si>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</si>
  <si>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</si>
  <si>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</si>
  <si>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</si>
  <si>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</si>
  <si>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</si>
  <si>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</si>
  <si>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</si>
  <si>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</si>
  <si>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</si>
  <si>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</si>
  <si>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ACWI INDEX FUND</t>
  </si>
  <si>
    <t>US4642882579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</si>
  <si>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</si>
  <si>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</si>
  <si>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</si>
  <si>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</si>
  <si>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</si>
  <si>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</si>
  <si>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</si>
  <si>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</si>
  <si>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500 IT SECTOR</t>
  </si>
  <si>
    <t>IE00B3WJKG14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</si>
  <si>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</si>
  <si>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</si>
  <si>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</si>
  <si>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</si>
  <si>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</si>
  <si>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</si>
  <si>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</si>
  <si>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</si>
  <si>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</si>
  <si>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</si>
  <si>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S&amp;P 500</t>
  </si>
  <si>
    <t>LU0496786657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</si>
  <si>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</si>
  <si>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</si>
  <si>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</si>
  <si>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</si>
  <si>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</si>
  <si>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</si>
  <si>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</si>
  <si>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</si>
  <si>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</si>
  <si>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</si>
  <si>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Nomura Nikkei 225 ETF</t>
  </si>
  <si>
    <t>JP3027650005</t>
  </si>
  <si>
    <t>SOURCE S&amp;P 500 UCITS ETF</t>
  </si>
  <si>
    <t>IE00B3YCGJ38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</si>
  <si>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</si>
  <si>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</si>
  <si>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</si>
  <si>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</si>
  <si>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</si>
  <si>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</si>
  <si>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</si>
  <si>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</si>
  <si>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500 ETF TRUST</t>
  </si>
  <si>
    <t>US78462F1030</t>
  </si>
  <si>
    <t>SPDR S&amp;P US ENERGY SELECT</t>
  </si>
  <si>
    <t>IE00BWBXM492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</si>
  <si>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</si>
  <si>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</si>
  <si>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</si>
  <si>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</si>
  <si>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</si>
  <si>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</si>
  <si>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</si>
  <si>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</si>
  <si>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</si>
  <si>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</si>
  <si>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X S&amp;P500 SWAP</t>
  </si>
  <si>
    <t>LU0490618542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</si>
  <si>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</si>
  <si>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</si>
  <si>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</si>
  <si>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</si>
  <si>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</si>
  <si>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</si>
  <si>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</si>
  <si>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</si>
  <si>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</si>
  <si>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</si>
  <si>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</si>
  <si>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</si>
  <si>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SPDR HIGH YIELD BOND ETF</t>
  </si>
  <si>
    <t>US78468R6229</t>
  </si>
  <si>
    <t>SPDR PORTFOLIO INTERMEDIATE</t>
  </si>
  <si>
    <t>US78464A3757</t>
  </si>
  <si>
    <t>VANG USDCPBD USDD</t>
  </si>
  <si>
    <t>IE00BZ163K21</t>
  </si>
  <si>
    <t>VANGUARD S.T CORP BOND</t>
  </si>
  <si>
    <t>US92206C4096</t>
  </si>
  <si>
    <t>X USD HIGH YIELD BOND</t>
  </si>
  <si>
    <t>IE00BDR5HM97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</si>
  <si>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</si>
  <si>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</si>
  <si>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</si>
  <si>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</si>
  <si>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</si>
  <si>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</si>
  <si>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</si>
  <si>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</si>
  <si>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</si>
  <si>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</si>
  <si>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</si>
  <si>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</si>
  <si>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</si>
  <si>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</si>
  <si>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</si>
  <si>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</si>
  <si>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</si>
  <si>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</si>
  <si>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</si>
  <si>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</si>
  <si>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</si>
  <si>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</si>
  <si>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</si>
  <si>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</si>
  <si>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</si>
  <si>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</si>
  <si>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</si>
  <si>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</si>
  <si>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</si>
  <si>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</si>
  <si>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</si>
  <si>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</si>
  <si>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</si>
  <si>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</si>
  <si>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</si>
  <si>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</si>
  <si>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</si>
  <si>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</si>
  <si>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</si>
  <si>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</si>
  <si>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</si>
  <si>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</si>
  <si>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</si>
  <si>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</si>
  <si>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</si>
  <si>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</si>
  <si>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</si>
  <si>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</si>
  <si>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</si>
  <si>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</si>
  <si>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</si>
  <si>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</si>
  <si>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</si>
  <si>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</si>
  <si>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</si>
  <si>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</si>
  <si>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מבטיח תשואה 01.02.2028</t>
  </si>
  <si>
    <t>מבטיח תשואה 01.03.2028</t>
  </si>
  <si>
    <t>מבטיח תשואה 01.05.2028</t>
  </si>
  <si>
    <t>מבטיח תשואה 01.06.2028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</si>
  <si>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</si>
  <si>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</si>
  <si>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</si>
  <si>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</si>
  <si>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</si>
  <si>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</si>
  <si>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</si>
  <si>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</si>
  <si>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</si>
  <si>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</si>
  <si>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</si>
  <si>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</si>
  <si>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</si>
  <si>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</si>
  <si>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</si>
  <si>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</si>
  <si>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</si>
  <si>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</si>
  <si>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</si>
  <si>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</si>
  <si>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</si>
  <si>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</si>
  <si>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</si>
  <si>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</si>
  <si>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</si>
  <si>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</si>
  <si>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</si>
  <si>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</si>
  <si>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</si>
  <si>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</si>
  <si>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</si>
  <si>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</si>
  <si>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</si>
  <si>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</si>
  <si>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</si>
  <si>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</si>
  <si>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</si>
  <si>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</si>
  <si>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</si>
  <si>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</si>
  <si>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</si>
  <si>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</si>
  <si>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</si>
  <si>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</si>
  <si>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</si>
  <si>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</si>
  <si>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</si>
  <si>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</si>
  <si>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</si>
  <si>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</si>
  <si>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</si>
  <si>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</si>
  <si>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</si>
  <si>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</si>
  <si>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</si>
  <si>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</si>
  <si>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</si>
  <si>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</si>
  <si>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</si>
  <si>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</si>
  <si>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</si>
  <si>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</si>
  <si>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</si>
  <si>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</si>
  <si>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</si>
  <si>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</si>
  <si>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</si>
  <si>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</si>
  <si>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</si>
  <si>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</si>
  <si>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</si>
  <si>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</si>
  <si>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</si>
  <si>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</si>
  <si>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</si>
  <si>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</si>
  <si>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</si>
  <si>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</si>
  <si>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</si>
  <si>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</si>
  <si>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</si>
  <si>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</si>
  <si>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</si>
  <si>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</si>
  <si>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</si>
  <si>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</si>
  <si>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</si>
  <si>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</si>
  <si>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</si>
  <si>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8830</t>
  </si>
  <si>
    <t>8830900</t>
  </si>
  <si>
    <t>ערד 8832</t>
  </si>
  <si>
    <t>8831000</t>
  </si>
  <si>
    <t>ערד 8833</t>
  </si>
  <si>
    <t>8833000</t>
  </si>
  <si>
    <t>ערד 8834</t>
  </si>
  <si>
    <t>8834000</t>
  </si>
  <si>
    <t>ערד 8836</t>
  </si>
  <si>
    <t>8836000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</si>
  <si>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</si>
  <si>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</si>
  <si>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</si>
  <si>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</si>
  <si>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</si>
  <si>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</si>
  <si>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</si>
  <si>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</si>
  <si>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</si>
  <si>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</si>
  <si>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</si>
  <si>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</si>
  <si>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</si>
  <si>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</si>
  <si>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</si>
  <si>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</si>
  <si>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</si>
  <si>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</si>
  <si>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</si>
  <si>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</si>
  <si>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</si>
  <si>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</si>
  <si>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</si>
  <si>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</si>
  <si>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</si>
  <si>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</si>
  <si>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</si>
  <si>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</si>
  <si>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</si>
  <si>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</si>
  <si>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</si>
  <si>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</si>
  <si>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</si>
  <si>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</si>
  <si>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</si>
  <si>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</si>
  <si>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</si>
  <si>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</si>
  <si>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</si>
  <si>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</si>
  <si>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</si>
  <si>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</si>
  <si>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</si>
  <si>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</si>
  <si>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</si>
  <si>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</si>
  <si>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</si>
  <si>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</si>
  <si>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8861</t>
  </si>
  <si>
    <t>88610000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</si>
  <si>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</si>
  <si>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</si>
  <si>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</si>
  <si>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</si>
  <si>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</si>
  <si>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</si>
  <si>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</si>
  <si>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</si>
  <si>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</si>
  <si>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</si>
  <si>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</si>
  <si>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</si>
  <si>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</si>
  <si>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</si>
  <si>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</si>
  <si>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</si>
  <si>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</si>
  <si>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</si>
  <si>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</si>
  <si>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</si>
  <si>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</si>
  <si>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</si>
  <si>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</si>
  <si>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</si>
  <si>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</si>
  <si>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</si>
  <si>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</si>
  <si>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</si>
  <si>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</si>
  <si>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</si>
  <si>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</si>
  <si>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</si>
  <si>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</si>
  <si>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</si>
  <si>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</si>
  <si>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</si>
  <si>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</si>
  <si>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</si>
  <si>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</si>
  <si>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</si>
  <si>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</si>
  <si>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</si>
  <si>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</si>
  <si>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</si>
  <si>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</si>
  <si>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</si>
  <si>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</si>
  <si>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</si>
  <si>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</si>
  <si>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</si>
  <si>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</si>
  <si>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</si>
  <si>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</si>
  <si>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</si>
  <si>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</si>
  <si>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</si>
  <si>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</si>
  <si>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</si>
  <si>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</si>
  <si>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</si>
  <si>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</si>
  <si>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</si>
  <si>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</si>
  <si>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</si>
  <si>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</si>
  <si>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</si>
  <si>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</si>
  <si>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</si>
  <si>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8902</t>
  </si>
  <si>
    <t>89020000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</si>
  <si>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</si>
  <si>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</si>
  <si>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</si>
  <si>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</si>
  <si>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</si>
  <si>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</si>
  <si>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</si>
  <si>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</si>
  <si>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</si>
  <si>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</si>
  <si>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</si>
  <si>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</si>
  <si>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</si>
  <si>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</si>
  <si>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</si>
  <si>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</si>
  <si>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</si>
  <si>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</si>
  <si>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</si>
  <si>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</si>
  <si>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</si>
  <si>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</si>
  <si>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</si>
  <si>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</si>
  <si>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</si>
  <si>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</si>
  <si>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</si>
  <si>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</si>
  <si>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</si>
  <si>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</si>
  <si>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</si>
  <si>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</si>
  <si>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</si>
  <si>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</si>
  <si>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</si>
  <si>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</si>
  <si>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</si>
  <si>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</si>
  <si>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</si>
  <si>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</si>
  <si>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</si>
  <si>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</si>
  <si>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</si>
  <si>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</si>
  <si>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</si>
  <si>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</si>
  <si>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</si>
  <si>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</si>
  <si>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</si>
  <si>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</si>
  <si>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</si>
  <si>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</si>
  <si>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</si>
  <si>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</si>
  <si>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</si>
  <si>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</si>
  <si>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</si>
  <si>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</si>
  <si>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</si>
  <si>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</si>
  <si>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</si>
  <si>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</si>
  <si>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</si>
  <si>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</si>
  <si>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מירון 8371 פד 2023.</t>
  </si>
  <si>
    <t>1183700</t>
  </si>
  <si>
    <t>מירון 8372 פד 2023.</t>
  </si>
  <si>
    <t>1183710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</si>
  <si>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</si>
  <si>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</si>
  <si>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</si>
  <si>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</si>
  <si>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</si>
  <si>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</si>
  <si>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</si>
  <si>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</si>
  <si>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</si>
  <si>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</si>
  <si>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</si>
  <si>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</si>
  <si>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</si>
  <si>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</si>
  <si>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</si>
  <si>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</si>
  <si>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</si>
  <si>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</si>
  <si>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</si>
  <si>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</si>
  <si>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</si>
  <si>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</si>
  <si>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</si>
  <si>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</si>
  <si>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</si>
  <si>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</si>
  <si>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</si>
  <si>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</si>
  <si>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</si>
  <si>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</si>
  <si>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</si>
  <si>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</si>
  <si>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</si>
  <si>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</si>
  <si>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</si>
  <si>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</si>
  <si>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</si>
  <si>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</si>
  <si>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</si>
  <si>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</si>
  <si>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</si>
  <si>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</si>
  <si>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</si>
  <si>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</si>
  <si>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</si>
  <si>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</si>
  <si>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</si>
  <si>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</si>
  <si>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</si>
  <si>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</si>
  <si>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</si>
  <si>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</si>
  <si>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</si>
  <si>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</si>
  <si>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</si>
  <si>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</si>
  <si>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</si>
  <si>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</si>
  <si>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</si>
  <si>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</si>
  <si>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</si>
  <si>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</si>
  <si>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</si>
  <si>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</si>
  <si>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</si>
  <si>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</si>
  <si>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</si>
  <si>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</si>
  <si>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</si>
  <si>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</si>
  <si>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</si>
  <si>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</si>
  <si>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</si>
  <si>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</si>
  <si>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</si>
  <si>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</si>
  <si>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</si>
  <si>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</si>
  <si>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</si>
  <si>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</si>
  <si>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</si>
  <si>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</si>
  <si>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</si>
  <si>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</si>
  <si>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</si>
  <si>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</si>
  <si>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</si>
  <si>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</si>
  <si>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>פרויקט תענך   הלוואת בעלים</t>
  </si>
  <si>
    <t>540278835</t>
  </si>
  <si>
    <t xml:space="preserve"> Michelson Program*</t>
  </si>
  <si>
    <t>120 Wall Street*</t>
  </si>
  <si>
    <t>330507</t>
  </si>
  <si>
    <t>1735 MARKET INVESTOR HOLDC MAKEFET*</t>
  </si>
  <si>
    <t>180 Livingston equity*</t>
  </si>
  <si>
    <t>45499</t>
  </si>
  <si>
    <t>240 West 35th Street  mkf*</t>
  </si>
  <si>
    <t>494382</t>
  </si>
  <si>
    <t>425 Lexington*</t>
  </si>
  <si>
    <t>820 Washington*</t>
  </si>
  <si>
    <t>330506</t>
  </si>
  <si>
    <t>901 Fifth Seattle*</t>
  </si>
  <si>
    <t>BERO CENTER*</t>
  </si>
  <si>
    <t>330500</t>
  </si>
  <si>
    <t>Data Center Atlanta*</t>
  </si>
  <si>
    <t>330509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</si>
  <si>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</si>
  <si>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</si>
  <si>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</si>
  <si>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</si>
  <si>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</si>
  <si>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</si>
  <si>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</si>
  <si>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</si>
  <si>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</si>
  <si>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</si>
  <si>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</si>
  <si>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</si>
  <si>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</si>
  <si>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WORE 2021 1 Holdings*</t>
  </si>
  <si>
    <t>MM Texas*</t>
  </si>
  <si>
    <t>386423</t>
  </si>
  <si>
    <t>NORDIC POWER 2*</t>
  </si>
  <si>
    <t>NORDIC POWER 3*</t>
  </si>
  <si>
    <t>NORDIC POWER 4*</t>
  </si>
  <si>
    <t>North LaSalle   HG 4*</t>
  </si>
  <si>
    <t>OPC Power Ventures LP</t>
  </si>
  <si>
    <t>ORDH</t>
  </si>
  <si>
    <t>Project Hush*</t>
  </si>
  <si>
    <t>ReLog*</t>
  </si>
  <si>
    <t>Rialto Elite Portfolio makefet*</t>
  </si>
  <si>
    <t>508308</t>
  </si>
  <si>
    <t>ROBIN*</t>
  </si>
  <si>
    <t>505145</t>
  </si>
  <si>
    <t>Sacramento 353*</t>
  </si>
  <si>
    <t>SPVNI 2 Next 2021 LP</t>
  </si>
  <si>
    <t>Sunbit</t>
  </si>
  <si>
    <t>Tanfield 1*</t>
  </si>
  <si>
    <t>Terraces*</t>
  </si>
  <si>
    <t>Town Center   HG 6*</t>
  </si>
  <si>
    <t>USBT INVESTOR HOLDCO 2 LP*</t>
  </si>
  <si>
    <t>Walgreens*</t>
  </si>
  <si>
    <t>330511</t>
  </si>
  <si>
    <t>White Oak*</t>
  </si>
  <si>
    <t>white oak 2*</t>
  </si>
  <si>
    <t>white oak 3 mkf*</t>
  </si>
  <si>
    <t>494381</t>
  </si>
  <si>
    <t>הילטון מלונות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</si>
  <si>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</si>
  <si>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</si>
  <si>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</si>
  <si>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</si>
  <si>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</si>
  <si>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</si>
  <si>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</si>
  <si>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Evergreen V</t>
  </si>
  <si>
    <t>Evolution Venture Capital Fun I</t>
  </si>
  <si>
    <t>F2 Capital Partners 3 LP</t>
  </si>
  <si>
    <t>F2 Capital Partners II, L.P.</t>
  </si>
  <si>
    <t>F2 Select I LP</t>
  </si>
  <si>
    <t>Greenfield Partners Panorays LP</t>
  </si>
  <si>
    <t>Israel Cleantech Ventures Cayman I A</t>
  </si>
  <si>
    <t>Israel Cleantech Ventures II Israel LP</t>
  </si>
  <si>
    <t>Magma Venture Capital II Israel Fund LP</t>
  </si>
  <si>
    <t>Medica III Investments Israel B LP</t>
  </si>
  <si>
    <t>Orbimed Israel Partners II LP</t>
  </si>
  <si>
    <t>Orbimed Israel Partners LP</t>
  </si>
  <si>
    <t>Panorays. Ltd (ISR)</t>
  </si>
  <si>
    <t>Pitango Venture Capital Fund VIII, L.P.</t>
  </si>
  <si>
    <t>Stage One Venture Capital Fund IV</t>
  </si>
  <si>
    <t>StageOne S.P.V R.S</t>
  </si>
  <si>
    <t>Vertex III Israel Fund LP</t>
  </si>
  <si>
    <t>Vintage fund of funds ISRAEL V</t>
  </si>
  <si>
    <t>קרן אנטומיה טכנולוגיה רפואית I ש מ</t>
  </si>
  <si>
    <t>קרן אנטומיה טכנולוגיה רפואית II ש מ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</si>
  <si>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</si>
  <si>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</si>
  <si>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</si>
  <si>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</si>
  <si>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</si>
  <si>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FIMI ISRAEL OPPORTUNITY 6</t>
  </si>
  <si>
    <t>Fimi Israel Opportunity II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</si>
  <si>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</si>
  <si>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</si>
  <si>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</si>
  <si>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</si>
  <si>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</si>
  <si>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</si>
  <si>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Gad</t>
  </si>
  <si>
    <t>GESM Via Maris Limited Partnership</t>
  </si>
  <si>
    <t>Green Lantern GL II LP</t>
  </si>
  <si>
    <t>Greenfield Cobra Investments L.P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</si>
  <si>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</si>
  <si>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</si>
  <si>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</si>
  <si>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</si>
  <si>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</si>
  <si>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</si>
  <si>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</si>
  <si>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</si>
  <si>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</si>
  <si>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</si>
  <si>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</si>
  <si>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</si>
  <si>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</si>
  <si>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</si>
  <si>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Shamrock Israel Growth Fund LP</t>
  </si>
  <si>
    <t>Tene Growth Capital III PEF</t>
  </si>
  <si>
    <t>TENE GROWTH CAPITAL IV</t>
  </si>
  <si>
    <t>Tene Growth Capital LP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</si>
  <si>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</si>
  <si>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</si>
  <si>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</si>
  <si>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</si>
  <si>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</si>
  <si>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</si>
  <si>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</si>
  <si>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83North FXV III, L.P.</t>
  </si>
  <si>
    <t>Andreessen Horowitz Fund VII, L.P.</t>
  </si>
  <si>
    <t>Andreessen Horowitz Fund VIII</t>
  </si>
  <si>
    <t>Andreessen Horowitz LSV Fund II, L.P.</t>
  </si>
  <si>
    <t>Andreessen Horowitz LSV Fund III</t>
  </si>
  <si>
    <t>BVP Forge Institutional L.P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</si>
  <si>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</si>
  <si>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</si>
  <si>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</si>
  <si>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</si>
  <si>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</si>
  <si>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</si>
  <si>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</si>
  <si>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Lightspeed Venture Partners Select IV, L.P.</t>
  </si>
  <si>
    <t>Lightspeed Venture Partners XIII, L.P.</t>
  </si>
  <si>
    <t>Omega fund lll</t>
  </si>
  <si>
    <t>Point Nine Annex II GmbH &amp; Co. KG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</si>
  <si>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</si>
  <si>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</si>
  <si>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</si>
  <si>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</si>
  <si>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</si>
  <si>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</si>
  <si>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</si>
  <si>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</si>
  <si>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</si>
  <si>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</si>
  <si>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</si>
  <si>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</si>
  <si>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Zeev Opportunity Fund I</t>
  </si>
  <si>
    <t>Zeev Ventures VI, L.P.</t>
  </si>
  <si>
    <t>קרנות גידור</t>
  </si>
  <si>
    <t>Cheyne CRECH3/9/15</t>
  </si>
  <si>
    <t>XD0297816635</t>
  </si>
  <si>
    <t>ION TECH FEEDER FUND</t>
  </si>
  <si>
    <t>KYG4939W1188</t>
  </si>
  <si>
    <t>Blackstone R E Partners VIII F LP</t>
  </si>
  <si>
    <t>Blackstone Real Estate Partners IX.F L.P</t>
  </si>
  <si>
    <t>Brookfield SREP III F3</t>
  </si>
  <si>
    <t>Brookfield Strategic R E Partners II</t>
  </si>
  <si>
    <t>Co Invest Antlia BSREP III</t>
  </si>
  <si>
    <t>E d R Europportunities S.C.A. SICAR</t>
  </si>
  <si>
    <t>Electra America Multifamily III</t>
  </si>
  <si>
    <t>ELECTRA AMERICA PRINCIPAL HOSPITALITY</t>
  </si>
  <si>
    <t>Europan Office Incom Venture S.C.A</t>
  </si>
  <si>
    <t>Faropoint III FEEDER 6</t>
  </si>
  <si>
    <t>Portfolio EDGE</t>
  </si>
  <si>
    <t>Waterton Residential P V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</si>
  <si>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</si>
  <si>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</si>
  <si>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</si>
  <si>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</si>
  <si>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</si>
  <si>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</si>
  <si>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</si>
  <si>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</si>
  <si>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</si>
  <si>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</si>
  <si>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Aksia Capital III LP</t>
  </si>
  <si>
    <t>Ambition HOLDINGS OFFSHORE LP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</si>
  <si>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</si>
  <si>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</si>
  <si>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</si>
  <si>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</si>
  <si>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</si>
  <si>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Energy Partners Fund II LP</t>
  </si>
  <si>
    <t>ArcLight Fund VII AIV L.P</t>
  </si>
  <si>
    <t>Arcmont SLF II</t>
  </si>
  <si>
    <t>Ares Private Capital Solutions II*</t>
  </si>
  <si>
    <t>Ares Special Situations Fund IV F3*</t>
  </si>
  <si>
    <t>Argan Capital LP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</si>
  <si>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</si>
  <si>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</si>
  <si>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</si>
  <si>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</si>
  <si>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</si>
  <si>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</si>
  <si>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</si>
  <si>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</si>
  <si>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</si>
  <si>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</si>
  <si>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</si>
  <si>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</si>
  <si>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</si>
  <si>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</si>
  <si>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</si>
  <si>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</si>
  <si>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</si>
  <si>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</si>
  <si>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</si>
  <si>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</si>
  <si>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</si>
  <si>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</si>
  <si>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</si>
  <si>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</si>
  <si>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</si>
  <si>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</si>
  <si>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</si>
  <si>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</si>
  <si>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</si>
  <si>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</si>
  <si>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</si>
  <si>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F2</t>
  </si>
  <si>
    <t>Copenhagen Infrastructure Partners IV F2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</si>
  <si>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</si>
  <si>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</si>
  <si>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</si>
  <si>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</si>
  <si>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</si>
  <si>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</si>
  <si>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</si>
  <si>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</si>
  <si>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</si>
  <si>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</si>
  <si>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</si>
  <si>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</si>
  <si>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</si>
  <si>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</si>
  <si>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</si>
  <si>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</si>
  <si>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Esprit Capital I Fund</t>
  </si>
  <si>
    <t>Euromoney*</t>
  </si>
  <si>
    <t>European Camping Group ECG*</t>
  </si>
  <si>
    <t>Fitzgerald Fund US LP</t>
  </si>
  <si>
    <t>Francisco Partners VI</t>
  </si>
  <si>
    <t>Gavea Investment Fund III LP</t>
  </si>
  <si>
    <t>Gavea Investment Fund IV LP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</si>
  <si>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</si>
  <si>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</si>
  <si>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</si>
  <si>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</si>
  <si>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</si>
  <si>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</si>
  <si>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</si>
  <si>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</si>
  <si>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</si>
  <si>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</si>
  <si>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</si>
  <si>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</si>
  <si>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</si>
  <si>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</si>
  <si>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International V</t>
  </si>
  <si>
    <t>HarbourVest Partners Co-Investment Fund IV L.P.</t>
  </si>
  <si>
    <t>Havea*</t>
  </si>
  <si>
    <t>HBOS Mezzanine Portfolio</t>
  </si>
  <si>
    <t>Hunter Acquisition Limited</t>
  </si>
  <si>
    <t>ICG Real Estate Debt VI</t>
  </si>
  <si>
    <t>ICGLV</t>
  </si>
  <si>
    <t>IFM GLOBAL INFRASTRUCTURE C</t>
  </si>
  <si>
    <t>IK Small Cap Fund II No.1 SCSp</t>
  </si>
  <si>
    <t>Incline Equity Partners IV, L.P.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</si>
  <si>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</si>
  <si>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</si>
  <si>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</si>
  <si>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</si>
  <si>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</si>
  <si>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</si>
  <si>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</si>
  <si>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</si>
  <si>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</si>
  <si>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</si>
  <si>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</si>
  <si>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</si>
  <si>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</si>
  <si>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</si>
  <si>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</si>
  <si>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</si>
  <si>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</si>
  <si>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</si>
  <si>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</si>
  <si>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</si>
  <si>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</si>
  <si>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</si>
  <si>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Klirmark Opportunity Fund II LP</t>
  </si>
  <si>
    <t>Klirmark Opportunity Fund IV</t>
  </si>
  <si>
    <t>Klirmark Opportunity Fund LP</t>
  </si>
  <si>
    <t>KSO</t>
  </si>
  <si>
    <t>Lightricks Ltd.</t>
  </si>
  <si>
    <t>LS POWER FUND IV F2</t>
  </si>
  <si>
    <t>Lytx, Inc.</t>
  </si>
  <si>
    <t>Magna Legal Services</t>
  </si>
  <si>
    <t>MCP V</t>
  </si>
  <si>
    <t>Meridiam Infrastructure Europe III SLP</t>
  </si>
  <si>
    <t>MIE III Co Investment Fund II S.L.P</t>
  </si>
  <si>
    <t>Mirasol Co Invest Fund L.P</t>
  </si>
  <si>
    <t>MORE B 1</t>
  </si>
  <si>
    <t>MTDL</t>
  </si>
  <si>
    <t>NCA Co Invest L.P</t>
  </si>
  <si>
    <t>Ned Stevens</t>
  </si>
  <si>
    <t>Nirvana Holdings I LP</t>
  </si>
  <si>
    <t>Odevo*</t>
  </si>
  <si>
    <t>Olympus Capital Asia III LP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</si>
  <si>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</si>
  <si>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</si>
  <si>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</si>
  <si>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</si>
  <si>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</si>
  <si>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</si>
  <si>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</si>
  <si>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</si>
  <si>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</si>
  <si>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</si>
  <si>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</si>
  <si>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</si>
  <si>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</si>
  <si>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</si>
  <si>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</si>
  <si>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</si>
  <si>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</si>
  <si>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</si>
  <si>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</si>
  <si>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</si>
  <si>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Qumra MS LP Minute Media</t>
  </si>
  <si>
    <t>QUMRA OPPORTUNITY FUND I</t>
  </si>
  <si>
    <t>R Software Inc.</t>
  </si>
  <si>
    <t>Rhone Offshore Partners V LP</t>
  </si>
  <si>
    <t>Rocket Dog L.P</t>
  </si>
  <si>
    <t>SDP IV</t>
  </si>
  <si>
    <t>SDPIII</t>
  </si>
  <si>
    <t>Selene RMOF</t>
  </si>
  <si>
    <t>Silverfleet Capital Partners II LP</t>
  </si>
  <si>
    <t>SLF1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</si>
  <si>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</si>
  <si>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</si>
  <si>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</si>
  <si>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</si>
  <si>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</si>
  <si>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</si>
  <si>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</si>
  <si>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</si>
  <si>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</si>
  <si>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</si>
  <si>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</si>
  <si>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</si>
  <si>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</si>
  <si>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</si>
  <si>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</si>
  <si>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</si>
  <si>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</si>
  <si>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</si>
  <si>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</si>
  <si>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</si>
  <si>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</si>
  <si>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</si>
  <si>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</si>
  <si>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</si>
  <si>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</si>
  <si>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</si>
  <si>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</si>
  <si>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</si>
  <si>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</si>
  <si>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</si>
  <si>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</si>
  <si>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</si>
  <si>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Infinity I China Fund Israel 2 אופ לס</t>
  </si>
  <si>
    <t>50581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</si>
  <si>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</si>
  <si>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</si>
  <si>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</si>
  <si>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</si>
  <si>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</si>
  <si>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</si>
  <si>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</si>
  <si>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</si>
  <si>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</si>
  <si>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</si>
  <si>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</si>
  <si>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</si>
  <si>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</si>
  <si>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</si>
  <si>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</si>
  <si>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</si>
  <si>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</si>
  <si>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</si>
  <si>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</si>
  <si>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</si>
  <si>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</si>
  <si>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</si>
  <si>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</si>
  <si>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</si>
  <si>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</si>
  <si>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</si>
  <si>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</si>
  <si>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</si>
  <si>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</si>
  <si>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</si>
  <si>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</si>
  <si>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</si>
  <si>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</si>
  <si>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</si>
  <si>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</si>
  <si>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</si>
  <si>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</si>
  <si>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</si>
  <si>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</si>
  <si>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</si>
  <si>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</si>
  <si>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</si>
  <si>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</si>
  <si>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</si>
  <si>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</si>
  <si>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</si>
  <si>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</si>
  <si>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</si>
  <si>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</si>
  <si>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</si>
  <si>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</si>
  <si>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</si>
  <si>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</si>
  <si>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</si>
  <si>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</si>
  <si>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</si>
  <si>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</si>
  <si>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</si>
  <si>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</si>
  <si>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</si>
  <si>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</si>
  <si>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</si>
  <si>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</si>
  <si>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</si>
  <si>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</si>
  <si>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</si>
  <si>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</si>
  <si>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</si>
  <si>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</si>
  <si>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</si>
  <si>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</si>
  <si>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</si>
  <si>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</si>
  <si>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</si>
  <si>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</si>
  <si>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</si>
  <si>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</si>
  <si>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</si>
  <si>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</si>
  <si>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</si>
  <si>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</si>
  <si>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</si>
  <si>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</si>
  <si>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</si>
  <si>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</si>
  <si>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</si>
  <si>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</si>
  <si>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</si>
  <si>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</si>
  <si>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</si>
  <si>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</si>
  <si>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</si>
  <si>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</si>
  <si>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</si>
  <si>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</si>
  <si>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</si>
  <si>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</si>
  <si>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</si>
  <si>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</si>
  <si>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</si>
  <si>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</si>
  <si>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</si>
  <si>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</si>
  <si>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</si>
  <si>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</si>
  <si>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</si>
  <si>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</si>
  <si>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</si>
  <si>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</si>
  <si>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</si>
  <si>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</si>
  <si>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</si>
  <si>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</si>
  <si>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</si>
  <si>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</si>
  <si>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</si>
  <si>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</si>
  <si>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</si>
  <si>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</si>
  <si>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</si>
  <si>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</si>
  <si>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</si>
  <si>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</si>
  <si>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</si>
  <si>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</si>
  <si>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</si>
  <si>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</si>
  <si>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</si>
  <si>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</si>
  <si>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</si>
  <si>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</si>
  <si>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</si>
  <si>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</si>
  <si>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</si>
  <si>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</si>
  <si>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</si>
  <si>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</si>
  <si>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</si>
  <si>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</si>
  <si>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</si>
  <si>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</si>
  <si>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</si>
  <si>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</si>
  <si>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</si>
  <si>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</si>
  <si>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</si>
  <si>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</si>
  <si>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</si>
  <si>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</si>
  <si>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</si>
  <si>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</si>
  <si>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</si>
  <si>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</si>
  <si>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</si>
  <si>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</si>
  <si>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</si>
  <si>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</si>
  <si>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</si>
  <si>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</si>
  <si>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</si>
  <si>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</si>
  <si>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</si>
  <si>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</si>
  <si>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</si>
  <si>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</si>
  <si>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</si>
  <si>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</si>
  <si>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</si>
  <si>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</si>
  <si>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</si>
  <si>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</si>
  <si>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</si>
  <si>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</si>
  <si>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</si>
  <si>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04-12-23 (12) -265</t>
  </si>
  <si>
    <t>10001378</t>
  </si>
  <si>
    <t>+ILS/-USD 3.58 10-10-23 (20) -365</t>
  </si>
  <si>
    <t>10000885</t>
  </si>
  <si>
    <t>+ILS/-USD 3.582 17-10-23 (11) -174</t>
  </si>
  <si>
    <t>10000756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</si>
  <si>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</si>
  <si>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</si>
  <si>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</si>
  <si>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</si>
  <si>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</si>
  <si>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</si>
  <si>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</si>
  <si>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18-07-23 (20) -40</t>
  </si>
  <si>
    <t>10003817</t>
  </si>
  <si>
    <t>+ILS/-USD 3.5911 18-07-23 (11) -39</t>
  </si>
  <si>
    <t>10003815</t>
  </si>
  <si>
    <t>10000972</t>
  </si>
  <si>
    <t>+ILS/-USD 3.5919 20-07-23 (11) -31</t>
  </si>
  <si>
    <t>10000762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</si>
  <si>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</si>
  <si>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</si>
  <si>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</si>
  <si>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</si>
  <si>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</si>
  <si>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</si>
  <si>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</si>
  <si>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</si>
  <si>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</si>
  <si>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</si>
  <si>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</si>
  <si>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</si>
  <si>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</si>
  <si>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</si>
  <si>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</si>
  <si>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</si>
  <si>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</si>
  <si>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</si>
  <si>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</si>
  <si>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</si>
  <si>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</si>
  <si>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</si>
  <si>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</si>
  <si>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</si>
  <si>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</si>
  <si>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</si>
  <si>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</si>
  <si>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</si>
  <si>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</si>
  <si>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</si>
  <si>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</si>
  <si>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</si>
  <si>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</si>
  <si>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</si>
  <si>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</si>
  <si>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</si>
  <si>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</si>
  <si>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</si>
  <si>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</si>
  <si>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</si>
  <si>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</si>
  <si>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13-12-23 (12) -440</t>
  </si>
  <si>
    <t>10003589</t>
  </si>
  <si>
    <t>+ILS/-USD 3.611 19-07-23 (10) -28</t>
  </si>
  <si>
    <t>10000251</t>
  </si>
  <si>
    <t>10003838</t>
  </si>
  <si>
    <t>+ILS/-USD 3.612 13-12-23 (20) -445</t>
  </si>
  <si>
    <t>10003591</t>
  </si>
  <si>
    <t>+ILS/-USD 3.612 19-07-23 (11) -28</t>
  </si>
  <si>
    <t>10000760</t>
  </si>
  <si>
    <t>10003840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</si>
  <si>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</si>
  <si>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</si>
  <si>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</si>
  <si>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</si>
  <si>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</si>
  <si>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</si>
  <si>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</si>
  <si>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</si>
  <si>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</si>
  <si>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</si>
  <si>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</si>
  <si>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 19-07-23 (98) -29</t>
  </si>
  <si>
    <t>10003842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</si>
  <si>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</si>
  <si>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</si>
  <si>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</si>
  <si>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</si>
  <si>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</si>
  <si>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</si>
  <si>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</si>
  <si>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</si>
  <si>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</si>
  <si>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</si>
  <si>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</si>
  <si>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</si>
  <si>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</si>
  <si>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</si>
  <si>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</si>
  <si>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</si>
  <si>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</si>
  <si>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</si>
  <si>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</si>
  <si>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</si>
  <si>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</si>
  <si>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</si>
  <si>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</si>
  <si>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</si>
  <si>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</si>
  <si>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</si>
  <si>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</si>
  <si>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</si>
  <si>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</si>
  <si>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</si>
  <si>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</si>
  <si>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</si>
  <si>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</si>
  <si>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</si>
  <si>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04-12-23 (12) -390</t>
  </si>
  <si>
    <t>10001370</t>
  </si>
  <si>
    <t>+ILS/-USD 3.621 05-12-23 (20) -373</t>
  </si>
  <si>
    <t>10000940</t>
  </si>
  <si>
    <t>+ILS/-USD 3.6223 04-12-23 (10) -377</t>
  </si>
  <si>
    <t>10001368</t>
  </si>
  <si>
    <t>+ILS/-USD 3.625 07-11-23 (12) -463</t>
  </si>
  <si>
    <t>10003506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</si>
  <si>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</si>
  <si>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</si>
  <si>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</si>
  <si>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</si>
  <si>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</si>
  <si>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</si>
  <si>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</si>
  <si>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</si>
  <si>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</si>
  <si>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</si>
  <si>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</si>
  <si>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</si>
  <si>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</si>
  <si>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</si>
  <si>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</si>
  <si>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</si>
  <si>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</si>
  <si>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</si>
  <si>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</si>
  <si>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</si>
  <si>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3.6355 05-09-23 (20) -355</t>
  </si>
  <si>
    <t>10000687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</si>
  <si>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</si>
  <si>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</si>
  <si>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</si>
  <si>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</si>
  <si>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</si>
  <si>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</si>
  <si>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3.637 15-11-23 (12) -433</t>
  </si>
  <si>
    <t>10003579</t>
  </si>
  <si>
    <t>+ILS/-USD 3.6385 05-09-23 (11) -355</t>
  </si>
  <si>
    <t>10003510</t>
  </si>
  <si>
    <t>+ILS/-USD 3.639 07-09-23 (20) -169</t>
  </si>
  <si>
    <t>10003726</t>
  </si>
  <si>
    <t>+ILS/-USD 3.6427 04-12-23 (10) -233</t>
  </si>
  <si>
    <t>10001382</t>
  </si>
  <si>
    <t>+ILS/-USD 3.643 05-09-23 (98) -360</t>
  </si>
  <si>
    <t>10003508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</si>
  <si>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</si>
  <si>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</si>
  <si>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</si>
  <si>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</si>
  <si>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</si>
  <si>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</si>
  <si>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</si>
  <si>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</si>
  <si>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</si>
  <si>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</si>
  <si>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</si>
  <si>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</si>
  <si>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</si>
  <si>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</si>
  <si>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</si>
  <si>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</si>
  <si>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</si>
  <si>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</si>
  <si>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</si>
  <si>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</si>
  <si>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</si>
  <si>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</si>
  <si>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</si>
  <si>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</si>
  <si>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</si>
  <si>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</si>
  <si>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</si>
  <si>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</si>
  <si>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</si>
  <si>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</si>
  <si>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</si>
  <si>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</si>
  <si>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</si>
  <si>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</si>
  <si>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</si>
  <si>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</si>
  <si>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</si>
  <si>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</si>
  <si>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</si>
  <si>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</si>
  <si>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</si>
  <si>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</si>
  <si>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</si>
  <si>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</si>
  <si>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</si>
  <si>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</si>
  <si>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</si>
  <si>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</si>
  <si>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</si>
  <si>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</si>
  <si>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</si>
  <si>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</si>
  <si>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</si>
  <si>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</si>
  <si>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</si>
  <si>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</si>
  <si>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</si>
  <si>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</si>
  <si>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</si>
  <si>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</si>
  <si>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</si>
  <si>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</si>
  <si>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</si>
  <si>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</si>
  <si>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</si>
  <si>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</si>
  <si>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</si>
  <si>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</si>
  <si>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</si>
  <si>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</si>
  <si>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</si>
  <si>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</si>
  <si>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</si>
  <si>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</si>
  <si>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</si>
  <si>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</si>
  <si>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</si>
  <si>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</si>
  <si>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</si>
  <si>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</si>
  <si>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</si>
  <si>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</si>
  <si>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</si>
  <si>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</si>
  <si>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</si>
  <si>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</si>
  <si>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</si>
  <si>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</si>
  <si>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</si>
  <si>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</si>
  <si>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</si>
  <si>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</si>
  <si>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</si>
  <si>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</si>
  <si>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</si>
  <si>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</si>
  <si>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</si>
  <si>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</si>
  <si>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</si>
  <si>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</si>
  <si>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</si>
  <si>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3.6024 04-12-23 (10) -361</t>
  </si>
  <si>
    <t>10001371</t>
  </si>
  <si>
    <t>+USD/-ILS 3.608 22-11-23 (11) -315</t>
  </si>
  <si>
    <t>10003686</t>
  </si>
  <si>
    <t>+USD/-ILS 3.6092 27-11-23 (11) -338</t>
  </si>
  <si>
    <t>10003687</t>
  </si>
  <si>
    <t>+USD/-ILS 3.634 04-12-23 (10) -305</t>
  </si>
  <si>
    <t>10001373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</si>
  <si>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</si>
  <si>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</si>
  <si>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</si>
  <si>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</si>
  <si>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</si>
  <si>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</si>
  <si>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</si>
  <si>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</si>
  <si>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</si>
  <si>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</si>
  <si>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</si>
  <si>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</si>
  <si>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</si>
  <si>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</si>
  <si>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10013696</t>
  </si>
  <si>
    <t>+ILS/-USD 3.34 12-10-23 (12) -438</t>
  </si>
  <si>
    <t>10002508</t>
  </si>
  <si>
    <t>10002040</t>
  </si>
  <si>
    <t>10001768</t>
  </si>
  <si>
    <t>10013702</t>
  </si>
  <si>
    <t>+ILS/-USD 3.42 25-10-23 (12) -450</t>
  </si>
  <si>
    <t>10001173</t>
  </si>
  <si>
    <t>10013709</t>
  </si>
  <si>
    <t>10013705</t>
  </si>
  <si>
    <t>10003975</t>
  </si>
  <si>
    <t>+ILS/-USD 3.43 17-10-23 (12) -467</t>
  </si>
  <si>
    <t>10002510</t>
  </si>
  <si>
    <t>+ILS/-USD 3.43 24-10-23 (12) -450</t>
  </si>
  <si>
    <t>10013707</t>
  </si>
  <si>
    <t>10001773</t>
  </si>
  <si>
    <t>10002046</t>
  </si>
  <si>
    <t>+ILS/-USD 3.474 30-10-23 (20) -450</t>
  </si>
  <si>
    <t>10013728</t>
  </si>
  <si>
    <t>+ILS/-USD 3.475 30-10-23 (11) -450</t>
  </si>
  <si>
    <t>10013726</t>
  </si>
  <si>
    <t>+ILS/-USD 3.478 30-10-23 (10) -430</t>
  </si>
  <si>
    <t>10002055</t>
  </si>
  <si>
    <t>10002525</t>
  </si>
  <si>
    <t>10003313</t>
  </si>
  <si>
    <t>10004616</t>
  </si>
  <si>
    <t>10001185</t>
  </si>
  <si>
    <t>10001784</t>
  </si>
  <si>
    <t>10003990</t>
  </si>
  <si>
    <t>10002058</t>
  </si>
  <si>
    <t>10002528</t>
  </si>
  <si>
    <t>10001787</t>
  </si>
  <si>
    <t>10004618</t>
  </si>
  <si>
    <t>10013731</t>
  </si>
  <si>
    <t>+ILS/-USD 3.515 02-11-23 (12) -448</t>
  </si>
  <si>
    <t>10002060</t>
  </si>
  <si>
    <t>10001789</t>
  </si>
  <si>
    <t>10013733</t>
  </si>
  <si>
    <t>10002530</t>
  </si>
  <si>
    <t>10004019</t>
  </si>
  <si>
    <t>+ILS/-USD 3.5295 20-11-23 (93) -385</t>
  </si>
  <si>
    <t>10013777</t>
  </si>
  <si>
    <t>10004634</t>
  </si>
  <si>
    <t>10013779</t>
  </si>
  <si>
    <t>10004017</t>
  </si>
  <si>
    <t>10003317</t>
  </si>
  <si>
    <t>+ILS/-USD 3.5483 30-10-23 (10) -407</t>
  </si>
  <si>
    <t>10002666</t>
  </si>
  <si>
    <t>+ILS/-USD 3.5494 30-10-23 (10) -356</t>
  </si>
  <si>
    <t>10004024</t>
  </si>
  <si>
    <t>10002086</t>
  </si>
  <si>
    <t>10002670</t>
  </si>
  <si>
    <t>10013754</t>
  </si>
  <si>
    <t>+ILS/-USD 3.5501 30-10-23 (10) -344</t>
  </si>
  <si>
    <t>10004029</t>
  </si>
  <si>
    <t>10002553</t>
  </si>
  <si>
    <t>+ILS/-USD 3.552 15-11-23 (11) -460</t>
  </si>
  <si>
    <t>10013752</t>
  </si>
  <si>
    <t>10013782</t>
  </si>
  <si>
    <t>10002548</t>
  </si>
  <si>
    <t>10004023</t>
  </si>
  <si>
    <t>10003319</t>
  </si>
  <si>
    <t>+ILS/-USD 3.5605 04-12-23 (10) -260</t>
  </si>
  <si>
    <t>10000563</t>
  </si>
  <si>
    <t>10000291</t>
  </si>
  <si>
    <t>+ILS/-USD 3.565 06-12-23 (10) -275</t>
  </si>
  <si>
    <t>10001224</t>
  </si>
  <si>
    <t>10002681</t>
  </si>
  <si>
    <t>10013750</t>
  </si>
  <si>
    <t>10013743</t>
  </si>
  <si>
    <t>10013756</t>
  </si>
  <si>
    <t>+ILS/-USD 3.569 04-12-23 (10) -261</t>
  </si>
  <si>
    <t>10000099</t>
  </si>
  <si>
    <t>+ILS/-USD 3.5719 14-12-23 (11) -461</t>
  </si>
  <si>
    <t>10013758</t>
  </si>
  <si>
    <t>+ILS/-USD 3.576 06-11-23 (12) -459</t>
  </si>
  <si>
    <t>10013760</t>
  </si>
  <si>
    <t>+ILS/-USD 3.577 04-12-23 (10) -265</t>
  </si>
  <si>
    <t>10000626</t>
  </si>
  <si>
    <t>+ILS/-USD 3.5781 06-12-23 (10) -264</t>
  </si>
  <si>
    <t>10002580</t>
  </si>
  <si>
    <t>+ILS/-USD 3.5787 06-12-23 (10) -273</t>
  </si>
  <si>
    <t>10002582</t>
  </si>
  <si>
    <t>10002683</t>
  </si>
  <si>
    <t>+ILS/-USD 3.579 30-10-23 (10) -440</t>
  </si>
  <si>
    <t>10002539</t>
  </si>
  <si>
    <t>+ILS/-USD 3.5796 04-12-23 (10) -259</t>
  </si>
  <si>
    <t>10001008</t>
  </si>
  <si>
    <t>+ILS/-USD 3.581 17-10-23 (20) -178</t>
  </si>
  <si>
    <t>10013883</t>
  </si>
  <si>
    <t>10013881</t>
  </si>
  <si>
    <t>+ILS/-USD 3.5825 04-12-23 (10) -375</t>
  </si>
  <si>
    <t>10000038</t>
  </si>
  <si>
    <t>+ILS/-USD 3.5886 04-12-23 (10) -264</t>
  </si>
  <si>
    <t>10000282</t>
  </si>
  <si>
    <t>+ILS/-USD 3.59 30-10-23 (10) -380</t>
  </si>
  <si>
    <t>10002536</t>
  </si>
  <si>
    <t>10004625</t>
  </si>
  <si>
    <t>10004000</t>
  </si>
  <si>
    <t>10002069</t>
  </si>
  <si>
    <t>+ILS/-USD 3.591 20-07-23 (10) -31</t>
  </si>
  <si>
    <t>10013886</t>
  </si>
  <si>
    <t>+ILS/-USD 3.5911 04-12-23 (10) -259</t>
  </si>
  <si>
    <t>10000797</t>
  </si>
  <si>
    <t>10013875</t>
  </si>
  <si>
    <t>+ILS/-USD 3.5915 02-11-23 (12) -215</t>
  </si>
  <si>
    <t>10002115</t>
  </si>
  <si>
    <t>10013888</t>
  </si>
  <si>
    <t>+ILS/-USD 3.593 04-12-23 (10) -360</t>
  </si>
  <si>
    <t>10000042</t>
  </si>
  <si>
    <t>+ILS/-USD 3.5931 30-10-23 (10) -204</t>
  </si>
  <si>
    <t>10002682</t>
  </si>
  <si>
    <t>10013747</t>
  </si>
  <si>
    <t>+ILS/-USD 3.6 04-12-23 (10) -240</t>
  </si>
  <si>
    <t>10000107</t>
  </si>
  <si>
    <t>+ILS/-USD 3.6 04-12-23 (10) -278</t>
  </si>
  <si>
    <t>10000103</t>
  </si>
  <si>
    <t>10013763</t>
  </si>
  <si>
    <t>+ILS/-USD 3.601 04-12-23 (10) -357</t>
  </si>
  <si>
    <t>10000208</t>
  </si>
  <si>
    <t>10000053</t>
  </si>
  <si>
    <t>+ILS/-USD 3.605 04-12-23 (10) -324</t>
  </si>
  <si>
    <t>10000073</t>
  </si>
  <si>
    <t>+ILS/-USD 3.606 06-09-23 (12) -340</t>
  </si>
  <si>
    <t>10013765</t>
  </si>
  <si>
    <t>10004008</t>
  </si>
  <si>
    <t>+ILS/-USD 3.607 04-12-23 (10) -240</t>
  </si>
  <si>
    <t>10000134</t>
  </si>
  <si>
    <t>+ILS/-USD 3.607 04-12-23 (10) -360</t>
  </si>
  <si>
    <t>+ILS/-USD 3.6085 06-11-23 (10) -345</t>
  </si>
  <si>
    <t>10013796</t>
  </si>
  <si>
    <t>10013774</t>
  </si>
  <si>
    <t>10013740</t>
  </si>
  <si>
    <t>10003315</t>
  </si>
  <si>
    <t>+ILS/-USD 3.613 04-12-23 (10) -347</t>
  </si>
  <si>
    <t>10000063</t>
  </si>
  <si>
    <t>10000220</t>
  </si>
  <si>
    <t>10013800</t>
  </si>
  <si>
    <t>+ILS/-USD 3.6175 30-10-23 (10) -380</t>
  </si>
  <si>
    <t>10004015</t>
  </si>
  <si>
    <t>10004043</t>
  </si>
  <si>
    <t>10001216</t>
  </si>
  <si>
    <t>10002560</t>
  </si>
  <si>
    <t>10001062</t>
  </si>
  <si>
    <t>+ILS/-USD 3.6215 04-12-23 (10) -340</t>
  </si>
  <si>
    <t>10000043</t>
  </si>
  <si>
    <t>+ILS/-USD 3.6217 30-10-23 (10) -323</t>
  </si>
  <si>
    <t>10001821</t>
  </si>
  <si>
    <t>+ILS/-USD 3.6222 30-10-23 (10) -343</t>
  </si>
  <si>
    <t>10002671</t>
  </si>
  <si>
    <t>10004032</t>
  </si>
  <si>
    <t>10002092</t>
  </si>
  <si>
    <t>10002556</t>
  </si>
  <si>
    <t>10001209</t>
  </si>
  <si>
    <t>10000118</t>
  </si>
  <si>
    <t>10001856</t>
  </si>
  <si>
    <t>10001165</t>
  </si>
  <si>
    <t>10000228</t>
  </si>
  <si>
    <t>10001820</t>
  </si>
  <si>
    <t>10000392</t>
  </si>
  <si>
    <t>10000795</t>
  </si>
  <si>
    <t>10001060</t>
  </si>
  <si>
    <t>10000180</t>
  </si>
  <si>
    <t>10000560</t>
  </si>
  <si>
    <t>10000608</t>
  </si>
  <si>
    <t>+ILS/-USD 3.6224 04-12-23 (10) -391</t>
  </si>
  <si>
    <t>10000040</t>
  </si>
  <si>
    <t>+ILS/-USD 3.623 04-12-23 (10) -340</t>
  </si>
  <si>
    <t>10001171</t>
  </si>
  <si>
    <t>10013737</t>
  </si>
  <si>
    <t>10003996</t>
  </si>
  <si>
    <t>+ILS/-USD 3.626 04-12-23 (10) -340</t>
  </si>
  <si>
    <t>10000070</t>
  </si>
  <si>
    <t>+ILS/-USD 3.6262 30-10-23 (10) -318</t>
  </si>
  <si>
    <t>10001212</t>
  </si>
  <si>
    <t>+ILS/-USD 3.628 05-12-23 (10) -372</t>
  </si>
  <si>
    <t>10013816</t>
  </si>
  <si>
    <t>+ILS/-USD 3.63 04-12-23 (10) -305</t>
  </si>
  <si>
    <t>10000271</t>
  </si>
  <si>
    <t>10013825</t>
  </si>
  <si>
    <t>10013827</t>
  </si>
  <si>
    <t>+ILS/-USD 3.6306 06-12-23 (10) -319</t>
  </si>
  <si>
    <t>10003331</t>
  </si>
  <si>
    <t>10004046</t>
  </si>
  <si>
    <t>10004649</t>
  </si>
  <si>
    <t>+ILS/-USD 3.6313 06-12-23 (11) -317</t>
  </si>
  <si>
    <t>10013829</t>
  </si>
  <si>
    <t>10013821</t>
  </si>
  <si>
    <t>+ILS/-USD 3.637 03-07-23 (20) -72</t>
  </si>
  <si>
    <t>10013823</t>
  </si>
  <si>
    <t>+ILS/-USD 3.6394 04-12-23 (10) -316</t>
  </si>
  <si>
    <t>10000088</t>
  </si>
  <si>
    <t>10000276</t>
  </si>
  <si>
    <t>+ILS/-USD 3.6394 04-12-23 (10) -331</t>
  </si>
  <si>
    <t>10000058</t>
  </si>
  <si>
    <t>10000212</t>
  </si>
  <si>
    <t>10000293</t>
  </si>
  <si>
    <t>10000568</t>
  </si>
  <si>
    <t>10000801</t>
  </si>
  <si>
    <t>10000509</t>
  </si>
  <si>
    <t>10001070</t>
  </si>
  <si>
    <t>+ILS/-USD 3.6447 30-10-23 (10) -263</t>
  </si>
  <si>
    <t>10001831</t>
  </si>
  <si>
    <t>10002569</t>
  </si>
  <si>
    <t>10013903</t>
  </si>
  <si>
    <t>10013837</t>
  </si>
  <si>
    <t>+ILS/-USD 3.65 12-09-23 (12) -176</t>
  </si>
  <si>
    <t>10013839</t>
  </si>
  <si>
    <t>10013831</t>
  </si>
  <si>
    <t>10013873</t>
  </si>
  <si>
    <t>10013871</t>
  </si>
  <si>
    <t>10004060</t>
  </si>
  <si>
    <t>10001838</t>
  </si>
  <si>
    <t>10002111</t>
  </si>
  <si>
    <t>10004657</t>
  </si>
  <si>
    <t>10002577</t>
  </si>
  <si>
    <t>+ILS/-USD 3.685 04-12-23 (10) -350</t>
  </si>
  <si>
    <t>10000248</t>
  </si>
  <si>
    <t>+ILS/-USD 3.686 04-12-23 (10) -360</t>
  </si>
  <si>
    <t>10000257</t>
  </si>
  <si>
    <t>+ILS/-USD 3.6887 30-10-23 (10) -248</t>
  </si>
  <si>
    <t>10001223</t>
  </si>
  <si>
    <t>10004058</t>
  </si>
  <si>
    <t>10013851</t>
  </si>
  <si>
    <t>+ILS/-USD 3.6922 04-12-23 (10) -343</t>
  </si>
  <si>
    <t>10000048</t>
  </si>
  <si>
    <t>10013849</t>
  </si>
  <si>
    <t>+ILS/-USD 3.694 04-12-23 (10) -350</t>
  </si>
  <si>
    <t>10000262</t>
  </si>
  <si>
    <t>+ILS/-USD 3.6993 30-10-23 (10) -272</t>
  </si>
  <si>
    <t>10004054</t>
  </si>
  <si>
    <t>10013843</t>
  </si>
  <si>
    <t>+ILS/-USD 3.7014 06-12-23 (10) -336</t>
  </si>
  <si>
    <t>10002575</t>
  </si>
  <si>
    <t>10002680</t>
  </si>
  <si>
    <t>10001836</t>
  </si>
  <si>
    <t>10013841</t>
  </si>
  <si>
    <t>+ILS/-USD 3.706 06-07-23 (20) -64</t>
  </si>
  <si>
    <t>10013853</t>
  </si>
  <si>
    <t>10013855</t>
  </si>
  <si>
    <t>+ILS/-USD 3.708 26-07-23 (20) -101</t>
  </si>
  <si>
    <t>10013857</t>
  </si>
  <si>
    <t>+ILS/-USD 3.7082 30-10-23 (10) -278</t>
  </si>
  <si>
    <t>10001835</t>
  </si>
  <si>
    <t>+ILS/-USD 3.711 13-09-23 (20) -181</t>
  </si>
  <si>
    <t>10013845</t>
  </si>
  <si>
    <t>10013869</t>
  </si>
  <si>
    <t>+ILS/-USD 3.725 12-07-23 (12) -53</t>
  </si>
  <si>
    <t>10004056</t>
  </si>
  <si>
    <t>10013866</t>
  </si>
  <si>
    <t>+ILS/-USD 3.7283 12-07-23 (11) -52</t>
  </si>
  <si>
    <t>10013867</t>
  </si>
  <si>
    <t>+ILS/-USD 3.7297 12-07-23 (10) -53</t>
  </si>
  <si>
    <t>10004655</t>
  </si>
  <si>
    <t>10004057</t>
  </si>
  <si>
    <t>+USD/-ILS 3.478 30-10-23 (10) -430</t>
  </si>
  <si>
    <t>10002661</t>
  </si>
  <si>
    <t>+USD/-ILS 3.521 30-10-23 (10) -330</t>
  </si>
  <si>
    <t>10002083</t>
  </si>
  <si>
    <t>+USD/-ILS 3.532 04-12-23 (10) -260</t>
  </si>
  <si>
    <t>10000052</t>
  </si>
  <si>
    <t>+USD/-ILS 3.5565 30-10-23 (10) -345</t>
  </si>
  <si>
    <t>10001202</t>
  </si>
  <si>
    <t>10001807</t>
  </si>
  <si>
    <t>10002085</t>
  </si>
  <si>
    <t>+USD/-ILS 3.56 04-12-23 (10) -248</t>
  </si>
  <si>
    <t>10000289</t>
  </si>
  <si>
    <t>+USD/-ILS 3.5605 04-12-23 (10) -260</t>
  </si>
  <si>
    <t>10000622</t>
  </si>
  <si>
    <t>+USD/-ILS 3.5635 04-12-23 (10) -290</t>
  </si>
  <si>
    <t>10000051</t>
  </si>
  <si>
    <t>+USD/-ILS 3.5692 04-12-23 (10) -248</t>
  </si>
  <si>
    <t>10000131</t>
  </si>
  <si>
    <t>10001869</t>
  </si>
  <si>
    <t>+USD/-ILS 3.5725 30-10-23 (10) -445</t>
  </si>
  <si>
    <t>10002533</t>
  </si>
  <si>
    <t>10002663</t>
  </si>
  <si>
    <t>+USD/-ILS 3.5785 04-12-23 (10) -255</t>
  </si>
  <si>
    <t>10000016</t>
  </si>
  <si>
    <t>10000054</t>
  </si>
  <si>
    <t>+USD/-ILS 3.579 02-11-23 (12) -420</t>
  </si>
  <si>
    <t>10002073</t>
  </si>
  <si>
    <t>+USD/-ILS 3.5795 04-12-23 (10) -250</t>
  </si>
  <si>
    <t>10000403</t>
  </si>
  <si>
    <t>+USD/-ILS 3.5827 12-10-23 (12) -383</t>
  </si>
  <si>
    <t>10001798</t>
  </si>
  <si>
    <t>+USD/-ILS 3.5828 04-12-23 (10) -362</t>
  </si>
  <si>
    <t>10000375</t>
  </si>
  <si>
    <t>+USD/-ILS 3.5895 04-12-23 (10) -255</t>
  </si>
  <si>
    <t>+USD/-ILS 3.5925 04-12-23 (10) -360</t>
  </si>
  <si>
    <t>+USD/-ILS 3.5929 25-10-23 (12) -336</t>
  </si>
  <si>
    <t>10001192</t>
  </si>
  <si>
    <t>+USD/-ILS 3.593 24-10-23 (12) -335</t>
  </si>
  <si>
    <t>10001797</t>
  </si>
  <si>
    <t>10002071</t>
  </si>
  <si>
    <t>+USD/-ILS 3.5945 12-10-23 (12) -320</t>
  </si>
  <si>
    <t>10002070</t>
  </si>
  <si>
    <t>+USD/-ILS 3.598 04-12-23 (10) -365</t>
  </si>
  <si>
    <t>10000037</t>
  </si>
  <si>
    <t>+USD/-ILS 3.601 04-12-23 (10) -240</t>
  </si>
  <si>
    <t>10000055</t>
  </si>
  <si>
    <t>+USD/-ILS 3.6018 04-12-23 (10) -342</t>
  </si>
  <si>
    <t>10000039</t>
  </si>
  <si>
    <t>+USD/-ILS 3.602 04-12-23 (10) -245</t>
  </si>
  <si>
    <t>10001183</t>
  </si>
  <si>
    <t>+USD/-ILS 3.602 04-12-23 (10) -340</t>
  </si>
  <si>
    <t>10000036</t>
  </si>
  <si>
    <t>10001063</t>
  </si>
  <si>
    <t>10001007</t>
  </si>
  <si>
    <t>10001166</t>
  </si>
  <si>
    <t>10000010</t>
  </si>
  <si>
    <t>10000561</t>
  </si>
  <si>
    <t>+USD/-ILS 3.6025 04-12-23 (10) -240</t>
  </si>
  <si>
    <t>10000408</t>
  </si>
  <si>
    <t>+USD/-ILS 3.6049 04-12-23 (10) -341</t>
  </si>
  <si>
    <t>+USD/-ILS 3.6055 04-12-23 (10) -340</t>
  </si>
  <si>
    <t>10001168</t>
  </si>
  <si>
    <t>10001857</t>
  </si>
  <si>
    <t>+USD/-ILS 3.607 04-12-23 (10) -240</t>
  </si>
  <si>
    <t>10000017</t>
  </si>
  <si>
    <t>10000565</t>
  </si>
  <si>
    <t>10000292</t>
  </si>
  <si>
    <t>+USD/-ILS 3.608 04-12-23 (10) -310</t>
  </si>
  <si>
    <t>10000386</t>
  </si>
  <si>
    <t>+USD/-ILS 3.608 29-11-23 (12) -345</t>
  </si>
  <si>
    <t>10002563</t>
  </si>
  <si>
    <t>+USD/-ILS 3.6089 30-10-23 (10) -296</t>
  </si>
  <si>
    <t>10002674</t>
  </si>
  <si>
    <t>+USD/-ILS 3.609 04-12-23 (10) -320</t>
  </si>
  <si>
    <t>10000013</t>
  </si>
  <si>
    <t>+USD/-ILS 3.61 20-11-23 (12) -340</t>
  </si>
  <si>
    <t>10003327</t>
  </si>
  <si>
    <t>+USD/-ILS 3.61 30-10-23 (10) -275</t>
  </si>
  <si>
    <t>10004041</t>
  </si>
  <si>
    <t>10002675</t>
  </si>
  <si>
    <t>10001822</t>
  </si>
  <si>
    <t>+USD/-ILS 3.613 02-11-23 (12) -295</t>
  </si>
  <si>
    <t>10002099</t>
  </si>
  <si>
    <t>+USD/-ILS 3.6135 30-10-23 (10) -380</t>
  </si>
  <si>
    <t>10002668</t>
  </si>
  <si>
    <t>+USD/-ILS 3.615 30-10-23 (10) -316</t>
  </si>
  <si>
    <t>10002673</t>
  </si>
  <si>
    <t>10002096</t>
  </si>
  <si>
    <t>+USD/-ILS 3.6158 04-12-23 (10) -222</t>
  </si>
  <si>
    <t>10000410</t>
  </si>
  <si>
    <t>+USD/-ILS 3.6158 04-12-23 (10) -312</t>
  </si>
  <si>
    <t>10001064</t>
  </si>
  <si>
    <t>10001858</t>
  </si>
  <si>
    <t>10000012</t>
  </si>
  <si>
    <t>10001172</t>
  </si>
  <si>
    <t>+USD/-ILS 3.6175 04-12-23 (10) -315</t>
  </si>
  <si>
    <t>10000387</t>
  </si>
  <si>
    <t>+USD/-ILS 3.6195 04-12-23 (10) -315</t>
  </si>
  <si>
    <t>10000388</t>
  </si>
  <si>
    <t>+USD/-ILS 3.6218 30-10-23 (10) -252</t>
  </si>
  <si>
    <t>10004047</t>
  </si>
  <si>
    <t>+USD/-ILS 3.6223 04-12-23 (10) -377</t>
  </si>
  <si>
    <t>10000034</t>
  </si>
  <si>
    <t>10000440</t>
  </si>
  <si>
    <t>10000288</t>
  </si>
  <si>
    <t>10000371</t>
  </si>
  <si>
    <t>10000009</t>
  </si>
  <si>
    <t>10000507</t>
  </si>
  <si>
    <t>10001006</t>
  </si>
  <si>
    <t>+USD/-ILS 3.6306 06-12-23 (10) -319</t>
  </si>
  <si>
    <t>10002677</t>
  </si>
  <si>
    <t>10001826</t>
  </si>
  <si>
    <t>+USD/-ILS 3.633 04-12-23 (10) -280</t>
  </si>
  <si>
    <t>10000011</t>
  </si>
  <si>
    <t>10000089</t>
  </si>
  <si>
    <t>10000015</t>
  </si>
  <si>
    <t>+USD/-ILS 3.641 30-10-23 (10) -390</t>
  </si>
  <si>
    <t>10002542</t>
  </si>
  <si>
    <t>+USD/-ILS 3.6427 04-12-23 (10) -233</t>
  </si>
  <si>
    <t>10000411</t>
  </si>
  <si>
    <t>+USD/-ILS 3.6465 25-10-23 (12) -370</t>
  </si>
  <si>
    <t>10001196</t>
  </si>
  <si>
    <t>+USD/-ILS 3.6785 04-12-23 (10) -355</t>
  </si>
  <si>
    <t>10000393</t>
  </si>
  <si>
    <t>10000082</t>
  </si>
  <si>
    <t>10000014</t>
  </si>
  <si>
    <t>+USD/-ILS 3.682 04-12-23 (10) -330</t>
  </si>
  <si>
    <t>10000047</t>
  </si>
  <si>
    <t>+USD/-ILS 3.6836 04-12-23 (10) -314</t>
  </si>
  <si>
    <t>10000050</t>
  </si>
  <si>
    <t>+USD/-ILS 3.692 03-07-23 (10) +0</t>
  </si>
  <si>
    <t>10000413</t>
  </si>
  <si>
    <t>+USD/-ILS 3.6967 04-12-23 (10) -328</t>
  </si>
  <si>
    <t>10000049</t>
  </si>
  <si>
    <t>+USD/-ILS 3.6973 04-12-23 (10) -332</t>
  </si>
  <si>
    <t>10013902</t>
  </si>
  <si>
    <t>+AUD/-USD 0.67797 24-07-23 (20) +19.7</t>
  </si>
  <si>
    <t>10003691</t>
  </si>
  <si>
    <t>+AUD/-USD 0.6803 24-07-23 (20) +7</t>
  </si>
  <si>
    <t>10003856</t>
  </si>
  <si>
    <t>+AUD/-USD 0.70018 24-07-23 (20) +38.8</t>
  </si>
  <si>
    <t>10003452</t>
  </si>
  <si>
    <t>+AUD/-USD 0.7006 24-07-23 (10) +39</t>
  </si>
  <si>
    <t>10003450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</si>
  <si>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</si>
  <si>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</si>
  <si>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</si>
  <si>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</si>
  <si>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</si>
  <si>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</si>
  <si>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</si>
  <si>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</si>
  <si>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</si>
  <si>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</si>
  <si>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</si>
  <si>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</si>
  <si>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</si>
  <si>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</si>
  <si>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</si>
  <si>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</si>
  <si>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</si>
  <si>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</si>
  <si>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</si>
  <si>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</si>
  <si>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</si>
  <si>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</si>
  <si>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</si>
  <si>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</si>
  <si>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</si>
  <si>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</si>
  <si>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</si>
  <si>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</si>
  <si>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</si>
  <si>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</si>
  <si>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</si>
  <si>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</si>
  <si>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</si>
  <si>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</si>
  <si>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0.6681 24-07-23 (10) +4.5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</si>
  <si>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</si>
  <si>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</si>
  <si>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</si>
  <si>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</si>
  <si>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</si>
  <si>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</si>
  <si>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</si>
  <si>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</si>
  <si>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</si>
  <si>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</si>
  <si>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+USD/-AUD 0.70025 24-07-23 (12) +37.5</t>
  </si>
  <si>
    <t>10001346</t>
  </si>
  <si>
    <t>+USD/-AUD 0.7006 24-07-23 (10) +39</t>
  </si>
  <si>
    <t>10001344</t>
  </si>
  <si>
    <t>+USD/-CAD 1.3307 24-07-23 (10) -25</t>
  </si>
  <si>
    <t>10003443</t>
  </si>
  <si>
    <t>10001342</t>
  </si>
  <si>
    <t>+USD/-CAD 1.33072 24-07-23 (12) -24.8</t>
  </si>
  <si>
    <t>10003447</t>
  </si>
  <si>
    <t>+USD/-CAD 1.33122 24-07-23 (11) -24.8</t>
  </si>
  <si>
    <t>10003445</t>
  </si>
  <si>
    <t>+USD/-EUR 1.06517 07-08-23 (10) +86.7</t>
  </si>
  <si>
    <t>10001356</t>
  </si>
  <si>
    <t>+USD/-EUR 1.0657 07-08-23 (12) +87</t>
  </si>
  <si>
    <t>10001358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</si>
  <si>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</si>
  <si>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</si>
  <si>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</si>
  <si>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</si>
  <si>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</si>
  <si>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</si>
  <si>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</si>
  <si>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</si>
  <si>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</si>
  <si>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1.0759 06-11-23 (10) +89</t>
  </si>
  <si>
    <t>10003771</t>
  </si>
  <si>
    <t>10000960</t>
  </si>
  <si>
    <t>+USD/-EUR 1.0759 06-11-23 (20) +89</t>
  </si>
  <si>
    <t>10003773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</si>
  <si>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</si>
  <si>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</si>
  <si>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</si>
  <si>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</si>
  <si>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</si>
  <si>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</si>
  <si>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</si>
  <si>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</si>
  <si>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1.08435 11-09-23 (12) +53.5</t>
  </si>
  <si>
    <t>10001375</t>
  </si>
  <si>
    <t>+USD/-EUR 1.09355 03-07-23 (10) +0</t>
  </si>
  <si>
    <t>10003871</t>
  </si>
  <si>
    <t>+USD/-EUR 1.0944 07-08-23 (12) +78</t>
  </si>
  <si>
    <t>10001364</t>
  </si>
  <si>
    <t>+USD/-EUR 1.09605 14-08-23 (10) +30.5</t>
  </si>
  <si>
    <t>10003857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</si>
  <si>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</si>
  <si>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</si>
  <si>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</si>
  <si>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</si>
  <si>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</si>
  <si>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</si>
  <si>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</si>
  <si>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</si>
  <si>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</si>
  <si>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</si>
  <si>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</si>
  <si>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</si>
  <si>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</si>
  <si>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</si>
  <si>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</si>
  <si>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</si>
  <si>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</si>
  <si>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</si>
  <si>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</si>
  <si>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</si>
  <si>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</si>
  <si>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</si>
  <si>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</si>
  <si>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</si>
  <si>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</si>
  <si>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</si>
  <si>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</si>
  <si>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</si>
  <si>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</si>
  <si>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</si>
  <si>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</si>
  <si>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10000979</t>
  </si>
  <si>
    <t>+USD/-GBP 1.21695 10-07-23 (12) +39.5</t>
  </si>
  <si>
    <t>10001340</t>
  </si>
  <si>
    <t>10003427</t>
  </si>
  <si>
    <t>+USD/-GBP 1.21697 10-07-23 (10) +39.7</t>
  </si>
  <si>
    <t>10001338</t>
  </si>
  <si>
    <t>10000849</t>
  </si>
  <si>
    <t>10003423</t>
  </si>
  <si>
    <t>+USD/-GBP 1.21748 10-07-23 (11) +39.8</t>
  </si>
  <si>
    <t>10003425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</si>
  <si>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</si>
  <si>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</si>
  <si>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</si>
  <si>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</si>
  <si>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</si>
  <si>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</si>
  <si>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</si>
  <si>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</si>
  <si>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129.50167 24-07-23 (10) -303.5</t>
  </si>
  <si>
    <t>10001348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</si>
  <si>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</si>
  <si>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</si>
  <si>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</si>
  <si>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</si>
  <si>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</si>
  <si>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</si>
  <si>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</si>
  <si>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</si>
  <si>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</si>
  <si>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</si>
  <si>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</si>
  <si>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</si>
  <si>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</si>
  <si>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</si>
  <si>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</si>
  <si>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</si>
  <si>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</si>
  <si>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</si>
  <si>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</si>
  <si>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</si>
  <si>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</si>
  <si>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</si>
  <si>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</si>
  <si>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</si>
  <si>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</si>
  <si>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</si>
  <si>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+AUD/-USD 0.6684 24-07-23 (12) +5</t>
  </si>
  <si>
    <t>10013897</t>
  </si>
  <si>
    <t>+AUD/-USD 0.66938 24-07-23 (10) +4.8</t>
  </si>
  <si>
    <t>10002685</t>
  </si>
  <si>
    <t>10000443</t>
  </si>
  <si>
    <t>+CAD/-USD 1.3332 24-07-23 (10) -10</t>
  </si>
  <si>
    <t>10001180</t>
  </si>
  <si>
    <t>10000619</t>
  </si>
  <si>
    <t>10001867</t>
  </si>
  <si>
    <t>10000129</t>
  </si>
  <si>
    <t>+EUR/-USD 1.06435 24-07-23 (10) +84.5</t>
  </si>
  <si>
    <t>10002667</t>
  </si>
  <si>
    <t>+EUR/-USD 1.06502 07-08-23 (10) +91.2</t>
  </si>
  <si>
    <t>10001000</t>
  </si>
  <si>
    <t>10000436</t>
  </si>
  <si>
    <t>+EUR/-USD 1.06517 07-08-23 (10) +86.7</t>
  </si>
  <si>
    <t>10000505</t>
  </si>
  <si>
    <t>10000285</t>
  </si>
  <si>
    <t>10000786</t>
  </si>
  <si>
    <t>10000999</t>
  </si>
  <si>
    <t>10001049</t>
  </si>
  <si>
    <t>+EUR/-USD 1.07155 24-07-23 (10) +82.5</t>
  </si>
  <si>
    <t>10002665</t>
  </si>
  <si>
    <t>+EUR/-USD 1.08755 07-08-23 (10) +48.5</t>
  </si>
  <si>
    <t>10000508</t>
  </si>
  <si>
    <t>10000290</t>
  </si>
  <si>
    <t>+EUR/-USD 1.08935 11-09-23 (10) +66.5</t>
  </si>
  <si>
    <t>10002566</t>
  </si>
  <si>
    <t>+EUR/-USD 1.08975 18-09-23 (10) +70.5</t>
  </si>
  <si>
    <t>10002104</t>
  </si>
  <si>
    <t>+EUR/-USD 1.09068 24-07-23 (10) +13.8</t>
  </si>
  <si>
    <t>10002684</t>
  </si>
  <si>
    <t>+EUR/-USD 1.0915 07-08-23 (10) +22</t>
  </si>
  <si>
    <t>10000566</t>
  </si>
  <si>
    <t>10001009</t>
  </si>
  <si>
    <t>10000229</t>
  </si>
  <si>
    <t>+EUR/-USD 1.1013 01-08-23 (10) +51</t>
  </si>
  <si>
    <t>10002564</t>
  </si>
  <si>
    <t>+EUR/-USD 1.1014 07-08-23 (10) +52</t>
  </si>
  <si>
    <t>10001169</t>
  </si>
  <si>
    <t>10000844</t>
  </si>
  <si>
    <t>+EUR/-USD 1.102 14-08-23 (10) +58</t>
  </si>
  <si>
    <t>10002101</t>
  </si>
  <si>
    <t>+EUR/-USD 1.10215 14-08-23 (12) +57.5</t>
  </si>
  <si>
    <t>10001823</t>
  </si>
  <si>
    <t>10002100</t>
  </si>
  <si>
    <t>+GBP/-USD 1.27368 10-07-23 (10) +0.8</t>
  </si>
  <si>
    <t>10000394</t>
  </si>
  <si>
    <t>+JPY/-USD 143.315 24-07-23 (10) -54.5</t>
  </si>
  <si>
    <t>10002686</t>
  </si>
  <si>
    <t>+USD/-AUD 0.66938 24-07-23 (10) +4.8</t>
  </si>
  <si>
    <t>10000231</t>
  </si>
  <si>
    <t>10000778</t>
  </si>
  <si>
    <t>10003985</t>
  </si>
  <si>
    <t>10002516</t>
  </si>
  <si>
    <t>10001036</t>
  </si>
  <si>
    <t>10000544</t>
  </si>
  <si>
    <t>10013721</t>
  </si>
  <si>
    <t>10001177</t>
  </si>
  <si>
    <t>10001779</t>
  </si>
  <si>
    <t>10002050</t>
  </si>
  <si>
    <t>10000191</t>
  </si>
  <si>
    <t>10000219</t>
  </si>
  <si>
    <t>10000381</t>
  </si>
  <si>
    <t>10000431</t>
  </si>
  <si>
    <t>10001777</t>
  </si>
  <si>
    <t>10002655</t>
  </si>
  <si>
    <t>10001034</t>
  </si>
  <si>
    <t>10004611</t>
  </si>
  <si>
    <t>10003983</t>
  </si>
  <si>
    <t>10000542</t>
  </si>
  <si>
    <t>10000113</t>
  </si>
  <si>
    <t>10000278</t>
  </si>
  <si>
    <t>10001840</t>
  </si>
  <si>
    <t>10000599</t>
  </si>
  <si>
    <t>10002652</t>
  </si>
  <si>
    <t>10001142</t>
  </si>
  <si>
    <t>10013715</t>
  </si>
  <si>
    <t>10013717</t>
  </si>
  <si>
    <t>+USD/-CAD 1.332 24-07-23 (20) -25</t>
  </si>
  <si>
    <t>10013719</t>
  </si>
  <si>
    <t>+USD/-EUR 1.06438 24-07-23 (10) +78.8</t>
  </si>
  <si>
    <t>10001796</t>
  </si>
  <si>
    <t>10002067</t>
  </si>
  <si>
    <t>10000550</t>
  </si>
  <si>
    <t>10000435</t>
  </si>
  <si>
    <t>10000195</t>
  </si>
  <si>
    <t>10001152</t>
  </si>
  <si>
    <t>10000552</t>
  </si>
  <si>
    <t>10001051</t>
  </si>
  <si>
    <t>10000788</t>
  </si>
  <si>
    <t>10001794</t>
  </si>
  <si>
    <t>10001191</t>
  </si>
  <si>
    <t>10002065</t>
  </si>
  <si>
    <t>10004623</t>
  </si>
  <si>
    <t>10003998</t>
  </si>
  <si>
    <t>10013745</t>
  </si>
  <si>
    <t>10013864</t>
  </si>
  <si>
    <t>+USD/-EUR 1.0763 06-11-23 (11) +89</t>
  </si>
  <si>
    <t>10013860</t>
  </si>
  <si>
    <t>+USD/-EUR 1.0768 06-11-23 (12) +89</t>
  </si>
  <si>
    <t>10002574</t>
  </si>
  <si>
    <t>10004053</t>
  </si>
  <si>
    <t>10013862</t>
  </si>
  <si>
    <t>+USD/-EUR 1.079 07-08-23 (12) +81</t>
  </si>
  <si>
    <t>10000554</t>
  </si>
  <si>
    <t>+USD/-EUR 1.0793 11-09-23 (12) +63</t>
  </si>
  <si>
    <t>10001833</t>
  </si>
  <si>
    <t>10002108</t>
  </si>
  <si>
    <t>10013847</t>
  </si>
  <si>
    <t>10004051</t>
  </si>
  <si>
    <t>10002571</t>
  </si>
  <si>
    <t>10004654</t>
  </si>
  <si>
    <t>10001804</t>
  </si>
  <si>
    <t>10002081</t>
  </si>
  <si>
    <t>10004013</t>
  </si>
  <si>
    <t>10004631</t>
  </si>
  <si>
    <t>10013770</t>
  </si>
  <si>
    <t>10002544</t>
  </si>
  <si>
    <t>10001198</t>
  </si>
  <si>
    <t>10013772</t>
  </si>
  <si>
    <t>+USD/-EUR 1.08062 14-08-23 (11) +83.2</t>
  </si>
  <si>
    <t>10013768</t>
  </si>
  <si>
    <t>10004011</t>
  </si>
  <si>
    <t>10002079</t>
  </si>
  <si>
    <t>10004629</t>
  </si>
  <si>
    <t>10001802</t>
  </si>
  <si>
    <t>10004062</t>
  </si>
  <si>
    <t>10002113</t>
  </si>
  <si>
    <t>10002579</t>
  </si>
  <si>
    <t>10013877</t>
  </si>
  <si>
    <t>10001226</t>
  </si>
  <si>
    <t>+USD/-EUR 1.08755 07-08-23 (10) +48.5</t>
  </si>
  <si>
    <t>10000562</t>
  </si>
  <si>
    <t>10000198</t>
  </si>
  <si>
    <t>+USD/-EUR 1.0883 18-09-23 (10) +53</t>
  </si>
  <si>
    <t>10001227</t>
  </si>
  <si>
    <t>10001839</t>
  </si>
  <si>
    <t>+USD/-EUR 1.0915 07-08-23 (10) +22</t>
  </si>
  <si>
    <t>10000441</t>
  </si>
  <si>
    <t>10000799</t>
  </si>
  <si>
    <t>10000792</t>
  </si>
  <si>
    <t>10001057</t>
  </si>
  <si>
    <t>10000556</t>
  </si>
  <si>
    <t>+USD/-EUR 1.09851 11-09-23 (12) +89.1</t>
  </si>
  <si>
    <t>10013786</t>
  </si>
  <si>
    <t>10001206</t>
  </si>
  <si>
    <t>10002552</t>
  </si>
  <si>
    <t>10001811</t>
  </si>
  <si>
    <t>10002088</t>
  </si>
  <si>
    <t>10004028</t>
  </si>
  <si>
    <t>10004640</t>
  </si>
  <si>
    <t>10013784</t>
  </si>
  <si>
    <t>10004026</t>
  </si>
  <si>
    <t>10001204</t>
  </si>
  <si>
    <t>10004638</t>
  </si>
  <si>
    <t>10002550</t>
  </si>
  <si>
    <t>10003321</t>
  </si>
  <si>
    <t>10001809</t>
  </si>
  <si>
    <t>10004040</t>
  </si>
  <si>
    <t>10002098</t>
  </si>
  <si>
    <t>10001214</t>
  </si>
  <si>
    <t>10002562</t>
  </si>
  <si>
    <t>10001818</t>
  </si>
  <si>
    <t>10013805</t>
  </si>
  <si>
    <t>10004646</t>
  </si>
  <si>
    <t>10013819</t>
  </si>
  <si>
    <t>10003329</t>
  </si>
  <si>
    <t>10001813</t>
  </si>
  <si>
    <t>10004031</t>
  </si>
  <si>
    <t>10013789</t>
  </si>
  <si>
    <t>10004642</t>
  </si>
  <si>
    <t>10001208</t>
  </si>
  <si>
    <t>10002090</t>
  </si>
  <si>
    <t>10002555</t>
  </si>
  <si>
    <t>10003336</t>
  </si>
  <si>
    <t>10004065</t>
  </si>
  <si>
    <t>10013890</t>
  </si>
  <si>
    <t>+USD/-EUR 1.11079 10-01-24 (20) +112.9</t>
  </si>
  <si>
    <t>10013894</t>
  </si>
  <si>
    <t>+USD/-EUR 1.1108 10-01-24 (12) +113</t>
  </si>
  <si>
    <t>10004067</t>
  </si>
  <si>
    <t>10001842</t>
  </si>
  <si>
    <t>10002117</t>
  </si>
  <si>
    <t>10013892</t>
  </si>
  <si>
    <t>10004660</t>
  </si>
  <si>
    <t>10002584</t>
  </si>
  <si>
    <t>10000540</t>
  </si>
  <si>
    <t>10000776</t>
  </si>
  <si>
    <t>10001032</t>
  </si>
  <si>
    <t>10000835</t>
  </si>
  <si>
    <t>10000989</t>
  </si>
  <si>
    <t>10001030</t>
  </si>
  <si>
    <t>10000189</t>
  </si>
  <si>
    <t>10000429</t>
  </si>
  <si>
    <t>10000217</t>
  </si>
  <si>
    <t>10000538</t>
  </si>
  <si>
    <t>10000379</t>
  </si>
  <si>
    <t>10001140</t>
  </si>
  <si>
    <t>10000774</t>
  </si>
  <si>
    <t>+USD/-GBP 1.24434 15-08-23 (12) +28.4</t>
  </si>
  <si>
    <t>10004036</t>
  </si>
  <si>
    <t>10003325</t>
  </si>
  <si>
    <t>10013793</t>
  </si>
  <si>
    <t>+USD/-GBP 1.24434 15-08-23 (20) +28.4</t>
  </si>
  <si>
    <t>10013795</t>
  </si>
  <si>
    <t>10004034</t>
  </si>
  <si>
    <t>10002094</t>
  </si>
  <si>
    <t>10001816</t>
  </si>
  <si>
    <t>10001211</t>
  </si>
  <si>
    <t>10013791</t>
  </si>
  <si>
    <t>10003323</t>
  </si>
  <si>
    <t>10002558</t>
  </si>
  <si>
    <t>10004049</t>
  </si>
  <si>
    <t>10001221</t>
  </si>
  <si>
    <t>10013835</t>
  </si>
  <si>
    <t>10001830</t>
  </si>
  <si>
    <t>10002679</t>
  </si>
  <si>
    <t>10002106</t>
  </si>
  <si>
    <t>10002568</t>
  </si>
  <si>
    <t>10000846</t>
  </si>
  <si>
    <t>10003334</t>
  </si>
  <si>
    <t>10001828</t>
  </si>
  <si>
    <t>10004651</t>
  </si>
  <si>
    <t>10013833</t>
  </si>
  <si>
    <t>+USD/-GBP 1.27368 10-07-23 (10) +0.8</t>
  </si>
  <si>
    <t>10000442</t>
  </si>
  <si>
    <t>10000230</t>
  </si>
  <si>
    <t>+USD/-GBP 1.27393 15-08-23 (10) +3.3</t>
  </si>
  <si>
    <t>10001231</t>
  </si>
  <si>
    <t>+USD/-GBP 1.27393 16-08-23 (10) +3.3</t>
  </si>
  <si>
    <t>10004663</t>
  </si>
  <si>
    <t>+USD/-GBP 1.2744 16-08-23 (12) +3</t>
  </si>
  <si>
    <t>10013900</t>
  </si>
  <si>
    <t>10001038</t>
  </si>
  <si>
    <t>10003987</t>
  </si>
  <si>
    <t>10000991</t>
  </si>
  <si>
    <t>10002659</t>
  </si>
  <si>
    <t>10000601</t>
  </si>
  <si>
    <t>10000115</t>
  </si>
  <si>
    <t>10000193</t>
  </si>
  <si>
    <t>10000280</t>
  </si>
  <si>
    <t>10001144</t>
  </si>
  <si>
    <t>10002520</t>
  </si>
  <si>
    <t>+USD/-JPY 129.563 24-07-23 (12) -303.7</t>
  </si>
  <si>
    <t>10001182</t>
  </si>
  <si>
    <t>10002052</t>
  </si>
  <si>
    <t>10002522</t>
  </si>
  <si>
    <t>+USD/-JPY 138.37 24-07-23 (10) -100</t>
  </si>
  <si>
    <t>10001174</t>
  </si>
  <si>
    <t>10000612</t>
  </si>
  <si>
    <t>10001860</t>
  </si>
  <si>
    <t>10000122</t>
  </si>
  <si>
    <t>+USD/-JPY 140.33 24-07-23 (10) -82</t>
  </si>
  <si>
    <t>10001871</t>
  </si>
  <si>
    <t>10000097</t>
  </si>
  <si>
    <t>10000133</t>
  </si>
  <si>
    <t>10000286</t>
  </si>
  <si>
    <t>10000621</t>
  </si>
  <si>
    <t>+USD/-JPY 140.8 24-07-23 (10) -72</t>
  </si>
  <si>
    <t>10000628</t>
  </si>
  <si>
    <t>10001873</t>
  </si>
  <si>
    <t>+USD/-JPY 141.44 24-07-23 (12) -60</t>
  </si>
  <si>
    <t>10013896</t>
  </si>
  <si>
    <t>10002586</t>
  </si>
  <si>
    <t>10002119</t>
  </si>
  <si>
    <t>10003337</t>
  </si>
  <si>
    <t>+USD/-JPY 143.315 24-07-23 (10) -54.5</t>
  </si>
  <si>
    <t>10001010</t>
  </si>
  <si>
    <t>+USD/-JPY 143.647 24-07-23 (10) -55.3</t>
  </si>
  <si>
    <t>10000630</t>
  </si>
  <si>
    <t>10001875</t>
  </si>
  <si>
    <t>SW0229__3.56/TELBOR3M</t>
  </si>
  <si>
    <t>10000031</t>
  </si>
  <si>
    <t>SW0433__TELBOR3M/3.79_3</t>
  </si>
  <si>
    <t>10013803</t>
  </si>
  <si>
    <t>SW0433__TELBOR3M/3.805_1</t>
  </si>
  <si>
    <t>10013801</t>
  </si>
  <si>
    <t>SW0433__TELBOR3M/3.805_3</t>
  </si>
  <si>
    <t>10013802</t>
  </si>
  <si>
    <t>SW0433__TELBOR3M/3.83_3</t>
  </si>
  <si>
    <t>10013798</t>
  </si>
  <si>
    <t>SW0433__TELBOR3M/3.86_1</t>
  </si>
  <si>
    <t>10013797</t>
  </si>
  <si>
    <t>SW1132__TELBOR3M/3.16_2</t>
  </si>
  <si>
    <t>10013625</t>
  </si>
  <si>
    <t>SW1132__TELBOR3M/3.2_13</t>
  </si>
  <si>
    <t>10013624</t>
  </si>
  <si>
    <t>SW1132__TELBOR3M/3.21_5</t>
  </si>
  <si>
    <t>10013622</t>
  </si>
  <si>
    <t>SW1132__TELBOR3M/3.22_11</t>
  </si>
  <si>
    <t>10013623</t>
  </si>
  <si>
    <t>SW1132__TELBOR3M/3.25_5</t>
  </si>
  <si>
    <t>10013617</t>
  </si>
  <si>
    <t>SW1132__TELBOR3M/3.255_3</t>
  </si>
  <si>
    <t>10013616</t>
  </si>
  <si>
    <t>SW1232__TELBOR3M/3.23_5</t>
  </si>
  <si>
    <t>10013631</t>
  </si>
  <si>
    <t>SW1232__TELBOR3M/3.235_1</t>
  </si>
  <si>
    <t>10013629</t>
  </si>
  <si>
    <t>SW1232__TELBOR3M/3.235_3</t>
  </si>
  <si>
    <t>10013630</t>
  </si>
  <si>
    <t>SW1232__TELBOR3M/3.27_1</t>
  </si>
  <si>
    <t>10013633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</si>
  <si>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</si>
  <si>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</si>
  <si>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</si>
  <si>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</si>
  <si>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</si>
  <si>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</si>
  <si>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</si>
  <si>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</si>
  <si>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10002854</t>
  </si>
  <si>
    <t>10003756</t>
  </si>
  <si>
    <t>SZCOMP</t>
  </si>
  <si>
    <t>10003335</t>
  </si>
  <si>
    <t>TOPIX TOTAL RETURN INDEX JPY</t>
  </si>
  <si>
    <t>10003492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</si>
  <si>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</si>
  <si>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</si>
  <si>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</si>
  <si>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</si>
  <si>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</si>
  <si>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</si>
  <si>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</si>
  <si>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</si>
  <si>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</si>
  <si>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</si>
  <si>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</si>
  <si>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יו בנק</t>
  </si>
  <si>
    <t>JP MORGAN</t>
  </si>
  <si>
    <t>דירוג פנימי</t>
  </si>
  <si>
    <t>לא</t>
  </si>
  <si>
    <t>AA+</t>
  </si>
  <si>
    <t>שעבוד פוליסות ב.חיים - לא צמוד</t>
  </si>
  <si>
    <t>333360107</t>
  </si>
  <si>
    <t>שעבוד פוליסות ב.חיים - מדד מחירים לצרכן7891</t>
  </si>
  <si>
    <t>333360307</t>
  </si>
  <si>
    <t>AA</t>
  </si>
  <si>
    <t>הלוואות לקרן יוזמה - מדד מחירים לצרכן0891</t>
  </si>
  <si>
    <t>333360213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</si>
  <si>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</si>
  <si>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</si>
  <si>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</si>
  <si>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</si>
  <si>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</si>
  <si>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</si>
  <si>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</si>
  <si>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</si>
  <si>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</si>
  <si>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</si>
  <si>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</si>
  <si>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</si>
  <si>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</si>
  <si>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</si>
  <si>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</si>
  <si>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</si>
  <si>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</si>
  <si>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</si>
  <si>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</si>
  <si>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</si>
  <si>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</si>
  <si>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</si>
  <si>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</si>
  <si>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</si>
  <si>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</si>
  <si>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</si>
  <si>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</si>
  <si>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</si>
  <si>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</si>
  <si>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</si>
  <si>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</si>
  <si>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</si>
  <si>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</si>
  <si>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</si>
  <si>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</si>
  <si>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</si>
  <si>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</si>
  <si>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</si>
  <si>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</si>
  <si>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</si>
  <si>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</si>
  <si>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</si>
  <si>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</si>
  <si>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</si>
  <si>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</si>
  <si>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</si>
  <si>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</si>
  <si>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</si>
  <si>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</si>
  <si>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</si>
  <si>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</si>
  <si>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</si>
  <si>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</si>
  <si>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</si>
  <si>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</si>
  <si>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</si>
  <si>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</si>
  <si>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</si>
  <si>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</si>
  <si>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</si>
  <si>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</si>
  <si>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</si>
  <si>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</si>
  <si>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</si>
  <si>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</si>
  <si>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</si>
  <si>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</si>
  <si>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</si>
  <si>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</si>
  <si>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</si>
  <si>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</si>
  <si>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</si>
  <si>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</si>
  <si>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</si>
  <si>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</si>
  <si>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</si>
  <si>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</si>
  <si>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</si>
  <si>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</si>
  <si>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</si>
  <si>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</si>
  <si>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</si>
  <si>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</si>
  <si>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</si>
  <si>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</si>
  <si>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</si>
  <si>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</si>
  <si>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</si>
  <si>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</si>
  <si>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</si>
  <si>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</si>
  <si>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</si>
  <si>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</si>
  <si>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</si>
  <si>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</si>
  <si>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</si>
  <si>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</si>
  <si>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</si>
  <si>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</si>
  <si>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</si>
  <si>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</si>
  <si>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</si>
  <si>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</si>
  <si>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</si>
  <si>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</si>
  <si>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</si>
  <si>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</si>
  <si>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</si>
  <si>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</si>
  <si>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</si>
  <si>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</si>
  <si>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</si>
  <si>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</si>
  <si>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</si>
  <si>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</si>
  <si>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</si>
  <si>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</si>
  <si>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</si>
  <si>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</si>
  <si>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</si>
  <si>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</si>
  <si>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</si>
  <si>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</si>
  <si>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</si>
  <si>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</si>
  <si>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</si>
  <si>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</si>
  <si>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</si>
  <si>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</si>
  <si>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</si>
  <si>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</si>
  <si>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</si>
  <si>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</si>
  <si>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</si>
  <si>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</si>
  <si>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</si>
  <si>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</si>
  <si>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</si>
  <si>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</si>
  <si>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</si>
  <si>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</si>
  <si>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</si>
  <si>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</si>
  <si>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</si>
  <si>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</si>
  <si>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</si>
  <si>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</si>
  <si>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</si>
  <si>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</si>
  <si>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</si>
  <si>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</si>
  <si>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</si>
  <si>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</si>
  <si>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</si>
  <si>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</si>
  <si>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</si>
  <si>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</si>
  <si>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</si>
  <si>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</si>
  <si>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</si>
  <si>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</si>
  <si>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</si>
  <si>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</si>
  <si>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</si>
  <si>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</si>
  <si>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</si>
  <si>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</si>
  <si>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</si>
  <si>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</si>
  <si>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</si>
  <si>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</si>
  <si>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</si>
  <si>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</si>
  <si>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</si>
  <si>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</si>
  <si>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</si>
  <si>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</si>
  <si>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</si>
  <si>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</si>
  <si>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</si>
  <si>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</si>
  <si>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66624</t>
  </si>
  <si>
    <t>Baa2</t>
  </si>
  <si>
    <t>535150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</si>
  <si>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</si>
  <si>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</si>
  <si>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</si>
  <si>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</si>
  <si>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</si>
  <si>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</si>
  <si>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</si>
  <si>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</si>
  <si>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</si>
  <si>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אדנים 2028 5.65%</t>
  </si>
  <si>
    <t>7252851</t>
  </si>
  <si>
    <t>בנק הפועלים פקדון</t>
  </si>
  <si>
    <t>6620405</t>
  </si>
  <si>
    <t>טפחות פקדון 2029 5.75%</t>
  </si>
  <si>
    <t>6682264</t>
  </si>
  <si>
    <t>משכן 2028 5.6%</t>
  </si>
  <si>
    <t>6477574</t>
  </si>
  <si>
    <t>פועלים 2024 5.1%</t>
  </si>
  <si>
    <t>6620264</t>
  </si>
  <si>
    <t>פועלים פקדון 5.05%</t>
  </si>
  <si>
    <t>6620447</t>
  </si>
  <si>
    <t>פועלים פקדון 5.05% 2027</t>
  </si>
  <si>
    <t>6620512</t>
  </si>
  <si>
    <t>נדלן קרית הלאום</t>
  </si>
  <si>
    <t>השכרה</t>
  </si>
  <si>
    <t>ישראל גלילי 3, ראשון לציון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</si>
  <si>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</si>
  <si>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</si>
  <si>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</si>
  <si>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</si>
  <si>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</si>
  <si>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</si>
  <si>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קניון הזהב ראשלצ</t>
  </si>
  <si>
    <t>קניון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</si>
  <si>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</si>
  <si>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</si>
  <si>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</si>
  <si>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</si>
  <si>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</si>
  <si>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</si>
  <si>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</si>
  <si>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</si>
  <si>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</si>
  <si>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</si>
  <si>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</si>
  <si>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</si>
  <si>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</si>
  <si>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</si>
  <si>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</si>
  <si>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</si>
  <si>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</si>
  <si>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</si>
  <si>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</si>
  <si>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</si>
  <si>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</si>
  <si>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</si>
  <si>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</si>
  <si>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</si>
  <si>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</si>
  <si>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סופר פארם בת ים</t>
  </si>
  <si>
    <t>שד העצמאות 67, בת ים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</si>
  <si>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</si>
  <si>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</si>
  <si>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</si>
  <si>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</si>
  <si>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</si>
  <si>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</si>
  <si>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פסגות ירושלים</t>
  </si>
  <si>
    <t>מרכז מסחרי, שכונת רוממה, ירושלים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</si>
  <si>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</si>
  <si>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</si>
  <si>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</si>
  <si>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</si>
  <si>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</si>
  <si>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</si>
  <si>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</si>
  <si>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</si>
  <si>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ויוה חדרה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</si>
  <si>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</si>
  <si>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</si>
  <si>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</si>
  <si>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</si>
  <si>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</si>
  <si>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</si>
  <si>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</si>
  <si>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</si>
  <si>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</si>
  <si>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</si>
  <si>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</si>
  <si>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</si>
  <si>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</si>
  <si>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</si>
  <si>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</si>
  <si>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</si>
  <si>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</si>
  <si>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</si>
  <si>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</si>
  <si>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דאבל יו אילת</t>
  </si>
  <si>
    <t>רחוב תרשיש 16 א', אילת, מרכז טיילת אילת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</si>
  <si>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</si>
  <si>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</si>
  <si>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</si>
  <si>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</si>
  <si>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90150200</t>
  </si>
  <si>
    <t>סה"כ תעודות חוב מסחריות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</si>
  <si>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</si>
  <si>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</si>
  <si>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</si>
  <si>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</si>
  <si>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</si>
  <si>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</si>
  <si>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אפיק מובטח תשואה</t>
  </si>
  <si>
    <t>Citymark Building*</t>
  </si>
  <si>
    <t>Accelmed Growth Partners</t>
  </si>
  <si>
    <t>ANATOMY 2</t>
  </si>
  <si>
    <t>ANATOMY I</t>
  </si>
  <si>
    <t>Arkin Bio Ventures II</t>
  </si>
  <si>
    <t>Evergreen V, L.P.</t>
  </si>
  <si>
    <t>Fimi Israel Opportunity 6</t>
  </si>
  <si>
    <t>Fortissimo Capital Fund II</t>
  </si>
  <si>
    <t>Fortissimo Capital Fund III</t>
  </si>
  <si>
    <t>Fortissimo Capital Fund V</t>
  </si>
  <si>
    <t>Fortissimo Partners VI</t>
  </si>
  <si>
    <t>Greenfield Partners II, L.P</t>
  </si>
  <si>
    <t>Israel Cleantech Ventures II</t>
  </si>
  <si>
    <t>JTLV III</t>
  </si>
  <si>
    <t>Kedma Capital Partners III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</si>
  <si>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</si>
  <si>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</si>
  <si>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</si>
  <si>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</si>
  <si>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</si>
  <si>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</si>
  <si>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</si>
  <si>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</si>
  <si>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</si>
  <si>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</si>
  <si>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</si>
  <si>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</si>
  <si>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</si>
  <si>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</si>
  <si>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</si>
  <si>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</si>
  <si>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</si>
  <si>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</si>
  <si>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</si>
  <si>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</si>
  <si>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</si>
  <si>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</si>
  <si>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</si>
  <si>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</si>
  <si>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</si>
  <si>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</si>
  <si>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</si>
  <si>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</si>
  <si>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</si>
  <si>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</si>
  <si>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</si>
  <si>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</si>
  <si>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</si>
  <si>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</si>
  <si>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</si>
  <si>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</si>
  <si>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</si>
  <si>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</si>
  <si>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</si>
  <si>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</si>
  <si>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</si>
  <si>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</si>
  <si>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</si>
  <si>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</si>
  <si>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</si>
  <si>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</si>
  <si>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</si>
  <si>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</si>
  <si>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</si>
  <si>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</si>
  <si>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</si>
  <si>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</si>
  <si>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</si>
  <si>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Core Infrastructure India Fund PTE. Ltd</t>
  </si>
  <si>
    <t>Court Square Capital Partners IV</t>
  </si>
  <si>
    <t>Crescent Direct Lending II</t>
  </si>
  <si>
    <t>Crescent Mezzanine VII</t>
  </si>
  <si>
    <t>CVC Capital Partners IX (A) L.P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</si>
  <si>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</si>
  <si>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</si>
  <si>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</si>
  <si>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</si>
  <si>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</si>
  <si>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</si>
  <si>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</si>
  <si>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</si>
  <si>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</si>
  <si>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</si>
  <si>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</si>
  <si>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</si>
  <si>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</si>
  <si>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</si>
  <si>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</si>
  <si>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</si>
  <si>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</si>
  <si>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</si>
  <si>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</si>
  <si>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Fund III LP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</si>
  <si>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</si>
  <si>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</si>
  <si>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</si>
  <si>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</si>
  <si>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</si>
  <si>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</si>
  <si>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</si>
  <si>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</si>
  <si>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</si>
  <si>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</si>
  <si>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</si>
  <si>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</si>
  <si>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</si>
  <si>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</si>
  <si>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</si>
  <si>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</si>
  <si>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</si>
  <si>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</si>
  <si>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</si>
  <si>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</si>
  <si>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II</t>
  </si>
  <si>
    <t>Klirmark Opportunity III</t>
  </si>
  <si>
    <t>LS Power Fund IV</t>
  </si>
  <si>
    <t>Meridiam Infrastructure Europe III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</si>
  <si>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</si>
  <si>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</si>
  <si>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</si>
  <si>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</si>
  <si>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</si>
  <si>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</si>
  <si>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</si>
  <si>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</si>
  <si>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</si>
  <si>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</si>
  <si>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</si>
  <si>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</si>
  <si>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</si>
  <si>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</si>
  <si>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</si>
  <si>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</si>
  <si>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</si>
  <si>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</si>
  <si>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</si>
  <si>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</si>
  <si>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</si>
  <si>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</si>
  <si>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</si>
  <si>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</si>
  <si>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</si>
  <si>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</si>
  <si>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</si>
  <si>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</si>
  <si>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</si>
  <si>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</si>
  <si>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</si>
  <si>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</si>
  <si>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</si>
  <si>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</si>
  <si>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</si>
  <si>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</si>
  <si>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</si>
  <si>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Minute Media Inc.</t>
  </si>
  <si>
    <t>84033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</si>
  <si>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</si>
  <si>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</si>
  <si>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</si>
  <si>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</si>
  <si>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</si>
  <si>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</si>
  <si>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</si>
  <si>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</si>
  <si>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</si>
  <si>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</si>
  <si>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</si>
  <si>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</si>
  <si>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</si>
  <si>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</si>
  <si>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</si>
  <si>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</si>
  <si>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</si>
  <si>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</si>
  <si>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</si>
  <si>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</si>
  <si>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</si>
  <si>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</si>
  <si>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</si>
  <si>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</si>
  <si>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</si>
  <si>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</si>
  <si>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</si>
  <si>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</si>
  <si>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</si>
  <si>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</si>
  <si>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</si>
  <si>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</si>
  <si>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</si>
  <si>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</si>
  <si>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</si>
  <si>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</si>
  <si>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</si>
  <si>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</si>
  <si>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</si>
  <si>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</si>
  <si>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</si>
  <si>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</si>
  <si>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</si>
  <si>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</si>
  <si>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</si>
  <si>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</si>
  <si>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</si>
  <si>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</si>
  <si>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</si>
  <si>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</si>
  <si>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</si>
  <si>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</si>
  <si>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</si>
  <si>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</si>
  <si>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</si>
  <si>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</si>
  <si>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</si>
  <si>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102</t>
  </si>
  <si>
    <t>בבטחונות אחרים - גורם 132</t>
  </si>
  <si>
    <t>בבטחונות אחרים - גורם 131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</si>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</sst>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23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63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10" fontId="32" fillId="0" borderId="0" xfId="14" applyNumberFormat="1" applyFont="1" applyFill="1" applyBorder="1" applyAlignment="1">
      <alignment horizontal="right"/>
    </xf>
    <xf numFmtId="2" fontId="32" fillId="0" borderId="0" xfId="14" applyNumberFormat="1" applyFont="1" applyFill="1" applyBorder="1" applyAlignment="1">
      <alignment horizontal="right"/>
    </xf>
    <xf numFmtId="43" fontId="6" fillId="0" borderId="26" xfId="13" applyFont="1" applyFill="1" applyBorder="1" applyAlignment="1">
      <alignment horizontal="right"/>
    </xf>
    <xf numFmtId="10" fontId="6" fillId="0" borderId="26" xfId="14" applyNumberFormat="1" applyFont="1" applyFill="1" applyBorder="1" applyAlignment="1">
      <alignment horizontal="center"/>
    </xf>
    <xf numFmtId="2" fontId="6" fillId="0" borderId="26" xfId="7" applyNumberFormat="1" applyFont="1" applyFill="1" applyBorder="1" applyAlignment="1">
      <alignment horizontal="right"/>
    </xf>
    <xf numFmtId="167" fontId="6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7" fillId="0" borderId="0" xfId="0" applyFont="1" applyFill="1" applyAlignment="1">
      <alignment horizontal="right" indent="3"/>
    </xf>
    <xf numFmtId="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readingOrder="2"/>
    </xf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 indent="4"/>
    </xf>
    <xf numFmtId="0" fontId="28" fillId="0" borderId="0" xfId="0" applyFont="1" applyFill="1" applyAlignment="1">
      <alignment horizontal="center"/>
    </xf>
    <xf numFmtId="0" fontId="30" fillId="0" borderId="0" xfId="0" applyFont="1" applyFill="1"/>
    <xf numFmtId="2" fontId="30" fillId="0" borderId="0" xfId="0" applyNumberFormat="1" applyFont="1" applyFill="1"/>
    <xf numFmtId="10" fontId="30" fillId="0" borderId="0" xfId="14" applyNumberFormat="1" applyFont="1" applyFill="1"/>
    <xf numFmtId="0" fontId="29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 indent="1"/>
    </xf>
    <xf numFmtId="0" fontId="32" fillId="0" borderId="0" xfId="0" applyFont="1" applyFill="1" applyAlignment="1">
      <alignment horizontal="right" indent="3"/>
    </xf>
    <xf numFmtId="4" fontId="32" fillId="0" borderId="0" xfId="0" applyNumberFormat="1" applyFont="1" applyFill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3"/>
    </xf>
    <xf numFmtId="0" fontId="27" fillId="0" borderId="25" xfId="0" applyFont="1" applyFill="1" applyBorder="1" applyAlignment="1">
      <alignment horizontal="right" indent="2"/>
    </xf>
    <xf numFmtId="2" fontId="27" fillId="0" borderId="0" xfId="22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0" fontId="27" fillId="0" borderId="0" xfId="14" applyNumberFormat="1" applyFont="1" applyFill="1" applyBorder="1" applyAlignment="1">
      <alignment horizontal="right"/>
    </xf>
    <xf numFmtId="0" fontId="26" fillId="0" borderId="27" xfId="0" applyFont="1" applyFill="1" applyBorder="1" applyAlignment="1">
      <alignment horizontal="right"/>
    </xf>
    <xf numFmtId="14" fontId="26" fillId="0" borderId="27" xfId="0" applyNumberFormat="1" applyFont="1" applyFill="1" applyBorder="1" applyAlignment="1">
      <alignment horizontal="right"/>
    </xf>
    <xf numFmtId="10" fontId="26" fillId="0" borderId="27" xfId="14" applyNumberFormat="1" applyFont="1" applyFill="1" applyBorder="1" applyAlignment="1">
      <alignment horizontal="right"/>
    </xf>
    <xf numFmtId="49" fontId="26" fillId="0" borderId="27" xfId="0" applyNumberFormat="1" applyFont="1" applyFill="1" applyBorder="1" applyAlignment="1">
      <alignment horizontal="right"/>
    </xf>
    <xf numFmtId="4" fontId="26" fillId="0" borderId="27" xfId="0" applyNumberFormat="1" applyFont="1" applyFill="1" applyBorder="1" applyAlignment="1">
      <alignment horizontal="right"/>
    </xf>
    <xf numFmtId="10" fontId="26" fillId="0" borderId="27" xfId="0" applyNumberFormat="1" applyFont="1" applyFill="1" applyBorder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27" fillId="0" borderId="0" xfId="14" applyNumberFormat="1" applyFont="1" applyFill="1" applyAlignment="1">
      <alignment horizontal="right"/>
    </xf>
    <xf numFmtId="14" fontId="5" fillId="0" borderId="0" xfId="0" applyNumberFormat="1" applyFont="1" applyFill="1" applyAlignment="1">
      <alignment horizontal="right"/>
    </xf>
    <xf numFmtId="10" fontId="5" fillId="0" borderId="0" xfId="14" applyNumberFormat="1" applyFont="1" applyFill="1" applyAlignment="1">
      <alignment horizontal="center"/>
    </xf>
    <xf numFmtId="0" fontId="32" fillId="0" borderId="0" xfId="0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1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3"/>
    </xf>
    <xf numFmtId="4" fontId="27" fillId="0" borderId="0" xfId="0" applyNumberFormat="1" applyFont="1" applyAlignment="1">
      <alignment horizontal="right"/>
    </xf>
    <xf numFmtId="14" fontId="27" fillId="0" borderId="0" xfId="0" applyNumberFormat="1" applyFont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23">
    <cellStyle name="Comma" xfId="13" builtinId="3"/>
    <cellStyle name="Comma 2" xfId="1" xr:uid="{00000000-0005-0000-0000-000001000000}"/>
    <cellStyle name="Comma 2 2" xfId="20" xr:uid="{00000000-0005-0000-0000-000002000000}"/>
    <cellStyle name="Comma 2 4" xfId="18" xr:uid="{00000000-0005-0000-0000-000003000000}"/>
    <cellStyle name="Comma 3" xfId="16" xr:uid="{00000000-0005-0000-0000-000004000000}"/>
    <cellStyle name="Comma 4 2" xfId="21" xr:uid="{00000000-0005-0000-0000-000005000000}"/>
    <cellStyle name="Comma 6 2" xfId="19" xr:uid="{00000000-0005-0000-0000-000006000000}"/>
    <cellStyle name="Comma 7" xfId="17" xr:uid="{00000000-0005-0000-0000-000007000000}"/>
    <cellStyle name="Currency [0] _1" xfId="2" xr:uid="{00000000-0005-0000-0000-000008000000}"/>
    <cellStyle name="Hyperlink 2" xfId="3" xr:uid="{00000000-0005-0000-0000-000009000000}"/>
    <cellStyle name="Normal" xfId="0" builtinId="0"/>
    <cellStyle name="Normal 11" xfId="4" xr:uid="{00000000-0005-0000-0000-00000B000000}"/>
    <cellStyle name="Normal 2" xfId="5" xr:uid="{00000000-0005-0000-0000-00000C000000}"/>
    <cellStyle name="Normal 2 2" xfId="22" xr:uid="{00000000-0005-0000-0000-00000D000000}"/>
    <cellStyle name="Normal 3" xfId="6" xr:uid="{00000000-0005-0000-0000-00000E000000}"/>
    <cellStyle name="Normal 4" xfId="12" xr:uid="{00000000-0005-0000-0000-00000F000000}"/>
    <cellStyle name="Normal 5" xfId="15" xr:uid="{00000000-0005-0000-0000-000010000000}"/>
    <cellStyle name="Normal_2007-16618" xfId="7" xr:uid="{00000000-0005-0000-0000-000011000000}"/>
    <cellStyle name="Percent" xfId="14" builtinId="5"/>
    <cellStyle name="Percent 2" xfId="8" xr:uid="{00000000-0005-0000-0000-000013000000}"/>
    <cellStyle name="Text" xfId="9" xr:uid="{00000000-0005-0000-0000-000014000000}"/>
    <cellStyle name="Total" xfId="10" xr:uid="{00000000-0005-0000-0000-000015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504;&#1499;&#1505;%20&#1489;&#1493;&#1491;&#1491;\&#1491;&#1493;&#1495;%20&#1504;&#1499;&#1505;%20&#1489;&#1493;&#1491;&#1491;%202023\Q2-2023\&#1502;&#1511;&#1508;&#1514;\&#1491;&#1497;&#1493;&#1493;&#1495;%20&#1500;&#1488;&#1493;&#1510;&#1512;\&#1488;&#1497;&#1513;&#1497;&#1514;\512237744_p2102_0223-&#1511;&#1493;&#1489;&#1509;%20&#1500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62013732.212871194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zoomScale="70" zoomScaleNormal="70" workbookViewId="0">
      <selection activeCell="A27" sqref="A27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152</v>
      </c>
      <c r="C1" s="46" t="s" vm="1">
        <v>240</v>
      </c>
    </row>
    <row r="2" spans="1:4">
      <c r="B2" s="46" t="s">
        <v>151</v>
      </c>
      <c r="C2" s="46" t="s">
        <v>241</v>
      </c>
    </row>
    <row r="3" spans="1:4">
      <c r="B3" s="46" t="s">
        <v>153</v>
      </c>
      <c r="C3" s="46" t="s">
        <v>242</v>
      </c>
    </row>
    <row r="4" spans="1:4">
      <c r="B4" s="46" t="s">
        <v>154</v>
      </c>
      <c r="C4" s="46" t="s">
        <v>243</v>
      </c>
    </row>
    <row r="6" spans="1:4" ht="26.25" customHeight="1">
      <c r="B6" s="148" t="s">
        <v>166</v>
      </c>
      <c r="C6" s="149"/>
      <c r="D6" s="150"/>
    </row>
    <row r="7" spans="1:4" s="9" customFormat="1">
      <c r="B7" s="21"/>
      <c r="C7" s="22" t="s">
        <v>116</v>
      </c>
      <c r="D7" s="23" t="s">
        <v>114</v>
      </c>
    </row>
    <row r="8" spans="1:4" s="9" customFormat="1">
      <c r="B8" s="21"/>
      <c r="C8" s="24" t="s">
        <v>218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165</v>
      </c>
      <c r="C10" s="70">
        <f>C11+C12+C23+C33+C34+C35+C37</f>
        <v>111503160.77056301</v>
      </c>
      <c r="D10" s="71">
        <f>C10/$C$42</f>
        <v>0.9999085481207568</v>
      </c>
    </row>
    <row r="11" spans="1:4">
      <c r="A11" s="42" t="s">
        <v>131</v>
      </c>
      <c r="B11" s="27" t="s">
        <v>167</v>
      </c>
      <c r="C11" s="70">
        <f>מזומנים!J10</f>
        <v>13219900.093821995</v>
      </c>
      <c r="D11" s="71">
        <f t="shared" ref="D11:D13" si="0">C11/$C$42</f>
        <v>0.11854992287003187</v>
      </c>
    </row>
    <row r="12" spans="1:4">
      <c r="B12" s="27" t="s">
        <v>168</v>
      </c>
      <c r="C12" s="70">
        <f>SUM(C13:C21)</f>
        <v>44035446.640229963</v>
      </c>
      <c r="D12" s="71">
        <f t="shared" si="0"/>
        <v>0.39488942924661696</v>
      </c>
    </row>
    <row r="13" spans="1:4">
      <c r="A13" s="44" t="s">
        <v>131</v>
      </c>
      <c r="B13" s="28" t="s">
        <v>74</v>
      </c>
      <c r="C13" s="70" vm="2">
        <v>4625961.7162766196</v>
      </c>
      <c r="D13" s="71">
        <f t="shared" si="0"/>
        <v>4.1483475727671998E-2</v>
      </c>
    </row>
    <row r="14" spans="1:4">
      <c r="A14" s="44" t="s">
        <v>131</v>
      </c>
      <c r="B14" s="28" t="s">
        <v>75</v>
      </c>
      <c r="C14" s="70" t="s" vm="3">
        <v>4013</v>
      </c>
      <c r="D14" s="71" t="s" vm="4">
        <v>4013</v>
      </c>
    </row>
    <row r="15" spans="1:4">
      <c r="A15" s="44" t="s">
        <v>131</v>
      </c>
      <c r="B15" s="28" t="s">
        <v>76</v>
      </c>
      <c r="C15" s="70">
        <f>'אג"ח קונצרני'!R11</f>
        <v>7689802.9607653497</v>
      </c>
      <c r="D15" s="71">
        <f t="shared" ref="D15:D21" si="1">C15/$C$42</f>
        <v>6.895858073167295E-2</v>
      </c>
    </row>
    <row r="16" spans="1:4">
      <c r="A16" s="44" t="s">
        <v>131</v>
      </c>
      <c r="B16" s="28" t="s">
        <v>77</v>
      </c>
      <c r="C16" s="70">
        <f>מניות!L11</f>
        <v>15883674.913200149</v>
      </c>
      <c r="D16" s="71">
        <f t="shared" si="1"/>
        <v>0.14243741802046725</v>
      </c>
    </row>
    <row r="17" spans="1:4">
      <c r="A17" s="44" t="s">
        <v>131</v>
      </c>
      <c r="B17" s="28" t="s">
        <v>231</v>
      </c>
      <c r="C17" s="70" vm="5">
        <v>14119025.567562288</v>
      </c>
      <c r="D17" s="71">
        <f t="shared" si="1"/>
        <v>0.126612862438857</v>
      </c>
    </row>
    <row r="18" spans="1:4">
      <c r="A18" s="44" t="s">
        <v>131</v>
      </c>
      <c r="B18" s="28" t="s">
        <v>78</v>
      </c>
      <c r="C18" s="70" vm="6">
        <v>1435517.9675159759</v>
      </c>
      <c r="D18" s="71">
        <f t="shared" si="1"/>
        <v>1.2873058277278032E-2</v>
      </c>
    </row>
    <row r="19" spans="1:4">
      <c r="A19" s="44" t="s">
        <v>131</v>
      </c>
      <c r="B19" s="28" t="s">
        <v>79</v>
      </c>
      <c r="C19" s="70" vm="7">
        <v>2173.210869086</v>
      </c>
      <c r="D19" s="71">
        <f t="shared" si="1"/>
        <v>1.9488345530754752E-5</v>
      </c>
    </row>
    <row r="20" spans="1:4">
      <c r="A20" s="44" t="s">
        <v>131</v>
      </c>
      <c r="B20" s="28" t="s">
        <v>80</v>
      </c>
      <c r="C20" s="70" vm="8">
        <v>18430.248699411008</v>
      </c>
      <c r="D20" s="71">
        <f t="shared" si="1"/>
        <v>1.652739087500172E-4</v>
      </c>
    </row>
    <row r="21" spans="1:4">
      <c r="A21" s="44" t="s">
        <v>131</v>
      </c>
      <c r="B21" s="28" t="s">
        <v>81</v>
      </c>
      <c r="C21" s="70" vm="9">
        <v>260860.05534108094</v>
      </c>
      <c r="D21" s="71">
        <f t="shared" si="1"/>
        <v>2.3392717963889474E-3</v>
      </c>
    </row>
    <row r="22" spans="1:4">
      <c r="A22" s="44" t="s">
        <v>131</v>
      </c>
      <c r="B22" s="28" t="s">
        <v>82</v>
      </c>
      <c r="C22" s="70" t="s" vm="10">
        <v>4013</v>
      </c>
      <c r="D22" s="71" t="s" vm="11">
        <v>4013</v>
      </c>
    </row>
    <row r="23" spans="1:4">
      <c r="B23" s="27" t="s">
        <v>169</v>
      </c>
      <c r="C23" s="70">
        <f>SUM(C24:C31)</f>
        <v>48714047.456735708</v>
      </c>
      <c r="D23" s="71">
        <f t="shared" ref="D23:D24" si="2">C23/$C$42</f>
        <v>0.43684494797218026</v>
      </c>
    </row>
    <row r="24" spans="1:4">
      <c r="A24" s="44" t="s">
        <v>131</v>
      </c>
      <c r="B24" s="28" t="s">
        <v>83</v>
      </c>
      <c r="C24" s="70" vm="12">
        <v>32462276.515965693</v>
      </c>
      <c r="D24" s="71">
        <f t="shared" si="2"/>
        <v>0.2911066157717665</v>
      </c>
    </row>
    <row r="25" spans="1:4">
      <c r="A25" s="44" t="s">
        <v>131</v>
      </c>
      <c r="B25" s="28" t="s">
        <v>84</v>
      </c>
      <c r="C25" s="70" t="s" vm="13">
        <v>4013</v>
      </c>
      <c r="D25" s="71" t="s" vm="14">
        <v>4013</v>
      </c>
    </row>
    <row r="26" spans="1:4">
      <c r="A26" s="44" t="s">
        <v>131</v>
      </c>
      <c r="B26" s="28" t="s">
        <v>76</v>
      </c>
      <c r="C26" s="70" vm="15">
        <v>178681.45204171605</v>
      </c>
      <c r="D26" s="71">
        <f t="shared" ref="D26:D35" si="3">C26/$C$42</f>
        <v>1.6023322572422428E-3</v>
      </c>
    </row>
    <row r="27" spans="1:4">
      <c r="A27" s="44" t="s">
        <v>131</v>
      </c>
      <c r="B27" s="28" t="s">
        <v>85</v>
      </c>
      <c r="C27" s="70" vm="16">
        <v>2566565.3460818711</v>
      </c>
      <c r="D27" s="71">
        <f t="shared" si="3"/>
        <v>2.3015765751595505E-2</v>
      </c>
    </row>
    <row r="28" spans="1:4">
      <c r="A28" s="44" t="s">
        <v>131</v>
      </c>
      <c r="B28" s="28" t="s">
        <v>86</v>
      </c>
      <c r="C28" s="70">
        <f>'לא סחיר - קרנות השקעה'!H11</f>
        <v>13856174.454694416</v>
      </c>
      <c r="D28" s="71">
        <f t="shared" si="3"/>
        <v>0.12425573576349351</v>
      </c>
    </row>
    <row r="29" spans="1:4">
      <c r="A29" s="44" t="s">
        <v>131</v>
      </c>
      <c r="B29" s="28" t="s">
        <v>87</v>
      </c>
      <c r="C29" s="70" vm="17">
        <v>89.689742195000022</v>
      </c>
      <c r="D29" s="71">
        <f t="shared" si="3"/>
        <v>8.0429594353888042E-7</v>
      </c>
    </row>
    <row r="30" spans="1:4">
      <c r="A30" s="44" t="s">
        <v>131</v>
      </c>
      <c r="B30" s="28" t="s">
        <v>192</v>
      </c>
      <c r="C30" s="70" vm="18">
        <v>-310.48204187700026</v>
      </c>
      <c r="D30" s="71">
        <f t="shared" si="3"/>
        <v>-2.7842587202492966E-6</v>
      </c>
    </row>
    <row r="31" spans="1:4">
      <c r="A31" s="44" t="s">
        <v>131</v>
      </c>
      <c r="B31" s="28" t="s">
        <v>111</v>
      </c>
      <c r="C31" s="70" vm="19">
        <v>-349429.51974829403</v>
      </c>
      <c r="D31" s="71">
        <f t="shared" si="3"/>
        <v>-3.1335216091407112E-3</v>
      </c>
    </row>
    <row r="32" spans="1:4">
      <c r="A32" s="44" t="s">
        <v>131</v>
      </c>
      <c r="B32" s="28" t="s">
        <v>88</v>
      </c>
      <c r="C32" s="70" t="s" vm="20">
        <v>4013</v>
      </c>
      <c r="D32" s="71" t="s" vm="21">
        <v>4013</v>
      </c>
    </row>
    <row r="33" spans="1:4">
      <c r="A33" s="44" t="s">
        <v>131</v>
      </c>
      <c r="B33" s="27" t="s">
        <v>170</v>
      </c>
      <c r="C33" s="70">
        <f>הלוואות!P10</f>
        <v>2772935.9821079513</v>
      </c>
      <c r="D33" s="71">
        <f t="shared" si="3"/>
        <v>2.4866401748078144E-2</v>
      </c>
    </row>
    <row r="34" spans="1:4">
      <c r="A34" s="44" t="s">
        <v>131</v>
      </c>
      <c r="B34" s="27" t="s">
        <v>171</v>
      </c>
      <c r="C34" s="70" vm="22">
        <v>35018.82220000001</v>
      </c>
      <c r="D34" s="71">
        <f t="shared" si="3"/>
        <v>3.1403252984865259E-4</v>
      </c>
    </row>
    <row r="35" spans="1:4">
      <c r="A35" s="44" t="s">
        <v>131</v>
      </c>
      <c r="B35" s="27" t="s">
        <v>172</v>
      </c>
      <c r="C35" s="70" vm="23">
        <v>2730561.2999600009</v>
      </c>
      <c r="D35" s="71">
        <f t="shared" si="3"/>
        <v>2.4486405283306884E-2</v>
      </c>
    </row>
    <row r="36" spans="1:4">
      <c r="A36" s="44" t="s">
        <v>131</v>
      </c>
      <c r="B36" s="45" t="s">
        <v>173</v>
      </c>
      <c r="C36" s="70" t="s" vm="24">
        <v>4013</v>
      </c>
      <c r="D36" s="71" t="s" vm="25">
        <v>4013</v>
      </c>
    </row>
    <row r="37" spans="1:4">
      <c r="A37" s="44" t="s">
        <v>131</v>
      </c>
      <c r="B37" s="27" t="s">
        <v>174</v>
      </c>
      <c r="C37" s="70">
        <f>'השקעות אחרות '!I10</f>
        <v>-4749.5244926220003</v>
      </c>
      <c r="D37" s="71">
        <f t="shared" ref="D37:D38" si="4">C37/$C$42</f>
        <v>-4.2591529306094837E-5</v>
      </c>
    </row>
    <row r="38" spans="1:4">
      <c r="A38" s="44"/>
      <c r="B38" s="55" t="s">
        <v>176</v>
      </c>
      <c r="C38" s="70" vm="26">
        <v>10198.106230000003</v>
      </c>
      <c r="D38" s="71">
        <f t="shared" si="4"/>
        <v>9.1451879243163264E-5</v>
      </c>
    </row>
    <row r="39" spans="1:4">
      <c r="A39" s="44" t="s">
        <v>131</v>
      </c>
      <c r="B39" s="56" t="s">
        <v>177</v>
      </c>
      <c r="C39" s="70" t="s" vm="27">
        <v>4013</v>
      </c>
      <c r="D39" s="71" t="s" vm="28">
        <v>4013</v>
      </c>
    </row>
    <row r="40" spans="1:4">
      <c r="A40" s="44" t="s">
        <v>131</v>
      </c>
      <c r="B40" s="56" t="s">
        <v>216</v>
      </c>
      <c r="C40" s="70" t="s" vm="29">
        <v>4013</v>
      </c>
      <c r="D40" s="71" t="s" vm="30">
        <v>4013</v>
      </c>
    </row>
    <row r="41" spans="1:4">
      <c r="A41" s="44" t="s">
        <v>131</v>
      </c>
      <c r="B41" s="56" t="s">
        <v>178</v>
      </c>
      <c r="C41" s="70" vm="31">
        <v>10198.106230000003</v>
      </c>
      <c r="D41" s="71">
        <f t="shared" ref="D41:D42" si="5">C41/$C$42</f>
        <v>9.1451879243163264E-5</v>
      </c>
    </row>
    <row r="42" spans="1:4">
      <c r="B42" s="56" t="s">
        <v>89</v>
      </c>
      <c r="C42" s="70">
        <f>C10+C41</f>
        <v>111513358.87679301</v>
      </c>
      <c r="D42" s="71">
        <f t="shared" si="5"/>
        <v>1</v>
      </c>
    </row>
    <row r="43" spans="1:4">
      <c r="A43" s="44" t="s">
        <v>131</v>
      </c>
      <c r="B43" s="56" t="s">
        <v>175</v>
      </c>
      <c r="C43" s="70">
        <f>'יתרת התחייבות להשקעה'!C10</f>
        <v>6893788.5582647035</v>
      </c>
      <c r="D43" s="71"/>
    </row>
    <row r="44" spans="1:4">
      <c r="B44" s="5" t="s">
        <v>115</v>
      </c>
    </row>
    <row r="45" spans="1:4">
      <c r="C45" s="62" t="s">
        <v>159</v>
      </c>
      <c r="D45" s="34" t="s">
        <v>110</v>
      </c>
    </row>
    <row r="46" spans="1:4">
      <c r="C46" s="63" t="s">
        <v>0</v>
      </c>
      <c r="D46" s="23" t="s">
        <v>1</v>
      </c>
    </row>
    <row r="47" spans="1:4">
      <c r="C47" s="72" t="s">
        <v>142</v>
      </c>
      <c r="D47" s="73" vm="32">
        <v>2.4517000000000002</v>
      </c>
    </row>
    <row r="48" spans="1:4">
      <c r="C48" s="72" t="s">
        <v>149</v>
      </c>
      <c r="D48" s="73">
        <v>0.77297511855767032</v>
      </c>
    </row>
    <row r="49" spans="2:4">
      <c r="C49" s="72" t="s">
        <v>146</v>
      </c>
      <c r="D49" s="73" vm="33">
        <v>2.7898000000000001</v>
      </c>
    </row>
    <row r="50" spans="2:4">
      <c r="B50" s="11"/>
      <c r="C50" s="72" t="s">
        <v>4014</v>
      </c>
      <c r="D50" s="73" vm="34">
        <v>4.1134000000000004</v>
      </c>
    </row>
    <row r="51" spans="2:4">
      <c r="C51" s="72" t="s">
        <v>140</v>
      </c>
      <c r="D51" s="73" vm="35">
        <v>4.0185000000000004</v>
      </c>
    </row>
    <row r="52" spans="2:4">
      <c r="C52" s="72" t="s">
        <v>141</v>
      </c>
      <c r="D52" s="73" vm="36">
        <v>4.6707000000000001</v>
      </c>
    </row>
    <row r="53" spans="2:4">
      <c r="C53" s="72" t="s">
        <v>143</v>
      </c>
      <c r="D53" s="73">
        <v>0.47218570936331505</v>
      </c>
    </row>
    <row r="54" spans="2:4">
      <c r="C54" s="72" t="s">
        <v>147</v>
      </c>
      <c r="D54" s="73">
        <v>2.5581999999999997E-2</v>
      </c>
    </row>
    <row r="55" spans="2:4">
      <c r="C55" s="72" t="s">
        <v>148</v>
      </c>
      <c r="D55" s="73">
        <v>0.21595372753643494</v>
      </c>
    </row>
    <row r="56" spans="2:4">
      <c r="C56" s="72" t="s">
        <v>145</v>
      </c>
      <c r="D56" s="73" vm="37">
        <v>0.53959999999999997</v>
      </c>
    </row>
    <row r="57" spans="2:4">
      <c r="C57" s="72" t="s">
        <v>4015</v>
      </c>
      <c r="D57" s="73">
        <v>2.2710600000000003</v>
      </c>
    </row>
    <row r="58" spans="2:4">
      <c r="C58" s="72" t="s">
        <v>144</v>
      </c>
      <c r="D58" s="73" vm="38">
        <v>0.34089999999999998</v>
      </c>
    </row>
    <row r="59" spans="2:4">
      <c r="C59" s="72" t="s">
        <v>138</v>
      </c>
      <c r="D59" s="73" vm="39">
        <v>3.7</v>
      </c>
    </row>
    <row r="60" spans="2:4">
      <c r="C60" s="72" t="s">
        <v>150</v>
      </c>
      <c r="D60" s="73" vm="40">
        <v>0.1968</v>
      </c>
    </row>
    <row r="61" spans="2:4">
      <c r="C61" s="72" t="s">
        <v>4016</v>
      </c>
      <c r="D61" s="73" vm="41">
        <v>0.34370000000000001</v>
      </c>
    </row>
    <row r="62" spans="2:4">
      <c r="C62" s="72" t="s">
        <v>4017</v>
      </c>
      <c r="D62" s="73">
        <v>4.1426504901763202E-2</v>
      </c>
    </row>
    <row r="63" spans="2:4">
      <c r="C63" s="72" t="s">
        <v>4018</v>
      </c>
      <c r="D63" s="73">
        <v>0.51008450859561327</v>
      </c>
    </row>
    <row r="64" spans="2:4">
      <c r="C64" s="72" t="s">
        <v>139</v>
      </c>
      <c r="D64" s="73">
        <v>1</v>
      </c>
    </row>
    <row r="65" spans="3:4">
      <c r="C65" s="74"/>
      <c r="D65" s="74"/>
    </row>
    <row r="66" spans="3:4">
      <c r="C66" s="74"/>
      <c r="D66" s="74"/>
    </row>
    <row r="67" spans="3:4">
      <c r="C67" s="75"/>
      <c r="D67" s="75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52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41.710937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9.7109375" style="1" bestFit="1" customWidth="1"/>
    <col min="8" max="8" width="11.8554687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3">
      <c r="B1" s="46" t="s">
        <v>152</v>
      </c>
      <c r="C1" s="46" t="s" vm="1">
        <v>240</v>
      </c>
    </row>
    <row r="2" spans="2:13">
      <c r="B2" s="46" t="s">
        <v>151</v>
      </c>
      <c r="C2" s="46" t="s">
        <v>241</v>
      </c>
    </row>
    <row r="3" spans="2:13">
      <c r="B3" s="46" t="s">
        <v>153</v>
      </c>
      <c r="C3" s="46" t="s">
        <v>242</v>
      </c>
    </row>
    <row r="4" spans="2:13">
      <c r="B4" s="46" t="s">
        <v>154</v>
      </c>
      <c r="C4" s="46" t="s">
        <v>243</v>
      </c>
    </row>
    <row r="6" spans="2:13" ht="26.25" customHeight="1">
      <c r="B6" s="151" t="s">
        <v>180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3" ht="26.25" customHeight="1">
      <c r="B7" s="151" t="s">
        <v>100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  <c r="M7" s="3"/>
    </row>
    <row r="8" spans="2:13" s="3" customFormat="1" ht="78.75">
      <c r="B8" s="21" t="s">
        <v>121</v>
      </c>
      <c r="C8" s="29" t="s">
        <v>49</v>
      </c>
      <c r="D8" s="29" t="s">
        <v>124</v>
      </c>
      <c r="E8" s="29" t="s">
        <v>70</v>
      </c>
      <c r="F8" s="29" t="s">
        <v>108</v>
      </c>
      <c r="G8" s="29" t="s">
        <v>215</v>
      </c>
      <c r="H8" s="29" t="s">
        <v>214</v>
      </c>
      <c r="I8" s="29" t="s">
        <v>66</v>
      </c>
      <c r="J8" s="29" t="s">
        <v>63</v>
      </c>
      <c r="K8" s="29" t="s">
        <v>155</v>
      </c>
      <c r="L8" s="30" t="s">
        <v>157</v>
      </c>
    </row>
    <row r="9" spans="2:13" s="3" customFormat="1">
      <c r="B9" s="14"/>
      <c r="C9" s="29"/>
      <c r="D9" s="29"/>
      <c r="E9" s="29"/>
      <c r="F9" s="29"/>
      <c r="G9" s="15" t="s">
        <v>222</v>
      </c>
      <c r="H9" s="15"/>
      <c r="I9" s="15" t="s">
        <v>218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2" t="s">
        <v>54</v>
      </c>
      <c r="C11" s="82"/>
      <c r="D11" s="83"/>
      <c r="E11" s="83"/>
      <c r="F11" s="83"/>
      <c r="G11" s="85"/>
      <c r="H11" s="103"/>
      <c r="I11" s="85">
        <v>18430.248699411008</v>
      </c>
      <c r="J11" s="86"/>
      <c r="K11" s="86">
        <f>IFERROR(I11/$I$11,0)</f>
        <v>1</v>
      </c>
      <c r="L11" s="86">
        <f>I11/'סכום נכסי הקרן'!$C$42</f>
        <v>1.652739087500172E-4</v>
      </c>
    </row>
    <row r="12" spans="2:13">
      <c r="B12" s="115" t="s">
        <v>207</v>
      </c>
      <c r="C12" s="90"/>
      <c r="D12" s="91"/>
      <c r="E12" s="91"/>
      <c r="F12" s="91"/>
      <c r="G12" s="93"/>
      <c r="H12" s="105"/>
      <c r="I12" s="93">
        <v>18430.248699410997</v>
      </c>
      <c r="J12" s="94"/>
      <c r="K12" s="94">
        <f t="shared" ref="K12:K17" si="0">IFERROR(I12/$I$11,0)</f>
        <v>0.99999999999999944</v>
      </c>
      <c r="L12" s="94">
        <f>I12/'סכום נכסי הקרן'!$C$42</f>
        <v>1.6527390875001709E-4</v>
      </c>
    </row>
    <row r="13" spans="2:13">
      <c r="B13" s="87" t="s">
        <v>199</v>
      </c>
      <c r="C13" s="82"/>
      <c r="D13" s="83"/>
      <c r="E13" s="83"/>
      <c r="F13" s="83"/>
      <c r="G13" s="85"/>
      <c r="H13" s="103"/>
      <c r="I13" s="85">
        <v>18430.248699410997</v>
      </c>
      <c r="J13" s="86"/>
      <c r="K13" s="86">
        <f t="shared" si="0"/>
        <v>0.99999999999999944</v>
      </c>
      <c r="L13" s="86">
        <f>I13/'סכום נכסי הקרן'!$C$42</f>
        <v>1.6527390875001709E-4</v>
      </c>
    </row>
    <row r="14" spans="2:13">
      <c r="B14" s="88" t="s">
        <v>1881</v>
      </c>
      <c r="C14" s="90" t="s">
        <v>1882</v>
      </c>
      <c r="D14" s="91" t="s">
        <v>125</v>
      </c>
      <c r="E14" s="91" t="s">
        <v>558</v>
      </c>
      <c r="F14" s="91" t="s">
        <v>139</v>
      </c>
      <c r="G14" s="93">
        <v>867.09757700000011</v>
      </c>
      <c r="H14" s="105">
        <v>1110200</v>
      </c>
      <c r="I14" s="93">
        <v>9626.517308460001</v>
      </c>
      <c r="J14" s="94"/>
      <c r="K14" s="94">
        <f t="shared" si="0"/>
        <v>0.52232161732943105</v>
      </c>
      <c r="L14" s="94">
        <f>I14/'סכום נכסי הקרן'!$C$42</f>
        <v>8.6326135320665792E-5</v>
      </c>
    </row>
    <row r="15" spans="2:13">
      <c r="B15" s="88" t="s">
        <v>1883</v>
      </c>
      <c r="C15" s="90" t="s">
        <v>1884</v>
      </c>
      <c r="D15" s="91" t="s">
        <v>125</v>
      </c>
      <c r="E15" s="91" t="s">
        <v>558</v>
      </c>
      <c r="F15" s="91" t="s">
        <v>139</v>
      </c>
      <c r="G15" s="93">
        <v>-867.09757700000011</v>
      </c>
      <c r="H15" s="105">
        <v>764000</v>
      </c>
      <c r="I15" s="93">
        <v>-6624.6254942010009</v>
      </c>
      <c r="J15" s="94"/>
      <c r="K15" s="94">
        <f t="shared" si="0"/>
        <v>-0.35944308740731806</v>
      </c>
      <c r="L15" s="94">
        <f>I15/'סכום נכסי הקרן'!$C$42</f>
        <v>-5.940656402898154E-5</v>
      </c>
    </row>
    <row r="16" spans="2:13">
      <c r="B16" s="88" t="s">
        <v>1885</v>
      </c>
      <c r="C16" s="90" t="s">
        <v>1886</v>
      </c>
      <c r="D16" s="91" t="s">
        <v>125</v>
      </c>
      <c r="E16" s="91" t="s">
        <v>558</v>
      </c>
      <c r="F16" s="91" t="s">
        <v>139</v>
      </c>
      <c r="G16" s="93">
        <v>7973.31106</v>
      </c>
      <c r="H16" s="105">
        <v>193500</v>
      </c>
      <c r="I16" s="93">
        <v>15428.356901100004</v>
      </c>
      <c r="J16" s="94"/>
      <c r="K16" s="94">
        <f t="shared" si="0"/>
        <v>0.83712147094320333</v>
      </c>
      <c r="L16" s="94">
        <f>I16/'סכום נכסי הקרן'!$C$42</f>
        <v>1.3835433760134717E-4</v>
      </c>
    </row>
    <row r="17" spans="2:12">
      <c r="B17" s="88" t="s">
        <v>1887</v>
      </c>
      <c r="C17" s="90" t="s">
        <v>1888</v>
      </c>
      <c r="D17" s="91" t="s">
        <v>125</v>
      </c>
      <c r="E17" s="91" t="s">
        <v>558</v>
      </c>
      <c r="F17" s="91" t="s">
        <v>139</v>
      </c>
      <c r="G17" s="93">
        <v>-7973.31106</v>
      </c>
      <c r="H17" s="105">
        <v>0.01</v>
      </c>
      <c r="I17" s="93">
        <v>-1.5948000000000007E-5</v>
      </c>
      <c r="J17" s="94"/>
      <c r="K17" s="94">
        <f t="shared" si="0"/>
        <v>-8.6531659230999262E-10</v>
      </c>
      <c r="L17" s="94">
        <f>I17/'סכום נכסי הקרן'!$C$42</f>
        <v>-1.4301425551731755E-13</v>
      </c>
    </row>
    <row r="18" spans="2:12">
      <c r="B18" s="95"/>
      <c r="C18" s="90"/>
      <c r="D18" s="90"/>
      <c r="E18" s="90"/>
      <c r="F18" s="90"/>
      <c r="G18" s="93"/>
      <c r="H18" s="105"/>
      <c r="I18" s="90"/>
      <c r="J18" s="90"/>
      <c r="K18" s="94"/>
      <c r="L18" s="90"/>
    </row>
    <row r="19" spans="2:12">
      <c r="B19" s="115"/>
      <c r="C19" s="90"/>
      <c r="D19" s="90"/>
      <c r="E19" s="90"/>
      <c r="F19" s="90"/>
      <c r="G19" s="93"/>
      <c r="H19" s="105"/>
      <c r="I19" s="90"/>
      <c r="J19" s="90"/>
      <c r="K19" s="94"/>
      <c r="L19" s="90"/>
    </row>
    <row r="20" spans="2:12">
      <c r="B20" s="87"/>
      <c r="C20" s="82"/>
      <c r="D20" s="82"/>
      <c r="E20" s="82"/>
      <c r="F20" s="82"/>
      <c r="G20" s="85"/>
      <c r="H20" s="103"/>
      <c r="I20" s="82"/>
      <c r="J20" s="82"/>
      <c r="K20" s="86"/>
      <c r="L20" s="82"/>
    </row>
    <row r="21" spans="2:12">
      <c r="B21" s="88"/>
      <c r="C21" s="90"/>
      <c r="D21" s="91"/>
      <c r="E21" s="91"/>
      <c r="F21" s="91"/>
      <c r="G21" s="93"/>
      <c r="H21" s="105"/>
      <c r="I21" s="93"/>
      <c r="J21" s="94"/>
      <c r="K21" s="94"/>
      <c r="L21" s="94"/>
    </row>
    <row r="22" spans="2:12">
      <c r="B22" s="88"/>
      <c r="C22" s="90"/>
      <c r="D22" s="91"/>
      <c r="E22" s="91"/>
      <c r="F22" s="91"/>
      <c r="G22" s="93"/>
      <c r="H22" s="105"/>
      <c r="I22" s="93"/>
      <c r="J22" s="94"/>
      <c r="K22" s="94"/>
      <c r="L22" s="94"/>
    </row>
    <row r="23" spans="2:12">
      <c r="B23" s="95"/>
      <c r="C23" s="90"/>
      <c r="D23" s="90"/>
      <c r="E23" s="90"/>
      <c r="F23" s="90"/>
      <c r="G23" s="93"/>
      <c r="H23" s="105"/>
      <c r="I23" s="90"/>
      <c r="J23" s="90"/>
      <c r="K23" s="94"/>
      <c r="L23" s="90"/>
    </row>
    <row r="24" spans="2:12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12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12">
      <c r="B26" s="112" t="s">
        <v>230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12">
      <c r="B27" s="112" t="s">
        <v>117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12">
      <c r="B28" s="112" t="s">
        <v>213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12">
      <c r="B29" s="112" t="s">
        <v>221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12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12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12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12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2:1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2:1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2:12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2:12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2:12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2:1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2:12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2:12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2:12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2:12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2:12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2:12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2:12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2:12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2:12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2:12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2:1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2:12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2:12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2:12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2:12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2:12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2:12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2:12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2:12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2:12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2:12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2:12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2:12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2:12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2:12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2:12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2:1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2:12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2:12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2:12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2:12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2:12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2:12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2:12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2:12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2:12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2:12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2:12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2:12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  <row r="110" spans="2:12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2:12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2:12"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2:12"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2:12"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2:12"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2:12"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2:12"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2:12"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</row>
    <row r="122" spans="2:12"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</row>
    <row r="123" spans="2:12">
      <c r="B123" s="96"/>
      <c r="C123" s="98"/>
      <c r="D123" s="98"/>
      <c r="E123" s="98"/>
      <c r="F123" s="98"/>
      <c r="G123" s="98"/>
      <c r="H123" s="98"/>
      <c r="I123" s="98"/>
      <c r="J123" s="98"/>
      <c r="K123" s="98"/>
      <c r="L123" s="98"/>
    </row>
    <row r="124" spans="2:12">
      <c r="B124" s="96"/>
      <c r="C124" s="98"/>
      <c r="D124" s="98"/>
      <c r="E124" s="98"/>
      <c r="F124" s="98"/>
      <c r="G124" s="98"/>
      <c r="H124" s="98"/>
      <c r="I124" s="98"/>
      <c r="J124" s="98"/>
      <c r="K124" s="98"/>
      <c r="L124" s="98"/>
    </row>
    <row r="125" spans="2:12">
      <c r="B125" s="96"/>
      <c r="C125" s="98"/>
      <c r="D125" s="98"/>
      <c r="E125" s="98"/>
      <c r="F125" s="98"/>
      <c r="G125" s="98"/>
      <c r="H125" s="98"/>
      <c r="I125" s="98"/>
      <c r="J125" s="98"/>
      <c r="K125" s="98"/>
      <c r="L125" s="98"/>
    </row>
    <row r="126" spans="2:12">
      <c r="B126" s="96"/>
      <c r="C126" s="98"/>
      <c r="D126" s="98"/>
      <c r="E126" s="98"/>
      <c r="F126" s="98"/>
      <c r="G126" s="98"/>
      <c r="H126" s="98"/>
      <c r="I126" s="98"/>
      <c r="J126" s="98"/>
      <c r="K126" s="98"/>
      <c r="L126" s="98"/>
    </row>
    <row r="127" spans="2:12">
      <c r="B127" s="96"/>
      <c r="C127" s="98"/>
      <c r="D127" s="98"/>
      <c r="E127" s="98"/>
      <c r="F127" s="98"/>
      <c r="G127" s="98"/>
      <c r="H127" s="98"/>
      <c r="I127" s="98"/>
      <c r="J127" s="98"/>
      <c r="K127" s="98"/>
      <c r="L127" s="98"/>
    </row>
    <row r="128" spans="2:12">
      <c r="B128" s="96"/>
      <c r="C128" s="98"/>
      <c r="D128" s="98"/>
      <c r="E128" s="98"/>
      <c r="F128" s="98"/>
      <c r="G128" s="98"/>
      <c r="H128" s="98"/>
      <c r="I128" s="98"/>
      <c r="J128" s="98"/>
      <c r="K128" s="98"/>
      <c r="L128" s="98"/>
    </row>
    <row r="129" spans="2:12">
      <c r="B129" s="96"/>
      <c r="C129" s="98"/>
      <c r="D129" s="98"/>
      <c r="E129" s="98"/>
      <c r="F129" s="98"/>
      <c r="G129" s="98"/>
      <c r="H129" s="98"/>
      <c r="I129" s="98"/>
      <c r="J129" s="98"/>
      <c r="K129" s="98"/>
      <c r="L129" s="98"/>
    </row>
    <row r="130" spans="2:12">
      <c r="B130" s="96"/>
      <c r="C130" s="98"/>
      <c r="D130" s="98"/>
      <c r="E130" s="98"/>
      <c r="F130" s="98"/>
      <c r="G130" s="98"/>
      <c r="H130" s="98"/>
      <c r="I130" s="98"/>
      <c r="J130" s="98"/>
      <c r="K130" s="98"/>
      <c r="L130" s="98"/>
    </row>
    <row r="131" spans="2:12">
      <c r="B131" s="96"/>
      <c r="C131" s="98"/>
      <c r="D131" s="98"/>
      <c r="E131" s="98"/>
      <c r="F131" s="98"/>
      <c r="G131" s="98"/>
      <c r="H131" s="98"/>
      <c r="I131" s="98"/>
      <c r="J131" s="98"/>
      <c r="K131" s="98"/>
      <c r="L131" s="98"/>
    </row>
    <row r="132" spans="2:12">
      <c r="B132" s="96"/>
      <c r="C132" s="98"/>
      <c r="D132" s="98"/>
      <c r="E132" s="98"/>
      <c r="F132" s="98"/>
      <c r="G132" s="98"/>
      <c r="H132" s="98"/>
      <c r="I132" s="98"/>
      <c r="J132" s="98"/>
      <c r="K132" s="98"/>
      <c r="L132" s="98"/>
    </row>
    <row r="133" spans="2:12">
      <c r="B133" s="96"/>
      <c r="C133" s="98"/>
      <c r="D133" s="98"/>
      <c r="E133" s="98"/>
      <c r="F133" s="98"/>
      <c r="G133" s="98"/>
      <c r="H133" s="98"/>
      <c r="I133" s="98"/>
      <c r="J133" s="98"/>
      <c r="K133" s="98"/>
      <c r="L133" s="98"/>
    </row>
    <row r="134" spans="2:12">
      <c r="B134" s="96"/>
      <c r="C134" s="98"/>
      <c r="D134" s="98"/>
      <c r="E134" s="98"/>
      <c r="F134" s="98"/>
      <c r="G134" s="98"/>
      <c r="H134" s="98"/>
      <c r="I134" s="98"/>
      <c r="J134" s="98"/>
      <c r="K134" s="98"/>
      <c r="L134" s="98"/>
    </row>
    <row r="135" spans="2:12">
      <c r="B135" s="96"/>
      <c r="C135" s="98"/>
      <c r="D135" s="98"/>
      <c r="E135" s="98"/>
      <c r="F135" s="98"/>
      <c r="G135" s="98"/>
      <c r="H135" s="98"/>
      <c r="I135" s="98"/>
      <c r="J135" s="98"/>
      <c r="K135" s="98"/>
      <c r="L135" s="98"/>
    </row>
    <row r="136" spans="2:12">
      <c r="B136" s="96"/>
      <c r="C136" s="98"/>
      <c r="D136" s="98"/>
      <c r="E136" s="98"/>
      <c r="F136" s="98"/>
      <c r="G136" s="98"/>
      <c r="H136" s="98"/>
      <c r="I136" s="98"/>
      <c r="J136" s="98"/>
      <c r="K136" s="98"/>
      <c r="L136" s="98"/>
    </row>
    <row r="137" spans="2:12">
      <c r="B137" s="96"/>
      <c r="C137" s="98"/>
      <c r="D137" s="98"/>
      <c r="E137" s="98"/>
      <c r="F137" s="98"/>
      <c r="G137" s="98"/>
      <c r="H137" s="98"/>
      <c r="I137" s="98"/>
      <c r="J137" s="98"/>
      <c r="K137" s="98"/>
      <c r="L137" s="98"/>
    </row>
    <row r="138" spans="2:12">
      <c r="B138" s="96"/>
      <c r="C138" s="98"/>
      <c r="D138" s="98"/>
      <c r="E138" s="98"/>
      <c r="F138" s="98"/>
      <c r="G138" s="98"/>
      <c r="H138" s="98"/>
      <c r="I138" s="98"/>
      <c r="J138" s="98"/>
      <c r="K138" s="98"/>
      <c r="L138" s="98"/>
    </row>
    <row r="139" spans="2:12">
      <c r="B139" s="96"/>
      <c r="C139" s="98"/>
      <c r="D139" s="98"/>
      <c r="E139" s="98"/>
      <c r="F139" s="98"/>
      <c r="G139" s="98"/>
      <c r="H139" s="98"/>
      <c r="I139" s="98"/>
      <c r="J139" s="98"/>
      <c r="K139" s="98"/>
      <c r="L139" s="98"/>
    </row>
    <row r="140" spans="2:12">
      <c r="B140" s="96"/>
      <c r="C140" s="98"/>
      <c r="D140" s="98"/>
      <c r="E140" s="98"/>
      <c r="F140" s="98"/>
      <c r="G140" s="98"/>
      <c r="H140" s="98"/>
      <c r="I140" s="98"/>
      <c r="J140" s="98"/>
      <c r="K140" s="98"/>
      <c r="L140" s="98"/>
    </row>
    <row r="141" spans="2:12">
      <c r="B141" s="96"/>
      <c r="C141" s="98"/>
      <c r="D141" s="98"/>
      <c r="E141" s="98"/>
      <c r="F141" s="98"/>
      <c r="G141" s="98"/>
      <c r="H141" s="98"/>
      <c r="I141" s="98"/>
      <c r="J141" s="98"/>
      <c r="K141" s="98"/>
      <c r="L141" s="98"/>
    </row>
    <row r="142" spans="2:12">
      <c r="B142" s="96"/>
      <c r="C142" s="98"/>
      <c r="D142" s="98"/>
      <c r="E142" s="98"/>
      <c r="F142" s="98"/>
      <c r="G142" s="98"/>
      <c r="H142" s="98"/>
      <c r="I142" s="98"/>
      <c r="J142" s="98"/>
      <c r="K142" s="98"/>
      <c r="L142" s="98"/>
    </row>
    <row r="143" spans="2:12">
      <c r="B143" s="96"/>
      <c r="C143" s="98"/>
      <c r="D143" s="98"/>
      <c r="E143" s="98"/>
      <c r="F143" s="98"/>
      <c r="G143" s="98"/>
      <c r="H143" s="98"/>
      <c r="I143" s="98"/>
      <c r="J143" s="98"/>
      <c r="K143" s="98"/>
      <c r="L143" s="98"/>
    </row>
    <row r="144" spans="2:12">
      <c r="B144" s="96"/>
      <c r="C144" s="98"/>
      <c r="D144" s="98"/>
      <c r="E144" s="98"/>
      <c r="F144" s="98"/>
      <c r="G144" s="98"/>
      <c r="H144" s="98"/>
      <c r="I144" s="98"/>
      <c r="J144" s="98"/>
      <c r="K144" s="98"/>
      <c r="L144" s="98"/>
    </row>
    <row r="145" spans="2:12">
      <c r="B145" s="96"/>
      <c r="C145" s="98"/>
      <c r="D145" s="98"/>
      <c r="E145" s="98"/>
      <c r="F145" s="98"/>
      <c r="G145" s="98"/>
      <c r="H145" s="98"/>
      <c r="I145" s="98"/>
      <c r="J145" s="98"/>
      <c r="K145" s="98"/>
      <c r="L145" s="98"/>
    </row>
    <row r="146" spans="2:12">
      <c r="B146" s="96"/>
      <c r="C146" s="98"/>
      <c r="D146" s="98"/>
      <c r="E146" s="98"/>
      <c r="F146" s="98"/>
      <c r="G146" s="98"/>
      <c r="H146" s="98"/>
      <c r="I146" s="98"/>
      <c r="J146" s="98"/>
      <c r="K146" s="98"/>
      <c r="L146" s="98"/>
    </row>
    <row r="147" spans="2:12">
      <c r="B147" s="96"/>
      <c r="C147" s="98"/>
      <c r="D147" s="98"/>
      <c r="E147" s="98"/>
      <c r="F147" s="98"/>
      <c r="G147" s="98"/>
      <c r="H147" s="98"/>
      <c r="I147" s="98"/>
      <c r="J147" s="98"/>
      <c r="K147" s="98"/>
      <c r="L147" s="98"/>
    </row>
    <row r="148" spans="2:12">
      <c r="B148" s="96"/>
      <c r="C148" s="98"/>
      <c r="D148" s="98"/>
      <c r="E148" s="98"/>
      <c r="F148" s="98"/>
      <c r="G148" s="98"/>
      <c r="H148" s="98"/>
      <c r="I148" s="98"/>
      <c r="J148" s="98"/>
      <c r="K148" s="98"/>
      <c r="L148" s="98"/>
    </row>
    <row r="149" spans="2:12">
      <c r="B149" s="96"/>
      <c r="C149" s="98"/>
      <c r="D149" s="98"/>
      <c r="E149" s="98"/>
      <c r="F149" s="98"/>
      <c r="G149" s="98"/>
      <c r="H149" s="98"/>
      <c r="I149" s="98"/>
      <c r="J149" s="98"/>
      <c r="K149" s="98"/>
      <c r="L149" s="98"/>
    </row>
    <row r="150" spans="2:12">
      <c r="B150" s="96"/>
      <c r="C150" s="98"/>
      <c r="D150" s="98"/>
      <c r="E150" s="98"/>
      <c r="F150" s="98"/>
      <c r="G150" s="98"/>
      <c r="H150" s="98"/>
      <c r="I150" s="98"/>
      <c r="J150" s="98"/>
      <c r="K150" s="98"/>
      <c r="L150" s="98"/>
    </row>
    <row r="151" spans="2:12">
      <c r="B151" s="96"/>
      <c r="C151" s="98"/>
      <c r="D151" s="98"/>
      <c r="E151" s="98"/>
      <c r="F151" s="98"/>
      <c r="G151" s="98"/>
      <c r="H151" s="98"/>
      <c r="I151" s="98"/>
      <c r="J151" s="98"/>
      <c r="K151" s="98"/>
      <c r="L151" s="98"/>
    </row>
    <row r="152" spans="2:12">
      <c r="B152" s="96"/>
      <c r="C152" s="98"/>
      <c r="D152" s="98"/>
      <c r="E152" s="98"/>
      <c r="F152" s="98"/>
      <c r="G152" s="98"/>
      <c r="H152" s="98"/>
      <c r="I152" s="98"/>
      <c r="J152" s="98"/>
      <c r="K152" s="98"/>
      <c r="L152" s="98"/>
    </row>
    <row r="153" spans="2:12">
      <c r="B153" s="96"/>
      <c r="C153" s="98"/>
      <c r="D153" s="98"/>
      <c r="E153" s="98"/>
      <c r="F153" s="98"/>
      <c r="G153" s="98"/>
      <c r="H153" s="98"/>
      <c r="I153" s="98"/>
      <c r="J153" s="98"/>
      <c r="K153" s="98"/>
      <c r="L153" s="98"/>
    </row>
    <row r="154" spans="2:12">
      <c r="B154" s="96"/>
      <c r="C154" s="98"/>
      <c r="D154" s="98"/>
      <c r="E154" s="98"/>
      <c r="F154" s="98"/>
      <c r="G154" s="98"/>
      <c r="H154" s="98"/>
      <c r="I154" s="98"/>
      <c r="J154" s="98"/>
      <c r="K154" s="98"/>
      <c r="L154" s="98"/>
    </row>
    <row r="155" spans="2:12">
      <c r="B155" s="96"/>
      <c r="C155" s="98"/>
      <c r="D155" s="98"/>
      <c r="E155" s="98"/>
      <c r="F155" s="98"/>
      <c r="G155" s="98"/>
      <c r="H155" s="98"/>
      <c r="I155" s="98"/>
      <c r="J155" s="98"/>
      <c r="K155" s="98"/>
      <c r="L155" s="98"/>
    </row>
    <row r="156" spans="2:12">
      <c r="B156" s="96"/>
      <c r="C156" s="98"/>
      <c r="D156" s="98"/>
      <c r="E156" s="98"/>
      <c r="F156" s="98"/>
      <c r="G156" s="98"/>
      <c r="H156" s="98"/>
      <c r="I156" s="98"/>
      <c r="J156" s="98"/>
      <c r="K156" s="98"/>
      <c r="L156" s="98"/>
    </row>
    <row r="157" spans="2:12">
      <c r="B157" s="96"/>
      <c r="C157" s="98"/>
      <c r="D157" s="98"/>
      <c r="E157" s="98"/>
      <c r="F157" s="98"/>
      <c r="G157" s="98"/>
      <c r="H157" s="98"/>
      <c r="I157" s="98"/>
      <c r="J157" s="98"/>
      <c r="K157" s="98"/>
      <c r="L157" s="98"/>
    </row>
    <row r="158" spans="2:12">
      <c r="B158" s="96"/>
      <c r="C158" s="98"/>
      <c r="D158" s="98"/>
      <c r="E158" s="98"/>
      <c r="F158" s="98"/>
      <c r="G158" s="98"/>
      <c r="H158" s="98"/>
      <c r="I158" s="98"/>
      <c r="J158" s="98"/>
      <c r="K158" s="98"/>
      <c r="L158" s="98"/>
    </row>
    <row r="159" spans="2:12">
      <c r="B159" s="96"/>
      <c r="C159" s="98"/>
      <c r="D159" s="98"/>
      <c r="E159" s="98"/>
      <c r="F159" s="98"/>
      <c r="G159" s="98"/>
      <c r="H159" s="98"/>
      <c r="I159" s="98"/>
      <c r="J159" s="98"/>
      <c r="K159" s="98"/>
      <c r="L159" s="98"/>
    </row>
    <row r="160" spans="2:12">
      <c r="B160" s="96"/>
      <c r="C160" s="98"/>
      <c r="D160" s="98"/>
      <c r="E160" s="98"/>
      <c r="F160" s="98"/>
      <c r="G160" s="98"/>
      <c r="H160" s="98"/>
      <c r="I160" s="98"/>
      <c r="J160" s="98"/>
      <c r="K160" s="98"/>
      <c r="L160" s="98"/>
    </row>
    <row r="161" spans="2:12">
      <c r="B161" s="96"/>
      <c r="C161" s="98"/>
      <c r="D161" s="98"/>
      <c r="E161" s="98"/>
      <c r="F161" s="98"/>
      <c r="G161" s="98"/>
      <c r="H161" s="98"/>
      <c r="I161" s="98"/>
      <c r="J161" s="98"/>
      <c r="K161" s="98"/>
      <c r="L161" s="98"/>
    </row>
    <row r="162" spans="2:12">
      <c r="B162" s="96"/>
      <c r="C162" s="98"/>
      <c r="D162" s="98"/>
      <c r="E162" s="98"/>
      <c r="F162" s="98"/>
      <c r="G162" s="98"/>
      <c r="H162" s="98"/>
      <c r="I162" s="98"/>
      <c r="J162" s="98"/>
      <c r="K162" s="98"/>
      <c r="L162" s="98"/>
    </row>
    <row r="163" spans="2:12">
      <c r="B163" s="96"/>
      <c r="C163" s="98"/>
      <c r="D163" s="98"/>
      <c r="E163" s="98"/>
      <c r="F163" s="98"/>
      <c r="G163" s="98"/>
      <c r="H163" s="98"/>
      <c r="I163" s="98"/>
      <c r="J163" s="98"/>
      <c r="K163" s="98"/>
      <c r="L163" s="98"/>
    </row>
    <row r="164" spans="2:12">
      <c r="B164" s="96"/>
      <c r="C164" s="98"/>
      <c r="D164" s="98"/>
      <c r="E164" s="98"/>
      <c r="F164" s="98"/>
      <c r="G164" s="98"/>
      <c r="H164" s="98"/>
      <c r="I164" s="98"/>
      <c r="J164" s="98"/>
      <c r="K164" s="98"/>
      <c r="L164" s="98"/>
    </row>
    <row r="165" spans="2:12">
      <c r="B165" s="96"/>
      <c r="C165" s="98"/>
      <c r="D165" s="98"/>
      <c r="E165" s="98"/>
      <c r="F165" s="98"/>
      <c r="G165" s="98"/>
      <c r="H165" s="98"/>
      <c r="I165" s="98"/>
      <c r="J165" s="98"/>
      <c r="K165" s="98"/>
      <c r="L165" s="98"/>
    </row>
    <row r="166" spans="2:12">
      <c r="B166" s="96"/>
      <c r="C166" s="98"/>
      <c r="D166" s="98"/>
      <c r="E166" s="98"/>
      <c r="F166" s="98"/>
      <c r="G166" s="98"/>
      <c r="H166" s="98"/>
      <c r="I166" s="98"/>
      <c r="J166" s="98"/>
      <c r="K166" s="98"/>
      <c r="L166" s="98"/>
    </row>
    <row r="167" spans="2:12">
      <c r="B167" s="96"/>
      <c r="C167" s="98"/>
      <c r="D167" s="98"/>
      <c r="E167" s="98"/>
      <c r="F167" s="98"/>
      <c r="G167" s="98"/>
      <c r="H167" s="98"/>
      <c r="I167" s="98"/>
      <c r="J167" s="98"/>
      <c r="K167" s="98"/>
      <c r="L167" s="98"/>
    </row>
    <row r="168" spans="2:12">
      <c r="B168" s="96"/>
      <c r="C168" s="98"/>
      <c r="D168" s="98"/>
      <c r="E168" s="98"/>
      <c r="F168" s="98"/>
      <c r="G168" s="98"/>
      <c r="H168" s="98"/>
      <c r="I168" s="98"/>
      <c r="J168" s="98"/>
      <c r="K168" s="98"/>
      <c r="L168" s="98"/>
    </row>
    <row r="169" spans="2:12">
      <c r="B169" s="96"/>
      <c r="C169" s="98"/>
      <c r="D169" s="98"/>
      <c r="E169" s="98"/>
      <c r="F169" s="98"/>
      <c r="G169" s="98"/>
      <c r="H169" s="98"/>
      <c r="I169" s="98"/>
      <c r="J169" s="98"/>
      <c r="K169" s="98"/>
      <c r="L169" s="98"/>
    </row>
    <row r="170" spans="2:12">
      <c r="B170" s="96"/>
      <c r="C170" s="98"/>
      <c r="D170" s="98"/>
      <c r="E170" s="98"/>
      <c r="F170" s="98"/>
      <c r="G170" s="98"/>
      <c r="H170" s="98"/>
      <c r="I170" s="98"/>
      <c r="J170" s="98"/>
      <c r="K170" s="98"/>
      <c r="L170" s="98"/>
    </row>
    <row r="171" spans="2:12">
      <c r="B171" s="96"/>
      <c r="C171" s="98"/>
      <c r="D171" s="98"/>
      <c r="E171" s="98"/>
      <c r="F171" s="98"/>
      <c r="G171" s="98"/>
      <c r="H171" s="98"/>
      <c r="I171" s="98"/>
      <c r="J171" s="98"/>
      <c r="K171" s="98"/>
      <c r="L171" s="98"/>
    </row>
    <row r="172" spans="2:12">
      <c r="B172" s="96"/>
      <c r="C172" s="98"/>
      <c r="D172" s="98"/>
      <c r="E172" s="98"/>
      <c r="F172" s="98"/>
      <c r="G172" s="98"/>
      <c r="H172" s="98"/>
      <c r="I172" s="98"/>
      <c r="J172" s="98"/>
      <c r="K172" s="98"/>
      <c r="L172" s="98"/>
    </row>
    <row r="173" spans="2:12">
      <c r="B173" s="96"/>
      <c r="C173" s="98"/>
      <c r="D173" s="98"/>
      <c r="E173" s="98"/>
      <c r="F173" s="98"/>
      <c r="G173" s="98"/>
      <c r="H173" s="98"/>
      <c r="I173" s="98"/>
      <c r="J173" s="98"/>
      <c r="K173" s="98"/>
      <c r="L173" s="98"/>
    </row>
    <row r="174" spans="2:12">
      <c r="B174" s="96"/>
      <c r="C174" s="98"/>
      <c r="D174" s="98"/>
      <c r="E174" s="98"/>
      <c r="F174" s="98"/>
      <c r="G174" s="98"/>
      <c r="H174" s="98"/>
      <c r="I174" s="98"/>
      <c r="J174" s="98"/>
      <c r="K174" s="98"/>
      <c r="L174" s="98"/>
    </row>
    <row r="175" spans="2:12">
      <c r="B175" s="96"/>
      <c r="C175" s="98"/>
      <c r="D175" s="98"/>
      <c r="E175" s="98"/>
      <c r="F175" s="98"/>
      <c r="G175" s="98"/>
      <c r="H175" s="98"/>
      <c r="I175" s="98"/>
      <c r="J175" s="98"/>
      <c r="K175" s="98"/>
      <c r="L175" s="98"/>
    </row>
    <row r="176" spans="2:12">
      <c r="B176" s="96"/>
      <c r="C176" s="98"/>
      <c r="D176" s="98"/>
      <c r="E176" s="98"/>
      <c r="F176" s="98"/>
      <c r="G176" s="98"/>
      <c r="H176" s="98"/>
      <c r="I176" s="98"/>
      <c r="J176" s="98"/>
      <c r="K176" s="98"/>
      <c r="L176" s="98"/>
    </row>
    <row r="177" spans="2:12">
      <c r="B177" s="96"/>
      <c r="C177" s="98"/>
      <c r="D177" s="98"/>
      <c r="E177" s="98"/>
      <c r="F177" s="98"/>
      <c r="G177" s="98"/>
      <c r="H177" s="98"/>
      <c r="I177" s="98"/>
      <c r="J177" s="98"/>
      <c r="K177" s="98"/>
      <c r="L177" s="98"/>
    </row>
    <row r="178" spans="2:12">
      <c r="B178" s="96"/>
      <c r="C178" s="98"/>
      <c r="D178" s="98"/>
      <c r="E178" s="98"/>
      <c r="F178" s="98"/>
      <c r="G178" s="98"/>
      <c r="H178" s="98"/>
      <c r="I178" s="98"/>
      <c r="J178" s="98"/>
      <c r="K178" s="98"/>
      <c r="L178" s="98"/>
    </row>
    <row r="179" spans="2:12">
      <c r="B179" s="96"/>
      <c r="C179" s="98"/>
      <c r="D179" s="98"/>
      <c r="E179" s="98"/>
      <c r="F179" s="98"/>
      <c r="G179" s="98"/>
      <c r="H179" s="98"/>
      <c r="I179" s="98"/>
      <c r="J179" s="98"/>
      <c r="K179" s="98"/>
      <c r="L179" s="98"/>
    </row>
    <row r="180" spans="2:12">
      <c r="B180" s="96"/>
      <c r="C180" s="98"/>
      <c r="D180" s="98"/>
      <c r="E180" s="98"/>
      <c r="F180" s="98"/>
      <c r="G180" s="98"/>
      <c r="H180" s="98"/>
      <c r="I180" s="98"/>
      <c r="J180" s="98"/>
      <c r="K180" s="98"/>
      <c r="L180" s="98"/>
    </row>
    <row r="181" spans="2:12">
      <c r="B181" s="96"/>
      <c r="C181" s="98"/>
      <c r="D181" s="98"/>
      <c r="E181" s="98"/>
      <c r="F181" s="98"/>
      <c r="G181" s="98"/>
      <c r="H181" s="98"/>
      <c r="I181" s="98"/>
      <c r="J181" s="98"/>
      <c r="K181" s="98"/>
      <c r="L181" s="98"/>
    </row>
    <row r="182" spans="2:12">
      <c r="B182" s="96"/>
      <c r="C182" s="98"/>
      <c r="D182" s="98"/>
      <c r="E182" s="98"/>
      <c r="F182" s="98"/>
      <c r="G182" s="98"/>
      <c r="H182" s="98"/>
      <c r="I182" s="98"/>
      <c r="J182" s="98"/>
      <c r="K182" s="98"/>
      <c r="L182" s="98"/>
    </row>
    <row r="183" spans="2:12">
      <c r="B183" s="96"/>
      <c r="C183" s="98"/>
      <c r="D183" s="98"/>
      <c r="E183" s="98"/>
      <c r="F183" s="98"/>
      <c r="G183" s="98"/>
      <c r="H183" s="98"/>
      <c r="I183" s="98"/>
      <c r="J183" s="98"/>
      <c r="K183" s="98"/>
      <c r="L183" s="98"/>
    </row>
    <row r="184" spans="2:12">
      <c r="B184" s="96"/>
      <c r="C184" s="98"/>
      <c r="D184" s="98"/>
      <c r="E184" s="98"/>
      <c r="F184" s="98"/>
      <c r="G184" s="98"/>
      <c r="H184" s="98"/>
      <c r="I184" s="98"/>
      <c r="J184" s="98"/>
      <c r="K184" s="98"/>
      <c r="L184" s="98"/>
    </row>
    <row r="185" spans="2:12">
      <c r="B185" s="96"/>
      <c r="C185" s="98"/>
      <c r="D185" s="98"/>
      <c r="E185" s="98"/>
      <c r="F185" s="98"/>
      <c r="G185" s="98"/>
      <c r="H185" s="98"/>
      <c r="I185" s="98"/>
      <c r="J185" s="98"/>
      <c r="K185" s="98"/>
      <c r="L185" s="98"/>
    </row>
    <row r="186" spans="2:12">
      <c r="B186" s="96"/>
      <c r="C186" s="98"/>
      <c r="D186" s="98"/>
      <c r="E186" s="98"/>
      <c r="F186" s="98"/>
      <c r="G186" s="98"/>
      <c r="H186" s="98"/>
      <c r="I186" s="98"/>
      <c r="J186" s="98"/>
      <c r="K186" s="98"/>
      <c r="L186" s="98"/>
    </row>
    <row r="187" spans="2:12">
      <c r="B187" s="96"/>
      <c r="C187" s="98"/>
      <c r="D187" s="98"/>
      <c r="E187" s="98"/>
      <c r="F187" s="98"/>
      <c r="G187" s="98"/>
      <c r="H187" s="98"/>
      <c r="I187" s="98"/>
      <c r="J187" s="98"/>
      <c r="K187" s="98"/>
      <c r="L187" s="98"/>
    </row>
    <row r="188" spans="2:12">
      <c r="B188" s="96"/>
      <c r="C188" s="98"/>
      <c r="D188" s="98"/>
      <c r="E188" s="98"/>
      <c r="F188" s="98"/>
      <c r="G188" s="98"/>
      <c r="H188" s="98"/>
      <c r="I188" s="98"/>
      <c r="J188" s="98"/>
      <c r="K188" s="98"/>
      <c r="L188" s="98"/>
    </row>
    <row r="189" spans="2:12">
      <c r="B189" s="96"/>
      <c r="C189" s="98"/>
      <c r="D189" s="98"/>
      <c r="E189" s="98"/>
      <c r="F189" s="98"/>
      <c r="G189" s="98"/>
      <c r="H189" s="98"/>
      <c r="I189" s="98"/>
      <c r="J189" s="98"/>
      <c r="K189" s="98"/>
      <c r="L189" s="98"/>
    </row>
    <row r="190" spans="2:12">
      <c r="B190" s="96"/>
      <c r="C190" s="98"/>
      <c r="D190" s="98"/>
      <c r="E190" s="98"/>
      <c r="F190" s="98"/>
      <c r="G190" s="98"/>
      <c r="H190" s="98"/>
      <c r="I190" s="98"/>
      <c r="J190" s="98"/>
      <c r="K190" s="98"/>
      <c r="L190" s="98"/>
    </row>
    <row r="191" spans="2:12">
      <c r="B191" s="96"/>
      <c r="C191" s="98"/>
      <c r="D191" s="98"/>
      <c r="E191" s="98"/>
      <c r="F191" s="98"/>
      <c r="G191" s="98"/>
      <c r="H191" s="98"/>
      <c r="I191" s="98"/>
      <c r="J191" s="98"/>
      <c r="K191" s="98"/>
      <c r="L191" s="98"/>
    </row>
    <row r="192" spans="2:12">
      <c r="B192" s="96"/>
      <c r="C192" s="98"/>
      <c r="D192" s="98"/>
      <c r="E192" s="98"/>
      <c r="F192" s="98"/>
      <c r="G192" s="98"/>
      <c r="H192" s="98"/>
      <c r="I192" s="98"/>
      <c r="J192" s="98"/>
      <c r="K192" s="98"/>
      <c r="L192" s="98"/>
    </row>
    <row r="193" spans="2:12">
      <c r="B193" s="96"/>
      <c r="C193" s="98"/>
      <c r="D193" s="98"/>
      <c r="E193" s="98"/>
      <c r="F193" s="98"/>
      <c r="G193" s="98"/>
      <c r="H193" s="98"/>
      <c r="I193" s="98"/>
      <c r="J193" s="98"/>
      <c r="K193" s="98"/>
      <c r="L193" s="98"/>
    </row>
    <row r="194" spans="2:12">
      <c r="B194" s="96"/>
      <c r="C194" s="98"/>
      <c r="D194" s="98"/>
      <c r="E194" s="98"/>
      <c r="F194" s="98"/>
      <c r="G194" s="98"/>
      <c r="H194" s="98"/>
      <c r="I194" s="98"/>
      <c r="J194" s="98"/>
      <c r="K194" s="98"/>
      <c r="L194" s="98"/>
    </row>
    <row r="195" spans="2:12">
      <c r="B195" s="96"/>
      <c r="C195" s="98"/>
      <c r="D195" s="98"/>
      <c r="E195" s="98"/>
      <c r="F195" s="98"/>
      <c r="G195" s="98"/>
      <c r="H195" s="98"/>
      <c r="I195" s="98"/>
      <c r="J195" s="98"/>
      <c r="K195" s="98"/>
      <c r="L195" s="98"/>
    </row>
    <row r="196" spans="2:12">
      <c r="B196" s="96"/>
      <c r="C196" s="98"/>
      <c r="D196" s="98"/>
      <c r="E196" s="98"/>
      <c r="F196" s="98"/>
      <c r="G196" s="98"/>
      <c r="H196" s="98"/>
      <c r="I196" s="98"/>
      <c r="J196" s="98"/>
      <c r="K196" s="98"/>
      <c r="L196" s="98"/>
    </row>
    <row r="197" spans="2:12">
      <c r="B197" s="96"/>
      <c r="C197" s="98"/>
      <c r="D197" s="98"/>
      <c r="E197" s="98"/>
      <c r="F197" s="98"/>
      <c r="G197" s="98"/>
      <c r="H197" s="98"/>
      <c r="I197" s="98"/>
      <c r="J197" s="98"/>
      <c r="K197" s="98"/>
      <c r="L197" s="98"/>
    </row>
    <row r="198" spans="2:12">
      <c r="B198" s="96"/>
      <c r="C198" s="98"/>
      <c r="D198" s="98"/>
      <c r="E198" s="98"/>
      <c r="F198" s="98"/>
      <c r="G198" s="98"/>
      <c r="H198" s="98"/>
      <c r="I198" s="98"/>
      <c r="J198" s="98"/>
      <c r="K198" s="98"/>
      <c r="L198" s="98"/>
    </row>
    <row r="199" spans="2:12">
      <c r="B199" s="96"/>
      <c r="C199" s="98"/>
      <c r="D199" s="98"/>
      <c r="E199" s="98"/>
      <c r="F199" s="98"/>
      <c r="G199" s="98"/>
      <c r="H199" s="98"/>
      <c r="I199" s="98"/>
      <c r="J199" s="98"/>
      <c r="K199" s="98"/>
      <c r="L199" s="98"/>
    </row>
    <row r="200" spans="2:12">
      <c r="B200" s="96"/>
      <c r="C200" s="98"/>
      <c r="D200" s="98"/>
      <c r="E200" s="98"/>
      <c r="F200" s="98"/>
      <c r="G200" s="98"/>
      <c r="H200" s="98"/>
      <c r="I200" s="98"/>
      <c r="J200" s="98"/>
      <c r="K200" s="98"/>
      <c r="L200" s="98"/>
    </row>
    <row r="201" spans="2:12">
      <c r="B201" s="96"/>
      <c r="C201" s="98"/>
      <c r="D201" s="98"/>
      <c r="E201" s="98"/>
      <c r="F201" s="98"/>
      <c r="G201" s="98"/>
      <c r="H201" s="98"/>
      <c r="I201" s="98"/>
      <c r="J201" s="98"/>
      <c r="K201" s="98"/>
      <c r="L201" s="98"/>
    </row>
    <row r="202" spans="2:12">
      <c r="B202" s="96"/>
      <c r="C202" s="98"/>
      <c r="D202" s="98"/>
      <c r="E202" s="98"/>
      <c r="F202" s="98"/>
      <c r="G202" s="98"/>
      <c r="H202" s="98"/>
      <c r="I202" s="98"/>
      <c r="J202" s="98"/>
      <c r="K202" s="98"/>
      <c r="L202" s="98"/>
    </row>
    <row r="203" spans="2:12">
      <c r="B203" s="96"/>
      <c r="C203" s="98"/>
      <c r="D203" s="98"/>
      <c r="E203" s="98"/>
      <c r="F203" s="98"/>
      <c r="G203" s="98"/>
      <c r="H203" s="98"/>
      <c r="I203" s="98"/>
      <c r="J203" s="98"/>
      <c r="K203" s="98"/>
      <c r="L203" s="98"/>
    </row>
    <row r="204" spans="2:12">
      <c r="B204" s="96"/>
      <c r="C204" s="98"/>
      <c r="D204" s="98"/>
      <c r="E204" s="98"/>
      <c r="F204" s="98"/>
      <c r="G204" s="98"/>
      <c r="H204" s="98"/>
      <c r="I204" s="98"/>
      <c r="J204" s="98"/>
      <c r="K204" s="98"/>
      <c r="L204" s="98"/>
    </row>
    <row r="205" spans="2:12">
      <c r="B205" s="96"/>
      <c r="C205" s="98"/>
      <c r="D205" s="98"/>
      <c r="E205" s="98"/>
      <c r="F205" s="98"/>
      <c r="G205" s="98"/>
      <c r="H205" s="98"/>
      <c r="I205" s="98"/>
      <c r="J205" s="98"/>
      <c r="K205" s="98"/>
      <c r="L205" s="98"/>
    </row>
    <row r="206" spans="2:12">
      <c r="B206" s="96"/>
      <c r="C206" s="98"/>
      <c r="D206" s="98"/>
      <c r="E206" s="98"/>
      <c r="F206" s="98"/>
      <c r="G206" s="98"/>
      <c r="H206" s="98"/>
      <c r="I206" s="98"/>
      <c r="J206" s="98"/>
      <c r="K206" s="98"/>
      <c r="L206" s="98"/>
    </row>
    <row r="207" spans="2:12">
      <c r="B207" s="96"/>
      <c r="C207" s="98"/>
      <c r="D207" s="98"/>
      <c r="E207" s="98"/>
      <c r="F207" s="98"/>
      <c r="G207" s="98"/>
      <c r="H207" s="98"/>
      <c r="I207" s="98"/>
      <c r="J207" s="98"/>
      <c r="K207" s="98"/>
      <c r="L207" s="98"/>
    </row>
    <row r="208" spans="2:12">
      <c r="B208" s="96"/>
      <c r="C208" s="98"/>
      <c r="D208" s="98"/>
      <c r="E208" s="98"/>
      <c r="F208" s="98"/>
      <c r="G208" s="98"/>
      <c r="H208" s="98"/>
      <c r="I208" s="98"/>
      <c r="J208" s="98"/>
      <c r="K208" s="98"/>
      <c r="L208" s="98"/>
    </row>
    <row r="209" spans="2:12">
      <c r="B209" s="96"/>
      <c r="C209" s="98"/>
      <c r="D209" s="98"/>
      <c r="E209" s="98"/>
      <c r="F209" s="98"/>
      <c r="G209" s="98"/>
      <c r="H209" s="98"/>
      <c r="I209" s="98"/>
      <c r="J209" s="98"/>
      <c r="K209" s="98"/>
      <c r="L209" s="98"/>
    </row>
    <row r="210" spans="2:12">
      <c r="B210" s="96"/>
      <c r="C210" s="98"/>
      <c r="D210" s="98"/>
      <c r="E210" s="98"/>
      <c r="F210" s="98"/>
      <c r="G210" s="98"/>
      <c r="H210" s="98"/>
      <c r="I210" s="98"/>
      <c r="J210" s="98"/>
      <c r="K210" s="98"/>
      <c r="L210" s="98"/>
    </row>
    <row r="211" spans="2:12">
      <c r="B211" s="96"/>
      <c r="C211" s="98"/>
      <c r="D211" s="98"/>
      <c r="E211" s="98"/>
      <c r="F211" s="98"/>
      <c r="G211" s="98"/>
      <c r="H211" s="98"/>
      <c r="I211" s="98"/>
      <c r="J211" s="98"/>
      <c r="K211" s="98"/>
      <c r="L211" s="98"/>
    </row>
    <row r="212" spans="2:12">
      <c r="B212" s="96"/>
      <c r="C212" s="98"/>
      <c r="D212" s="98"/>
      <c r="E212" s="98"/>
      <c r="F212" s="98"/>
      <c r="G212" s="98"/>
      <c r="H212" s="98"/>
      <c r="I212" s="98"/>
      <c r="J212" s="98"/>
      <c r="K212" s="98"/>
      <c r="L212" s="98"/>
    </row>
    <row r="213" spans="2:12">
      <c r="B213" s="96"/>
      <c r="C213" s="98"/>
      <c r="D213" s="98"/>
      <c r="E213" s="98"/>
      <c r="F213" s="98"/>
      <c r="G213" s="98"/>
      <c r="H213" s="98"/>
      <c r="I213" s="98"/>
      <c r="J213" s="98"/>
      <c r="K213" s="98"/>
      <c r="L213" s="98"/>
    </row>
    <row r="214" spans="2:12">
      <c r="B214" s="96"/>
      <c r="C214" s="98"/>
      <c r="D214" s="98"/>
      <c r="E214" s="98"/>
      <c r="F214" s="98"/>
      <c r="G214" s="98"/>
      <c r="H214" s="98"/>
      <c r="I214" s="98"/>
      <c r="J214" s="98"/>
      <c r="K214" s="98"/>
      <c r="L214" s="98"/>
    </row>
    <row r="215" spans="2:12">
      <c r="B215" s="96"/>
      <c r="C215" s="98"/>
      <c r="D215" s="98"/>
      <c r="E215" s="98"/>
      <c r="F215" s="98"/>
      <c r="G215" s="98"/>
      <c r="H215" s="98"/>
      <c r="I215" s="98"/>
      <c r="J215" s="98"/>
      <c r="K215" s="98"/>
      <c r="L215" s="98"/>
    </row>
    <row r="216" spans="2:12">
      <c r="B216" s="96"/>
      <c r="C216" s="98"/>
      <c r="D216" s="98"/>
      <c r="E216" s="98"/>
      <c r="F216" s="98"/>
      <c r="G216" s="98"/>
      <c r="H216" s="98"/>
      <c r="I216" s="98"/>
      <c r="J216" s="98"/>
      <c r="K216" s="98"/>
      <c r="L216" s="98"/>
    </row>
    <row r="217" spans="2:12">
      <c r="B217" s="96"/>
      <c r="C217" s="98"/>
      <c r="D217" s="98"/>
      <c r="E217" s="98"/>
      <c r="F217" s="98"/>
      <c r="G217" s="98"/>
      <c r="H217" s="98"/>
      <c r="I217" s="98"/>
      <c r="J217" s="98"/>
      <c r="K217" s="98"/>
      <c r="L217" s="98"/>
    </row>
    <row r="218" spans="2:12">
      <c r="B218" s="96"/>
      <c r="C218" s="98"/>
      <c r="D218" s="98"/>
      <c r="E218" s="98"/>
      <c r="F218" s="98"/>
      <c r="G218" s="98"/>
      <c r="H218" s="98"/>
      <c r="I218" s="98"/>
      <c r="J218" s="98"/>
      <c r="K218" s="98"/>
      <c r="L218" s="98"/>
    </row>
    <row r="219" spans="2:12">
      <c r="B219" s="96"/>
      <c r="C219" s="98"/>
      <c r="D219" s="98"/>
      <c r="E219" s="98"/>
      <c r="F219" s="98"/>
      <c r="G219" s="98"/>
      <c r="H219" s="98"/>
      <c r="I219" s="98"/>
      <c r="J219" s="98"/>
      <c r="K219" s="98"/>
      <c r="L219" s="98"/>
    </row>
    <row r="220" spans="2:12">
      <c r="B220" s="96"/>
      <c r="C220" s="98"/>
      <c r="D220" s="98"/>
      <c r="E220" s="98"/>
      <c r="F220" s="98"/>
      <c r="G220" s="98"/>
      <c r="H220" s="98"/>
      <c r="I220" s="98"/>
      <c r="J220" s="98"/>
      <c r="K220" s="98"/>
      <c r="L220" s="98"/>
    </row>
    <row r="221" spans="2:12">
      <c r="B221" s="96"/>
      <c r="C221" s="98"/>
      <c r="D221" s="98"/>
      <c r="E221" s="98"/>
      <c r="F221" s="98"/>
      <c r="G221" s="98"/>
      <c r="H221" s="98"/>
      <c r="I221" s="98"/>
      <c r="J221" s="98"/>
      <c r="K221" s="98"/>
      <c r="L221" s="98"/>
    </row>
    <row r="222" spans="2:12">
      <c r="B222" s="96"/>
      <c r="C222" s="98"/>
      <c r="D222" s="98"/>
      <c r="E222" s="98"/>
      <c r="F222" s="98"/>
      <c r="G222" s="98"/>
      <c r="H222" s="98"/>
      <c r="I222" s="98"/>
      <c r="J222" s="98"/>
      <c r="K222" s="98"/>
      <c r="L222" s="98"/>
    </row>
    <row r="223" spans="2:12">
      <c r="B223" s="96"/>
      <c r="C223" s="98"/>
      <c r="D223" s="98"/>
      <c r="E223" s="98"/>
      <c r="F223" s="98"/>
      <c r="G223" s="98"/>
      <c r="H223" s="98"/>
      <c r="I223" s="98"/>
      <c r="J223" s="98"/>
      <c r="K223" s="98"/>
      <c r="L223" s="98"/>
    </row>
    <row r="224" spans="2:12">
      <c r="B224" s="96"/>
      <c r="C224" s="98"/>
      <c r="D224" s="98"/>
      <c r="E224" s="98"/>
      <c r="F224" s="98"/>
      <c r="G224" s="98"/>
      <c r="H224" s="98"/>
      <c r="I224" s="98"/>
      <c r="J224" s="98"/>
      <c r="K224" s="98"/>
      <c r="L224" s="98"/>
    </row>
    <row r="225" spans="2:12">
      <c r="B225" s="96"/>
      <c r="C225" s="98"/>
      <c r="D225" s="98"/>
      <c r="E225" s="98"/>
      <c r="F225" s="98"/>
      <c r="G225" s="98"/>
      <c r="H225" s="98"/>
      <c r="I225" s="98"/>
      <c r="J225" s="98"/>
      <c r="K225" s="98"/>
      <c r="L225" s="98"/>
    </row>
    <row r="226" spans="2:12">
      <c r="B226" s="96"/>
      <c r="C226" s="98"/>
      <c r="D226" s="98"/>
      <c r="E226" s="98"/>
      <c r="F226" s="98"/>
      <c r="G226" s="98"/>
      <c r="H226" s="98"/>
      <c r="I226" s="98"/>
      <c r="J226" s="98"/>
      <c r="K226" s="98"/>
      <c r="L226" s="98"/>
    </row>
    <row r="227" spans="2:12">
      <c r="B227" s="96"/>
      <c r="C227" s="98"/>
      <c r="D227" s="98"/>
      <c r="E227" s="98"/>
      <c r="F227" s="98"/>
      <c r="G227" s="98"/>
      <c r="H227" s="98"/>
      <c r="I227" s="98"/>
      <c r="J227" s="98"/>
      <c r="K227" s="98"/>
      <c r="L227" s="98"/>
    </row>
    <row r="228" spans="2:12">
      <c r="B228" s="96"/>
      <c r="C228" s="98"/>
      <c r="D228" s="98"/>
      <c r="E228" s="98"/>
      <c r="F228" s="98"/>
      <c r="G228" s="98"/>
      <c r="H228" s="98"/>
      <c r="I228" s="98"/>
      <c r="J228" s="98"/>
      <c r="K228" s="98"/>
      <c r="L228" s="98"/>
    </row>
    <row r="229" spans="2:12">
      <c r="B229" s="96"/>
      <c r="C229" s="98"/>
      <c r="D229" s="98"/>
      <c r="E229" s="98"/>
      <c r="F229" s="98"/>
      <c r="G229" s="98"/>
      <c r="H229" s="98"/>
      <c r="I229" s="98"/>
      <c r="J229" s="98"/>
      <c r="K229" s="98"/>
      <c r="L229" s="98"/>
    </row>
    <row r="230" spans="2:12">
      <c r="B230" s="96"/>
      <c r="C230" s="98"/>
      <c r="D230" s="98"/>
      <c r="E230" s="98"/>
      <c r="F230" s="98"/>
      <c r="G230" s="98"/>
      <c r="H230" s="98"/>
      <c r="I230" s="98"/>
      <c r="J230" s="98"/>
      <c r="K230" s="98"/>
      <c r="L230" s="98"/>
    </row>
    <row r="231" spans="2:12">
      <c r="B231" s="96"/>
      <c r="C231" s="98"/>
      <c r="D231" s="98"/>
      <c r="E231" s="98"/>
      <c r="F231" s="98"/>
      <c r="G231" s="98"/>
      <c r="H231" s="98"/>
      <c r="I231" s="98"/>
      <c r="J231" s="98"/>
      <c r="K231" s="98"/>
      <c r="L231" s="98"/>
    </row>
    <row r="232" spans="2:12">
      <c r="B232" s="96"/>
      <c r="C232" s="98"/>
      <c r="D232" s="98"/>
      <c r="E232" s="98"/>
      <c r="F232" s="98"/>
      <c r="G232" s="98"/>
      <c r="H232" s="98"/>
      <c r="I232" s="98"/>
      <c r="J232" s="98"/>
      <c r="K232" s="98"/>
      <c r="L232" s="98"/>
    </row>
    <row r="233" spans="2:12">
      <c r="B233" s="96"/>
      <c r="C233" s="98"/>
      <c r="D233" s="98"/>
      <c r="E233" s="98"/>
      <c r="F233" s="98"/>
      <c r="G233" s="98"/>
      <c r="H233" s="98"/>
      <c r="I233" s="98"/>
      <c r="J233" s="98"/>
      <c r="K233" s="98"/>
      <c r="L233" s="98"/>
    </row>
    <row r="234" spans="2:12">
      <c r="B234" s="96"/>
      <c r="C234" s="98"/>
      <c r="D234" s="98"/>
      <c r="E234" s="98"/>
      <c r="F234" s="98"/>
      <c r="G234" s="98"/>
      <c r="H234" s="98"/>
      <c r="I234" s="98"/>
      <c r="J234" s="98"/>
      <c r="K234" s="98"/>
      <c r="L234" s="98"/>
    </row>
    <row r="235" spans="2:12">
      <c r="B235" s="96"/>
      <c r="C235" s="98"/>
      <c r="D235" s="98"/>
      <c r="E235" s="98"/>
      <c r="F235" s="98"/>
      <c r="G235" s="98"/>
      <c r="H235" s="98"/>
      <c r="I235" s="98"/>
      <c r="J235" s="98"/>
      <c r="K235" s="98"/>
      <c r="L235" s="98"/>
    </row>
    <row r="236" spans="2:12">
      <c r="B236" s="96"/>
      <c r="C236" s="98"/>
      <c r="D236" s="98"/>
      <c r="E236" s="98"/>
      <c r="F236" s="98"/>
      <c r="G236" s="98"/>
      <c r="H236" s="98"/>
      <c r="I236" s="98"/>
      <c r="J236" s="98"/>
      <c r="K236" s="98"/>
      <c r="L236" s="98"/>
    </row>
    <row r="237" spans="2:12">
      <c r="B237" s="96"/>
      <c r="C237" s="98"/>
      <c r="D237" s="98"/>
      <c r="E237" s="98"/>
      <c r="F237" s="98"/>
      <c r="G237" s="98"/>
      <c r="H237" s="98"/>
      <c r="I237" s="98"/>
      <c r="J237" s="98"/>
      <c r="K237" s="98"/>
      <c r="L237" s="98"/>
    </row>
    <row r="238" spans="2:12">
      <c r="B238" s="96"/>
      <c r="C238" s="98"/>
      <c r="D238" s="98"/>
      <c r="E238" s="98"/>
      <c r="F238" s="98"/>
      <c r="G238" s="98"/>
      <c r="H238" s="98"/>
      <c r="I238" s="98"/>
      <c r="J238" s="98"/>
      <c r="K238" s="98"/>
      <c r="L238" s="98"/>
    </row>
    <row r="239" spans="2:12">
      <c r="B239" s="96"/>
      <c r="C239" s="98"/>
      <c r="D239" s="98"/>
      <c r="E239" s="98"/>
      <c r="F239" s="98"/>
      <c r="G239" s="98"/>
      <c r="H239" s="98"/>
      <c r="I239" s="98"/>
      <c r="J239" s="98"/>
      <c r="K239" s="98"/>
      <c r="L239" s="98"/>
    </row>
    <row r="240" spans="2:12">
      <c r="B240" s="96"/>
      <c r="C240" s="98"/>
      <c r="D240" s="98"/>
      <c r="E240" s="98"/>
      <c r="F240" s="98"/>
      <c r="G240" s="98"/>
      <c r="H240" s="98"/>
      <c r="I240" s="98"/>
      <c r="J240" s="98"/>
      <c r="K240" s="98"/>
      <c r="L240" s="98"/>
    </row>
    <row r="241" spans="2:12">
      <c r="B241" s="96"/>
      <c r="C241" s="98"/>
      <c r="D241" s="98"/>
      <c r="E241" s="98"/>
      <c r="F241" s="98"/>
      <c r="G241" s="98"/>
      <c r="H241" s="98"/>
      <c r="I241" s="98"/>
      <c r="J241" s="98"/>
      <c r="K241" s="98"/>
      <c r="L241" s="98"/>
    </row>
    <row r="242" spans="2:12">
      <c r="B242" s="96"/>
      <c r="C242" s="98"/>
      <c r="D242" s="98"/>
      <c r="E242" s="98"/>
      <c r="F242" s="98"/>
      <c r="G242" s="98"/>
      <c r="H242" s="98"/>
      <c r="I242" s="98"/>
      <c r="J242" s="98"/>
      <c r="K242" s="98"/>
      <c r="L242" s="98"/>
    </row>
    <row r="243" spans="2:12">
      <c r="B243" s="96"/>
      <c r="C243" s="98"/>
      <c r="D243" s="98"/>
      <c r="E243" s="98"/>
      <c r="F243" s="98"/>
      <c r="G243" s="98"/>
      <c r="H243" s="98"/>
      <c r="I243" s="98"/>
      <c r="J243" s="98"/>
      <c r="K243" s="98"/>
      <c r="L243" s="98"/>
    </row>
    <row r="244" spans="2:12">
      <c r="B244" s="96"/>
      <c r="C244" s="98"/>
      <c r="D244" s="98"/>
      <c r="E244" s="98"/>
      <c r="F244" s="98"/>
      <c r="G244" s="98"/>
      <c r="H244" s="98"/>
      <c r="I244" s="98"/>
      <c r="J244" s="98"/>
      <c r="K244" s="98"/>
      <c r="L244" s="98"/>
    </row>
    <row r="245" spans="2:12">
      <c r="B245" s="96"/>
      <c r="C245" s="98"/>
      <c r="D245" s="98"/>
      <c r="E245" s="98"/>
      <c r="F245" s="98"/>
      <c r="G245" s="98"/>
      <c r="H245" s="98"/>
      <c r="I245" s="98"/>
      <c r="J245" s="98"/>
      <c r="K245" s="98"/>
      <c r="L245" s="98"/>
    </row>
    <row r="246" spans="2:12">
      <c r="B246" s="96"/>
      <c r="C246" s="98"/>
      <c r="D246" s="98"/>
      <c r="E246" s="98"/>
      <c r="F246" s="98"/>
      <c r="G246" s="98"/>
      <c r="H246" s="98"/>
      <c r="I246" s="98"/>
      <c r="J246" s="98"/>
      <c r="K246" s="98"/>
      <c r="L246" s="98"/>
    </row>
    <row r="247" spans="2:12">
      <c r="B247" s="96"/>
      <c r="C247" s="98"/>
      <c r="D247" s="98"/>
      <c r="E247" s="98"/>
      <c r="F247" s="98"/>
      <c r="G247" s="98"/>
      <c r="H247" s="98"/>
      <c r="I247" s="98"/>
      <c r="J247" s="98"/>
      <c r="K247" s="98"/>
      <c r="L247" s="98"/>
    </row>
    <row r="248" spans="2:12">
      <c r="B248" s="96"/>
      <c r="C248" s="98"/>
      <c r="D248" s="98"/>
      <c r="E248" s="98"/>
      <c r="F248" s="98"/>
      <c r="G248" s="98"/>
      <c r="H248" s="98"/>
      <c r="I248" s="98"/>
      <c r="J248" s="98"/>
      <c r="K248" s="98"/>
      <c r="L248" s="98"/>
    </row>
    <row r="249" spans="2:12">
      <c r="B249" s="96"/>
      <c r="C249" s="98"/>
      <c r="D249" s="98"/>
      <c r="E249" s="98"/>
      <c r="F249" s="98"/>
      <c r="G249" s="98"/>
      <c r="H249" s="98"/>
      <c r="I249" s="98"/>
      <c r="J249" s="98"/>
      <c r="K249" s="98"/>
      <c r="L249" s="98"/>
    </row>
    <row r="250" spans="2:12">
      <c r="B250" s="96"/>
      <c r="C250" s="98"/>
      <c r="D250" s="98"/>
      <c r="E250" s="98"/>
      <c r="F250" s="98"/>
      <c r="G250" s="98"/>
      <c r="H250" s="98"/>
      <c r="I250" s="98"/>
      <c r="J250" s="98"/>
      <c r="K250" s="98"/>
      <c r="L250" s="98"/>
    </row>
    <row r="251" spans="2:12">
      <c r="B251" s="96"/>
      <c r="C251" s="98"/>
      <c r="D251" s="98"/>
      <c r="E251" s="98"/>
      <c r="F251" s="98"/>
      <c r="G251" s="98"/>
      <c r="H251" s="98"/>
      <c r="I251" s="98"/>
      <c r="J251" s="98"/>
      <c r="K251" s="98"/>
      <c r="L251" s="98"/>
    </row>
    <row r="252" spans="2:12">
      <c r="B252" s="96"/>
      <c r="C252" s="98"/>
      <c r="D252" s="98"/>
      <c r="E252" s="98"/>
      <c r="F252" s="98"/>
      <c r="G252" s="98"/>
      <c r="H252" s="98"/>
      <c r="I252" s="98"/>
      <c r="J252" s="98"/>
      <c r="K252" s="98"/>
      <c r="L252" s="98"/>
    </row>
    <row r="253" spans="2:12">
      <c r="B253" s="96"/>
      <c r="C253" s="98"/>
      <c r="D253" s="98"/>
      <c r="E253" s="98"/>
      <c r="F253" s="98"/>
      <c r="G253" s="98"/>
      <c r="H253" s="98"/>
      <c r="I253" s="98"/>
      <c r="J253" s="98"/>
      <c r="K253" s="98"/>
      <c r="L253" s="98"/>
    </row>
    <row r="254" spans="2:12">
      <c r="B254" s="96"/>
      <c r="C254" s="98"/>
      <c r="D254" s="98"/>
      <c r="E254" s="98"/>
      <c r="F254" s="98"/>
      <c r="G254" s="98"/>
      <c r="H254" s="98"/>
      <c r="I254" s="98"/>
      <c r="J254" s="98"/>
      <c r="K254" s="98"/>
      <c r="L254" s="98"/>
    </row>
    <row r="255" spans="2:12">
      <c r="B255" s="96"/>
      <c r="C255" s="98"/>
      <c r="D255" s="98"/>
      <c r="E255" s="98"/>
      <c r="F255" s="98"/>
      <c r="G255" s="98"/>
      <c r="H255" s="98"/>
      <c r="I255" s="98"/>
      <c r="J255" s="98"/>
      <c r="K255" s="98"/>
      <c r="L255" s="98"/>
    </row>
    <row r="256" spans="2:12">
      <c r="B256" s="96"/>
      <c r="C256" s="98"/>
      <c r="D256" s="98"/>
      <c r="E256" s="98"/>
      <c r="F256" s="98"/>
      <c r="G256" s="98"/>
      <c r="H256" s="98"/>
      <c r="I256" s="98"/>
      <c r="J256" s="98"/>
      <c r="K256" s="98"/>
      <c r="L256" s="98"/>
    </row>
    <row r="257" spans="2:12">
      <c r="B257" s="96"/>
      <c r="C257" s="98"/>
      <c r="D257" s="98"/>
      <c r="E257" s="98"/>
      <c r="F257" s="98"/>
      <c r="G257" s="98"/>
      <c r="H257" s="98"/>
      <c r="I257" s="98"/>
      <c r="J257" s="98"/>
      <c r="K257" s="98"/>
      <c r="L257" s="98"/>
    </row>
    <row r="258" spans="2:12">
      <c r="B258" s="96"/>
      <c r="C258" s="98"/>
      <c r="D258" s="98"/>
      <c r="E258" s="98"/>
      <c r="F258" s="98"/>
      <c r="G258" s="98"/>
      <c r="H258" s="98"/>
      <c r="I258" s="98"/>
      <c r="J258" s="98"/>
      <c r="K258" s="98"/>
      <c r="L258" s="98"/>
    </row>
    <row r="259" spans="2:12">
      <c r="B259" s="96"/>
      <c r="C259" s="98"/>
      <c r="D259" s="98"/>
      <c r="E259" s="98"/>
      <c r="F259" s="98"/>
      <c r="G259" s="98"/>
      <c r="H259" s="98"/>
      <c r="I259" s="98"/>
      <c r="J259" s="98"/>
      <c r="K259" s="98"/>
      <c r="L259" s="98"/>
    </row>
    <row r="260" spans="2:12">
      <c r="B260" s="96"/>
      <c r="C260" s="98"/>
      <c r="D260" s="98"/>
      <c r="E260" s="98"/>
      <c r="F260" s="98"/>
      <c r="G260" s="98"/>
      <c r="H260" s="98"/>
      <c r="I260" s="98"/>
      <c r="J260" s="98"/>
      <c r="K260" s="98"/>
      <c r="L260" s="98"/>
    </row>
    <row r="261" spans="2:12">
      <c r="B261" s="96"/>
      <c r="C261" s="98"/>
      <c r="D261" s="98"/>
      <c r="E261" s="98"/>
      <c r="F261" s="98"/>
      <c r="G261" s="98"/>
      <c r="H261" s="98"/>
      <c r="I261" s="98"/>
      <c r="J261" s="98"/>
      <c r="K261" s="98"/>
      <c r="L261" s="98"/>
    </row>
    <row r="262" spans="2:12">
      <c r="B262" s="96"/>
      <c r="C262" s="98"/>
      <c r="D262" s="98"/>
      <c r="E262" s="98"/>
      <c r="F262" s="98"/>
      <c r="G262" s="98"/>
      <c r="H262" s="98"/>
      <c r="I262" s="98"/>
      <c r="J262" s="98"/>
      <c r="K262" s="98"/>
      <c r="L262" s="98"/>
    </row>
    <row r="263" spans="2:12">
      <c r="B263" s="96"/>
      <c r="C263" s="98"/>
      <c r="D263" s="98"/>
      <c r="E263" s="98"/>
      <c r="F263" s="98"/>
      <c r="G263" s="98"/>
      <c r="H263" s="98"/>
      <c r="I263" s="98"/>
      <c r="J263" s="98"/>
      <c r="K263" s="98"/>
      <c r="L263" s="98"/>
    </row>
    <row r="264" spans="2:12">
      <c r="B264" s="96"/>
      <c r="C264" s="98"/>
      <c r="D264" s="98"/>
      <c r="E264" s="98"/>
      <c r="F264" s="98"/>
      <c r="G264" s="98"/>
      <c r="H264" s="98"/>
      <c r="I264" s="98"/>
      <c r="J264" s="98"/>
      <c r="K264" s="98"/>
      <c r="L264" s="98"/>
    </row>
    <row r="265" spans="2:12">
      <c r="B265" s="96"/>
      <c r="C265" s="98"/>
      <c r="D265" s="98"/>
      <c r="E265" s="98"/>
      <c r="F265" s="98"/>
      <c r="G265" s="98"/>
      <c r="H265" s="98"/>
      <c r="I265" s="98"/>
      <c r="J265" s="98"/>
      <c r="K265" s="98"/>
      <c r="L265" s="98"/>
    </row>
    <row r="266" spans="2:12">
      <c r="B266" s="96"/>
      <c r="C266" s="98"/>
      <c r="D266" s="98"/>
      <c r="E266" s="98"/>
      <c r="F266" s="98"/>
      <c r="G266" s="98"/>
      <c r="H266" s="98"/>
      <c r="I266" s="98"/>
      <c r="J266" s="98"/>
      <c r="K266" s="98"/>
      <c r="L266" s="98"/>
    </row>
    <row r="267" spans="2:12">
      <c r="B267" s="96"/>
      <c r="C267" s="98"/>
      <c r="D267" s="98"/>
      <c r="E267" s="98"/>
      <c r="F267" s="98"/>
      <c r="G267" s="98"/>
      <c r="H267" s="98"/>
      <c r="I267" s="98"/>
      <c r="J267" s="98"/>
      <c r="K267" s="98"/>
      <c r="L267" s="98"/>
    </row>
    <row r="268" spans="2:12">
      <c r="B268" s="96"/>
      <c r="C268" s="98"/>
      <c r="D268" s="98"/>
      <c r="E268" s="98"/>
      <c r="F268" s="98"/>
      <c r="G268" s="98"/>
      <c r="H268" s="98"/>
      <c r="I268" s="98"/>
      <c r="J268" s="98"/>
      <c r="K268" s="98"/>
      <c r="L268" s="98"/>
    </row>
    <row r="269" spans="2:12">
      <c r="B269" s="96"/>
      <c r="C269" s="98"/>
      <c r="D269" s="98"/>
      <c r="E269" s="98"/>
      <c r="F269" s="98"/>
      <c r="G269" s="98"/>
      <c r="H269" s="98"/>
      <c r="I269" s="98"/>
      <c r="J269" s="98"/>
      <c r="K269" s="98"/>
      <c r="L269" s="98"/>
    </row>
    <row r="270" spans="2:12">
      <c r="B270" s="96"/>
      <c r="C270" s="98"/>
      <c r="D270" s="98"/>
      <c r="E270" s="98"/>
      <c r="F270" s="98"/>
      <c r="G270" s="98"/>
      <c r="H270" s="98"/>
      <c r="I270" s="98"/>
      <c r="J270" s="98"/>
      <c r="K270" s="98"/>
      <c r="L270" s="98"/>
    </row>
    <row r="271" spans="2:12">
      <c r="B271" s="96"/>
      <c r="C271" s="98"/>
      <c r="D271" s="98"/>
      <c r="E271" s="98"/>
      <c r="F271" s="98"/>
      <c r="G271" s="98"/>
      <c r="H271" s="98"/>
      <c r="I271" s="98"/>
      <c r="J271" s="98"/>
      <c r="K271" s="98"/>
      <c r="L271" s="98"/>
    </row>
    <row r="272" spans="2:12">
      <c r="B272" s="96"/>
      <c r="C272" s="98"/>
      <c r="D272" s="98"/>
      <c r="E272" s="98"/>
      <c r="F272" s="98"/>
      <c r="G272" s="98"/>
      <c r="H272" s="98"/>
      <c r="I272" s="98"/>
      <c r="J272" s="98"/>
      <c r="K272" s="98"/>
      <c r="L272" s="98"/>
    </row>
    <row r="273" spans="2:12">
      <c r="B273" s="96"/>
      <c r="C273" s="98"/>
      <c r="D273" s="98"/>
      <c r="E273" s="98"/>
      <c r="F273" s="98"/>
      <c r="G273" s="98"/>
      <c r="H273" s="98"/>
      <c r="I273" s="98"/>
      <c r="J273" s="98"/>
      <c r="K273" s="98"/>
      <c r="L273" s="98"/>
    </row>
    <row r="274" spans="2:12">
      <c r="B274" s="96"/>
      <c r="C274" s="98"/>
      <c r="D274" s="98"/>
      <c r="E274" s="98"/>
      <c r="F274" s="98"/>
      <c r="G274" s="98"/>
      <c r="H274" s="98"/>
      <c r="I274" s="98"/>
      <c r="J274" s="98"/>
      <c r="K274" s="98"/>
      <c r="L274" s="98"/>
    </row>
    <row r="275" spans="2:12">
      <c r="B275" s="96"/>
      <c r="C275" s="98"/>
      <c r="D275" s="98"/>
      <c r="E275" s="98"/>
      <c r="F275" s="98"/>
      <c r="G275" s="98"/>
      <c r="H275" s="98"/>
      <c r="I275" s="98"/>
      <c r="J275" s="98"/>
      <c r="K275" s="98"/>
      <c r="L275" s="98"/>
    </row>
    <row r="276" spans="2:12">
      <c r="B276" s="96"/>
      <c r="C276" s="98"/>
      <c r="D276" s="98"/>
      <c r="E276" s="98"/>
      <c r="F276" s="98"/>
      <c r="G276" s="98"/>
      <c r="H276" s="98"/>
      <c r="I276" s="98"/>
      <c r="J276" s="98"/>
      <c r="K276" s="98"/>
      <c r="L276" s="98"/>
    </row>
    <row r="277" spans="2:12">
      <c r="B277" s="96"/>
      <c r="C277" s="98"/>
      <c r="D277" s="98"/>
      <c r="E277" s="98"/>
      <c r="F277" s="98"/>
      <c r="G277" s="98"/>
      <c r="H277" s="98"/>
      <c r="I277" s="98"/>
      <c r="J277" s="98"/>
      <c r="K277" s="98"/>
      <c r="L277" s="98"/>
    </row>
    <row r="278" spans="2:12">
      <c r="B278" s="96"/>
      <c r="C278" s="98"/>
      <c r="D278" s="98"/>
      <c r="E278" s="98"/>
      <c r="F278" s="98"/>
      <c r="G278" s="98"/>
      <c r="H278" s="98"/>
      <c r="I278" s="98"/>
      <c r="J278" s="98"/>
      <c r="K278" s="98"/>
      <c r="L278" s="98"/>
    </row>
    <row r="279" spans="2:12">
      <c r="B279" s="96"/>
      <c r="C279" s="98"/>
      <c r="D279" s="98"/>
      <c r="E279" s="98"/>
      <c r="F279" s="98"/>
      <c r="G279" s="98"/>
      <c r="H279" s="98"/>
      <c r="I279" s="98"/>
      <c r="J279" s="98"/>
      <c r="K279" s="98"/>
      <c r="L279" s="98"/>
    </row>
    <row r="280" spans="2:12">
      <c r="B280" s="96"/>
      <c r="C280" s="98"/>
      <c r="D280" s="98"/>
      <c r="E280" s="98"/>
      <c r="F280" s="98"/>
      <c r="G280" s="98"/>
      <c r="H280" s="98"/>
      <c r="I280" s="98"/>
      <c r="J280" s="98"/>
      <c r="K280" s="98"/>
      <c r="L280" s="98"/>
    </row>
    <row r="281" spans="2:12">
      <c r="B281" s="96"/>
      <c r="C281" s="98"/>
      <c r="D281" s="98"/>
      <c r="E281" s="98"/>
      <c r="F281" s="98"/>
      <c r="G281" s="98"/>
      <c r="H281" s="98"/>
      <c r="I281" s="98"/>
      <c r="J281" s="98"/>
      <c r="K281" s="98"/>
      <c r="L281" s="98"/>
    </row>
    <row r="282" spans="2:12">
      <c r="B282" s="96"/>
      <c r="C282" s="98"/>
      <c r="D282" s="98"/>
      <c r="E282" s="98"/>
      <c r="F282" s="98"/>
      <c r="G282" s="98"/>
      <c r="H282" s="98"/>
      <c r="I282" s="98"/>
      <c r="J282" s="98"/>
      <c r="K282" s="98"/>
      <c r="L282" s="98"/>
    </row>
    <row r="283" spans="2:12">
      <c r="B283" s="96"/>
      <c r="C283" s="98"/>
      <c r="D283" s="98"/>
      <c r="E283" s="98"/>
      <c r="F283" s="98"/>
      <c r="G283" s="98"/>
      <c r="H283" s="98"/>
      <c r="I283" s="98"/>
      <c r="J283" s="98"/>
      <c r="K283" s="98"/>
      <c r="L283" s="98"/>
    </row>
    <row r="284" spans="2:12">
      <c r="B284" s="96"/>
      <c r="C284" s="98"/>
      <c r="D284" s="98"/>
      <c r="E284" s="98"/>
      <c r="F284" s="98"/>
      <c r="G284" s="98"/>
      <c r="H284" s="98"/>
      <c r="I284" s="98"/>
      <c r="J284" s="98"/>
      <c r="K284" s="98"/>
      <c r="L284" s="98"/>
    </row>
    <row r="285" spans="2:12">
      <c r="B285" s="96"/>
      <c r="C285" s="98"/>
      <c r="D285" s="98"/>
      <c r="E285" s="98"/>
      <c r="F285" s="98"/>
      <c r="G285" s="98"/>
      <c r="H285" s="98"/>
      <c r="I285" s="98"/>
      <c r="J285" s="98"/>
      <c r="K285" s="98"/>
      <c r="L285" s="98"/>
    </row>
    <row r="286" spans="2:12">
      <c r="B286" s="96"/>
      <c r="C286" s="98"/>
      <c r="D286" s="98"/>
      <c r="E286" s="98"/>
      <c r="F286" s="98"/>
      <c r="G286" s="98"/>
      <c r="H286" s="98"/>
      <c r="I286" s="98"/>
      <c r="J286" s="98"/>
      <c r="K286" s="98"/>
      <c r="L286" s="98"/>
    </row>
    <row r="287" spans="2:12">
      <c r="B287" s="96"/>
      <c r="C287" s="98"/>
      <c r="D287" s="98"/>
      <c r="E287" s="98"/>
      <c r="F287" s="98"/>
      <c r="G287" s="98"/>
      <c r="H287" s="98"/>
      <c r="I287" s="98"/>
      <c r="J287" s="98"/>
      <c r="K287" s="98"/>
      <c r="L287" s="98"/>
    </row>
    <row r="288" spans="2:12">
      <c r="B288" s="96"/>
      <c r="C288" s="98"/>
      <c r="D288" s="98"/>
      <c r="E288" s="98"/>
      <c r="F288" s="98"/>
      <c r="G288" s="98"/>
      <c r="H288" s="98"/>
      <c r="I288" s="98"/>
      <c r="J288" s="98"/>
      <c r="K288" s="98"/>
      <c r="L288" s="98"/>
    </row>
    <row r="289" spans="2:12">
      <c r="B289" s="96"/>
      <c r="C289" s="98"/>
      <c r="D289" s="98"/>
      <c r="E289" s="98"/>
      <c r="F289" s="98"/>
      <c r="G289" s="98"/>
      <c r="H289" s="98"/>
      <c r="I289" s="98"/>
      <c r="J289" s="98"/>
      <c r="K289" s="98"/>
      <c r="L289" s="98"/>
    </row>
    <row r="290" spans="2:12">
      <c r="B290" s="96"/>
      <c r="C290" s="98"/>
      <c r="D290" s="98"/>
      <c r="E290" s="98"/>
      <c r="F290" s="98"/>
      <c r="G290" s="98"/>
      <c r="H290" s="98"/>
      <c r="I290" s="98"/>
      <c r="J290" s="98"/>
      <c r="K290" s="98"/>
      <c r="L290" s="98"/>
    </row>
    <row r="291" spans="2:12">
      <c r="B291" s="96"/>
      <c r="C291" s="98"/>
      <c r="D291" s="98"/>
      <c r="E291" s="98"/>
      <c r="F291" s="98"/>
      <c r="G291" s="98"/>
      <c r="H291" s="98"/>
      <c r="I291" s="98"/>
      <c r="J291" s="98"/>
      <c r="K291" s="98"/>
      <c r="L291" s="98"/>
    </row>
    <row r="292" spans="2:12">
      <c r="B292" s="96"/>
      <c r="C292" s="98"/>
      <c r="D292" s="98"/>
      <c r="E292" s="98"/>
      <c r="F292" s="98"/>
      <c r="G292" s="98"/>
      <c r="H292" s="98"/>
      <c r="I292" s="98"/>
      <c r="J292" s="98"/>
      <c r="K292" s="98"/>
      <c r="L292" s="98"/>
    </row>
    <row r="293" spans="2:12">
      <c r="B293" s="96"/>
      <c r="C293" s="98"/>
      <c r="D293" s="98"/>
      <c r="E293" s="98"/>
      <c r="F293" s="98"/>
      <c r="G293" s="98"/>
      <c r="H293" s="98"/>
      <c r="I293" s="98"/>
      <c r="J293" s="98"/>
      <c r="K293" s="98"/>
      <c r="L293" s="98"/>
    </row>
    <row r="294" spans="2:12">
      <c r="B294" s="96"/>
      <c r="C294" s="98"/>
      <c r="D294" s="98"/>
      <c r="E294" s="98"/>
      <c r="F294" s="98"/>
      <c r="G294" s="98"/>
      <c r="H294" s="98"/>
      <c r="I294" s="98"/>
      <c r="J294" s="98"/>
      <c r="K294" s="98"/>
      <c r="L294" s="98"/>
    </row>
    <row r="295" spans="2:12">
      <c r="B295" s="96"/>
      <c r="C295" s="98"/>
      <c r="D295" s="98"/>
      <c r="E295" s="98"/>
      <c r="F295" s="98"/>
      <c r="G295" s="98"/>
      <c r="H295" s="98"/>
      <c r="I295" s="98"/>
      <c r="J295" s="98"/>
      <c r="K295" s="98"/>
      <c r="L295" s="98"/>
    </row>
    <row r="296" spans="2:12">
      <c r="B296" s="96"/>
      <c r="C296" s="98"/>
      <c r="D296" s="98"/>
      <c r="E296" s="98"/>
      <c r="F296" s="98"/>
      <c r="G296" s="98"/>
      <c r="H296" s="98"/>
      <c r="I296" s="98"/>
      <c r="J296" s="98"/>
      <c r="K296" s="98"/>
      <c r="L296" s="98"/>
    </row>
    <row r="297" spans="2:12">
      <c r="B297" s="96"/>
      <c r="C297" s="98"/>
      <c r="D297" s="98"/>
      <c r="E297" s="98"/>
      <c r="F297" s="98"/>
      <c r="G297" s="98"/>
      <c r="H297" s="98"/>
      <c r="I297" s="98"/>
      <c r="J297" s="98"/>
      <c r="K297" s="98"/>
      <c r="L297" s="98"/>
    </row>
    <row r="298" spans="2:12">
      <c r="B298" s="96"/>
      <c r="C298" s="98"/>
      <c r="D298" s="98"/>
      <c r="E298" s="98"/>
      <c r="F298" s="98"/>
      <c r="G298" s="98"/>
      <c r="H298" s="98"/>
      <c r="I298" s="98"/>
      <c r="J298" s="98"/>
      <c r="K298" s="98"/>
      <c r="L298" s="98"/>
    </row>
    <row r="299" spans="2:12">
      <c r="B299" s="96"/>
      <c r="C299" s="98"/>
      <c r="D299" s="98"/>
      <c r="E299" s="98"/>
      <c r="F299" s="98"/>
      <c r="G299" s="98"/>
      <c r="H299" s="98"/>
      <c r="I299" s="98"/>
      <c r="J299" s="98"/>
      <c r="K299" s="98"/>
      <c r="L299" s="98"/>
    </row>
    <row r="300" spans="2:12">
      <c r="B300" s="96"/>
      <c r="C300" s="98"/>
      <c r="D300" s="98"/>
      <c r="E300" s="98"/>
      <c r="F300" s="98"/>
      <c r="G300" s="98"/>
      <c r="H300" s="98"/>
      <c r="I300" s="98"/>
      <c r="J300" s="98"/>
      <c r="K300" s="98"/>
      <c r="L300" s="98"/>
    </row>
    <row r="301" spans="2:12">
      <c r="B301" s="96"/>
      <c r="C301" s="98"/>
      <c r="D301" s="98"/>
      <c r="E301" s="98"/>
      <c r="F301" s="98"/>
      <c r="G301" s="98"/>
      <c r="H301" s="98"/>
      <c r="I301" s="98"/>
      <c r="J301" s="98"/>
      <c r="K301" s="98"/>
      <c r="L301" s="98"/>
    </row>
    <row r="302" spans="2:12">
      <c r="B302" s="96"/>
      <c r="C302" s="98"/>
      <c r="D302" s="98"/>
      <c r="E302" s="98"/>
      <c r="F302" s="98"/>
      <c r="G302" s="98"/>
      <c r="H302" s="98"/>
      <c r="I302" s="98"/>
      <c r="J302" s="98"/>
      <c r="K302" s="98"/>
      <c r="L302" s="98"/>
    </row>
    <row r="303" spans="2:12">
      <c r="B303" s="96"/>
      <c r="C303" s="98"/>
      <c r="D303" s="98"/>
      <c r="E303" s="98"/>
      <c r="F303" s="98"/>
      <c r="G303" s="98"/>
      <c r="H303" s="98"/>
      <c r="I303" s="98"/>
      <c r="J303" s="98"/>
      <c r="K303" s="98"/>
      <c r="L303" s="98"/>
    </row>
    <row r="304" spans="2:12">
      <c r="B304" s="96"/>
      <c r="C304" s="98"/>
      <c r="D304" s="98"/>
      <c r="E304" s="98"/>
      <c r="F304" s="98"/>
      <c r="G304" s="98"/>
      <c r="H304" s="98"/>
      <c r="I304" s="98"/>
      <c r="J304" s="98"/>
      <c r="K304" s="98"/>
      <c r="L304" s="98"/>
    </row>
    <row r="305" spans="2:12">
      <c r="B305" s="96"/>
      <c r="C305" s="98"/>
      <c r="D305" s="98"/>
      <c r="E305" s="98"/>
      <c r="F305" s="98"/>
      <c r="G305" s="98"/>
      <c r="H305" s="98"/>
      <c r="I305" s="98"/>
      <c r="J305" s="98"/>
      <c r="K305" s="98"/>
      <c r="L305" s="98"/>
    </row>
    <row r="306" spans="2:12">
      <c r="B306" s="96"/>
      <c r="C306" s="98"/>
      <c r="D306" s="98"/>
      <c r="E306" s="98"/>
      <c r="F306" s="98"/>
      <c r="G306" s="98"/>
      <c r="H306" s="98"/>
      <c r="I306" s="98"/>
      <c r="J306" s="98"/>
      <c r="K306" s="98"/>
      <c r="L306" s="98"/>
    </row>
    <row r="307" spans="2:12">
      <c r="B307" s="96"/>
      <c r="C307" s="98"/>
      <c r="D307" s="98"/>
      <c r="E307" s="98"/>
      <c r="F307" s="98"/>
      <c r="G307" s="98"/>
      <c r="H307" s="98"/>
      <c r="I307" s="98"/>
      <c r="J307" s="98"/>
      <c r="K307" s="98"/>
      <c r="L307" s="98"/>
    </row>
    <row r="308" spans="2:12">
      <c r="B308" s="96"/>
      <c r="C308" s="98"/>
      <c r="D308" s="98"/>
      <c r="E308" s="98"/>
      <c r="F308" s="98"/>
      <c r="G308" s="98"/>
      <c r="H308" s="98"/>
      <c r="I308" s="98"/>
      <c r="J308" s="98"/>
      <c r="K308" s="98"/>
      <c r="L308" s="98"/>
    </row>
    <row r="309" spans="2:12">
      <c r="B309" s="96"/>
      <c r="C309" s="98"/>
      <c r="D309" s="98"/>
      <c r="E309" s="98"/>
      <c r="F309" s="98"/>
      <c r="G309" s="98"/>
      <c r="H309" s="98"/>
      <c r="I309" s="98"/>
      <c r="J309" s="98"/>
      <c r="K309" s="98"/>
      <c r="L309" s="98"/>
    </row>
    <row r="310" spans="2:12">
      <c r="B310" s="96"/>
      <c r="C310" s="98"/>
      <c r="D310" s="98"/>
      <c r="E310" s="98"/>
      <c r="F310" s="98"/>
      <c r="G310" s="98"/>
      <c r="H310" s="98"/>
      <c r="I310" s="98"/>
      <c r="J310" s="98"/>
      <c r="K310" s="98"/>
      <c r="L310" s="98"/>
    </row>
    <row r="311" spans="2:12">
      <c r="B311" s="96"/>
      <c r="C311" s="98"/>
      <c r="D311" s="98"/>
      <c r="E311" s="98"/>
      <c r="F311" s="98"/>
      <c r="G311" s="98"/>
      <c r="H311" s="98"/>
      <c r="I311" s="98"/>
      <c r="J311" s="98"/>
      <c r="K311" s="98"/>
      <c r="L311" s="98"/>
    </row>
    <row r="312" spans="2:12">
      <c r="B312" s="96"/>
      <c r="C312" s="98"/>
      <c r="D312" s="98"/>
      <c r="E312" s="98"/>
      <c r="F312" s="98"/>
      <c r="G312" s="98"/>
      <c r="H312" s="98"/>
      <c r="I312" s="98"/>
      <c r="J312" s="98"/>
      <c r="K312" s="98"/>
      <c r="L312" s="98"/>
    </row>
    <row r="313" spans="2:12">
      <c r="B313" s="96"/>
      <c r="C313" s="98"/>
      <c r="D313" s="98"/>
      <c r="E313" s="98"/>
      <c r="F313" s="98"/>
      <c r="G313" s="98"/>
      <c r="H313" s="98"/>
      <c r="I313" s="98"/>
      <c r="J313" s="98"/>
      <c r="K313" s="98"/>
      <c r="L313" s="98"/>
    </row>
    <row r="314" spans="2:12">
      <c r="B314" s="96"/>
      <c r="C314" s="98"/>
      <c r="D314" s="98"/>
      <c r="E314" s="98"/>
      <c r="F314" s="98"/>
      <c r="G314" s="98"/>
      <c r="H314" s="98"/>
      <c r="I314" s="98"/>
      <c r="J314" s="98"/>
      <c r="K314" s="98"/>
      <c r="L314" s="98"/>
    </row>
    <row r="315" spans="2:12">
      <c r="B315" s="96"/>
      <c r="C315" s="98"/>
      <c r="D315" s="98"/>
      <c r="E315" s="98"/>
      <c r="F315" s="98"/>
      <c r="G315" s="98"/>
      <c r="H315" s="98"/>
      <c r="I315" s="98"/>
      <c r="J315" s="98"/>
      <c r="K315" s="98"/>
      <c r="L315" s="98"/>
    </row>
    <row r="316" spans="2:12">
      <c r="B316" s="96"/>
      <c r="C316" s="98"/>
      <c r="D316" s="98"/>
      <c r="E316" s="98"/>
      <c r="F316" s="98"/>
      <c r="G316" s="98"/>
      <c r="H316" s="98"/>
      <c r="I316" s="98"/>
      <c r="J316" s="98"/>
      <c r="K316" s="98"/>
      <c r="L316" s="98"/>
    </row>
    <row r="317" spans="2:12">
      <c r="B317" s="96"/>
      <c r="C317" s="98"/>
      <c r="D317" s="98"/>
      <c r="E317" s="98"/>
      <c r="F317" s="98"/>
      <c r="G317" s="98"/>
      <c r="H317" s="98"/>
      <c r="I317" s="98"/>
      <c r="J317" s="98"/>
      <c r="K317" s="98"/>
      <c r="L317" s="98"/>
    </row>
    <row r="318" spans="2:12">
      <c r="B318" s="96"/>
      <c r="C318" s="98"/>
      <c r="D318" s="98"/>
      <c r="E318" s="98"/>
      <c r="F318" s="98"/>
      <c r="G318" s="98"/>
      <c r="H318" s="98"/>
      <c r="I318" s="98"/>
      <c r="J318" s="98"/>
      <c r="K318" s="98"/>
      <c r="L318" s="98"/>
    </row>
    <row r="319" spans="2:12">
      <c r="B319" s="96"/>
      <c r="C319" s="98"/>
      <c r="D319" s="98"/>
      <c r="E319" s="98"/>
      <c r="F319" s="98"/>
      <c r="G319" s="98"/>
      <c r="H319" s="98"/>
      <c r="I319" s="98"/>
      <c r="J319" s="98"/>
      <c r="K319" s="98"/>
      <c r="L319" s="98"/>
    </row>
    <row r="320" spans="2:12">
      <c r="B320" s="96"/>
      <c r="C320" s="98"/>
      <c r="D320" s="98"/>
      <c r="E320" s="98"/>
      <c r="F320" s="98"/>
      <c r="G320" s="98"/>
      <c r="H320" s="98"/>
      <c r="I320" s="98"/>
      <c r="J320" s="98"/>
      <c r="K320" s="98"/>
      <c r="L320" s="98"/>
    </row>
    <row r="321" spans="2:12">
      <c r="B321" s="96"/>
      <c r="C321" s="98"/>
      <c r="D321" s="98"/>
      <c r="E321" s="98"/>
      <c r="F321" s="98"/>
      <c r="G321" s="98"/>
      <c r="H321" s="98"/>
      <c r="I321" s="98"/>
      <c r="J321" s="98"/>
      <c r="K321" s="98"/>
      <c r="L321" s="98"/>
    </row>
    <row r="322" spans="2:12">
      <c r="B322" s="96"/>
      <c r="C322" s="98"/>
      <c r="D322" s="98"/>
      <c r="E322" s="98"/>
      <c r="F322" s="98"/>
      <c r="G322" s="98"/>
      <c r="H322" s="98"/>
      <c r="I322" s="98"/>
      <c r="J322" s="98"/>
      <c r="K322" s="98"/>
      <c r="L322" s="98"/>
    </row>
    <row r="323" spans="2:12">
      <c r="B323" s="96"/>
      <c r="C323" s="98"/>
      <c r="D323" s="98"/>
      <c r="E323" s="98"/>
      <c r="F323" s="98"/>
      <c r="G323" s="98"/>
      <c r="H323" s="98"/>
      <c r="I323" s="98"/>
      <c r="J323" s="98"/>
      <c r="K323" s="98"/>
      <c r="L323" s="98"/>
    </row>
    <row r="324" spans="2:12">
      <c r="B324" s="96"/>
      <c r="C324" s="98"/>
      <c r="D324" s="98"/>
      <c r="E324" s="98"/>
      <c r="F324" s="98"/>
      <c r="G324" s="98"/>
      <c r="H324" s="98"/>
      <c r="I324" s="98"/>
      <c r="J324" s="98"/>
      <c r="K324" s="98"/>
      <c r="L324" s="98"/>
    </row>
    <row r="325" spans="2:12">
      <c r="B325" s="96"/>
      <c r="C325" s="98"/>
      <c r="D325" s="98"/>
      <c r="E325" s="98"/>
      <c r="F325" s="98"/>
      <c r="G325" s="98"/>
      <c r="H325" s="98"/>
      <c r="I325" s="98"/>
      <c r="J325" s="98"/>
      <c r="K325" s="98"/>
      <c r="L325" s="98"/>
    </row>
    <row r="326" spans="2:12">
      <c r="B326" s="96"/>
      <c r="C326" s="98"/>
      <c r="D326" s="98"/>
      <c r="E326" s="98"/>
      <c r="F326" s="98"/>
      <c r="G326" s="98"/>
      <c r="H326" s="98"/>
      <c r="I326" s="98"/>
      <c r="J326" s="98"/>
      <c r="K326" s="98"/>
      <c r="L326" s="98"/>
    </row>
    <row r="327" spans="2:12">
      <c r="B327" s="96"/>
      <c r="C327" s="98"/>
      <c r="D327" s="98"/>
      <c r="E327" s="98"/>
      <c r="F327" s="98"/>
      <c r="G327" s="98"/>
      <c r="H327" s="98"/>
      <c r="I327" s="98"/>
      <c r="J327" s="98"/>
      <c r="K327" s="98"/>
      <c r="L327" s="98"/>
    </row>
    <row r="328" spans="2:12">
      <c r="B328" s="96"/>
      <c r="C328" s="98"/>
      <c r="D328" s="98"/>
      <c r="E328" s="98"/>
      <c r="F328" s="98"/>
      <c r="G328" s="98"/>
      <c r="H328" s="98"/>
      <c r="I328" s="98"/>
      <c r="J328" s="98"/>
      <c r="K328" s="98"/>
      <c r="L328" s="98"/>
    </row>
    <row r="329" spans="2:12">
      <c r="B329" s="96"/>
      <c r="C329" s="98"/>
      <c r="D329" s="98"/>
      <c r="E329" s="98"/>
      <c r="F329" s="98"/>
      <c r="G329" s="98"/>
      <c r="H329" s="98"/>
      <c r="I329" s="98"/>
      <c r="J329" s="98"/>
      <c r="K329" s="98"/>
      <c r="L329" s="98"/>
    </row>
    <row r="330" spans="2:12">
      <c r="B330" s="96"/>
      <c r="C330" s="98"/>
      <c r="D330" s="98"/>
      <c r="E330" s="98"/>
      <c r="F330" s="98"/>
      <c r="G330" s="98"/>
      <c r="H330" s="98"/>
      <c r="I330" s="98"/>
      <c r="J330" s="98"/>
      <c r="K330" s="98"/>
      <c r="L330" s="98"/>
    </row>
    <row r="331" spans="2:12">
      <c r="B331" s="96"/>
      <c r="C331" s="98"/>
      <c r="D331" s="98"/>
      <c r="E331" s="98"/>
      <c r="F331" s="98"/>
      <c r="G331" s="98"/>
      <c r="H331" s="98"/>
      <c r="I331" s="98"/>
      <c r="J331" s="98"/>
      <c r="K331" s="98"/>
      <c r="L331" s="98"/>
    </row>
    <row r="332" spans="2:12">
      <c r="B332" s="96"/>
      <c r="C332" s="98"/>
      <c r="D332" s="98"/>
      <c r="E332" s="98"/>
      <c r="F332" s="98"/>
      <c r="G332" s="98"/>
      <c r="H332" s="98"/>
      <c r="I332" s="98"/>
      <c r="J332" s="98"/>
      <c r="K332" s="98"/>
      <c r="L332" s="98"/>
    </row>
    <row r="333" spans="2:12">
      <c r="B333" s="96"/>
      <c r="C333" s="98"/>
      <c r="D333" s="98"/>
      <c r="E333" s="98"/>
      <c r="F333" s="98"/>
      <c r="G333" s="98"/>
      <c r="H333" s="98"/>
      <c r="I333" s="98"/>
      <c r="J333" s="98"/>
      <c r="K333" s="98"/>
      <c r="L333" s="98"/>
    </row>
    <row r="334" spans="2:12">
      <c r="B334" s="96"/>
      <c r="C334" s="98"/>
      <c r="D334" s="98"/>
      <c r="E334" s="98"/>
      <c r="F334" s="98"/>
      <c r="G334" s="98"/>
      <c r="H334" s="98"/>
      <c r="I334" s="98"/>
      <c r="J334" s="98"/>
      <c r="K334" s="98"/>
      <c r="L334" s="98"/>
    </row>
    <row r="335" spans="2:12">
      <c r="B335" s="96"/>
      <c r="C335" s="98"/>
      <c r="D335" s="98"/>
      <c r="E335" s="98"/>
      <c r="F335" s="98"/>
      <c r="G335" s="98"/>
      <c r="H335" s="98"/>
      <c r="I335" s="98"/>
      <c r="J335" s="98"/>
      <c r="K335" s="98"/>
      <c r="L335" s="98"/>
    </row>
    <row r="336" spans="2:12">
      <c r="B336" s="96"/>
      <c r="C336" s="98"/>
      <c r="D336" s="98"/>
      <c r="E336" s="98"/>
      <c r="F336" s="98"/>
      <c r="G336" s="98"/>
      <c r="H336" s="98"/>
      <c r="I336" s="98"/>
      <c r="J336" s="98"/>
      <c r="K336" s="98"/>
      <c r="L336" s="98"/>
    </row>
    <row r="337" spans="2:12">
      <c r="B337" s="96"/>
      <c r="C337" s="98"/>
      <c r="D337" s="98"/>
      <c r="E337" s="98"/>
      <c r="F337" s="98"/>
      <c r="G337" s="98"/>
      <c r="H337" s="98"/>
      <c r="I337" s="98"/>
      <c r="J337" s="98"/>
      <c r="K337" s="98"/>
      <c r="L337" s="98"/>
    </row>
    <row r="338" spans="2:12">
      <c r="B338" s="96"/>
      <c r="C338" s="98"/>
      <c r="D338" s="98"/>
      <c r="E338" s="98"/>
      <c r="F338" s="98"/>
      <c r="G338" s="98"/>
      <c r="H338" s="98"/>
      <c r="I338" s="98"/>
      <c r="J338" s="98"/>
      <c r="K338" s="98"/>
      <c r="L338" s="98"/>
    </row>
    <row r="339" spans="2:12">
      <c r="B339" s="96"/>
      <c r="C339" s="98"/>
      <c r="D339" s="98"/>
      <c r="E339" s="98"/>
      <c r="F339" s="98"/>
      <c r="G339" s="98"/>
      <c r="H339" s="98"/>
      <c r="I339" s="98"/>
      <c r="J339" s="98"/>
      <c r="K339" s="98"/>
      <c r="L339" s="98"/>
    </row>
    <row r="340" spans="2:12">
      <c r="B340" s="96"/>
      <c r="C340" s="98"/>
      <c r="D340" s="98"/>
      <c r="E340" s="98"/>
      <c r="F340" s="98"/>
      <c r="G340" s="98"/>
      <c r="H340" s="98"/>
      <c r="I340" s="98"/>
      <c r="J340" s="98"/>
      <c r="K340" s="98"/>
      <c r="L340" s="98"/>
    </row>
    <row r="341" spans="2:12">
      <c r="B341" s="96"/>
      <c r="C341" s="98"/>
      <c r="D341" s="98"/>
      <c r="E341" s="98"/>
      <c r="F341" s="98"/>
      <c r="G341" s="98"/>
      <c r="H341" s="98"/>
      <c r="I341" s="98"/>
      <c r="J341" s="98"/>
      <c r="K341" s="98"/>
      <c r="L341" s="98"/>
    </row>
    <row r="342" spans="2:12">
      <c r="B342" s="96"/>
      <c r="C342" s="98"/>
      <c r="D342" s="98"/>
      <c r="E342" s="98"/>
      <c r="F342" s="98"/>
      <c r="G342" s="98"/>
      <c r="H342" s="98"/>
      <c r="I342" s="98"/>
      <c r="J342" s="98"/>
      <c r="K342" s="98"/>
      <c r="L342" s="98"/>
    </row>
    <row r="343" spans="2:12">
      <c r="B343" s="96"/>
      <c r="C343" s="98"/>
      <c r="D343" s="98"/>
      <c r="E343" s="98"/>
      <c r="F343" s="98"/>
      <c r="G343" s="98"/>
      <c r="H343" s="98"/>
      <c r="I343" s="98"/>
      <c r="J343" s="98"/>
      <c r="K343" s="98"/>
      <c r="L343" s="98"/>
    </row>
    <row r="344" spans="2:12">
      <c r="B344" s="96"/>
      <c r="C344" s="98"/>
      <c r="D344" s="98"/>
      <c r="E344" s="98"/>
      <c r="F344" s="98"/>
      <c r="G344" s="98"/>
      <c r="H344" s="98"/>
      <c r="I344" s="98"/>
      <c r="J344" s="98"/>
      <c r="K344" s="98"/>
      <c r="L344" s="98"/>
    </row>
    <row r="345" spans="2:12">
      <c r="B345" s="96"/>
      <c r="C345" s="98"/>
      <c r="D345" s="98"/>
      <c r="E345" s="98"/>
      <c r="F345" s="98"/>
      <c r="G345" s="98"/>
      <c r="H345" s="98"/>
      <c r="I345" s="98"/>
      <c r="J345" s="98"/>
      <c r="K345" s="98"/>
      <c r="L345" s="98"/>
    </row>
    <row r="346" spans="2:12">
      <c r="B346" s="96"/>
      <c r="C346" s="98"/>
      <c r="D346" s="98"/>
      <c r="E346" s="98"/>
      <c r="F346" s="98"/>
      <c r="G346" s="98"/>
      <c r="H346" s="98"/>
      <c r="I346" s="98"/>
      <c r="J346" s="98"/>
      <c r="K346" s="98"/>
      <c r="L346" s="98"/>
    </row>
    <row r="347" spans="2:12">
      <c r="B347" s="96"/>
      <c r="C347" s="98"/>
      <c r="D347" s="98"/>
      <c r="E347" s="98"/>
      <c r="F347" s="98"/>
      <c r="G347" s="98"/>
      <c r="H347" s="98"/>
      <c r="I347" s="98"/>
      <c r="J347" s="98"/>
      <c r="K347" s="98"/>
      <c r="L347" s="98"/>
    </row>
    <row r="348" spans="2:12">
      <c r="B348" s="96"/>
      <c r="C348" s="98"/>
      <c r="D348" s="98"/>
      <c r="E348" s="98"/>
      <c r="F348" s="98"/>
      <c r="G348" s="98"/>
      <c r="H348" s="98"/>
      <c r="I348" s="98"/>
      <c r="J348" s="98"/>
      <c r="K348" s="98"/>
      <c r="L348" s="98"/>
    </row>
    <row r="349" spans="2:12">
      <c r="B349" s="96"/>
      <c r="C349" s="98"/>
      <c r="D349" s="98"/>
      <c r="E349" s="98"/>
      <c r="F349" s="98"/>
      <c r="G349" s="98"/>
      <c r="H349" s="98"/>
      <c r="I349" s="98"/>
      <c r="J349" s="98"/>
      <c r="K349" s="98"/>
      <c r="L349" s="98"/>
    </row>
    <row r="350" spans="2:12">
      <c r="B350" s="96"/>
      <c r="C350" s="98"/>
      <c r="D350" s="98"/>
      <c r="E350" s="98"/>
      <c r="F350" s="98"/>
      <c r="G350" s="98"/>
      <c r="H350" s="98"/>
      <c r="I350" s="98"/>
      <c r="J350" s="98"/>
      <c r="K350" s="98"/>
      <c r="L350" s="98"/>
    </row>
    <row r="351" spans="2:12">
      <c r="B351" s="96"/>
      <c r="C351" s="98"/>
      <c r="D351" s="98"/>
      <c r="E351" s="98"/>
      <c r="F351" s="98"/>
      <c r="G351" s="98"/>
      <c r="H351" s="98"/>
      <c r="I351" s="98"/>
      <c r="J351" s="98"/>
      <c r="K351" s="98"/>
      <c r="L351" s="98"/>
    </row>
    <row r="352" spans="2:12">
      <c r="B352" s="96"/>
      <c r="C352" s="98"/>
      <c r="D352" s="98"/>
      <c r="E352" s="98"/>
      <c r="F352" s="98"/>
      <c r="G352" s="98"/>
      <c r="H352" s="98"/>
      <c r="I352" s="98"/>
      <c r="J352" s="98"/>
      <c r="K352" s="98"/>
      <c r="L352" s="98"/>
    </row>
    <row r="353" spans="2:12">
      <c r="B353" s="96"/>
      <c r="C353" s="98"/>
      <c r="D353" s="98"/>
      <c r="E353" s="98"/>
      <c r="F353" s="98"/>
      <c r="G353" s="98"/>
      <c r="H353" s="98"/>
      <c r="I353" s="98"/>
      <c r="J353" s="98"/>
      <c r="K353" s="98"/>
      <c r="L353" s="98"/>
    </row>
    <row r="354" spans="2:12">
      <c r="B354" s="96"/>
      <c r="C354" s="98"/>
      <c r="D354" s="98"/>
      <c r="E354" s="98"/>
      <c r="F354" s="98"/>
      <c r="G354" s="98"/>
      <c r="H354" s="98"/>
      <c r="I354" s="98"/>
      <c r="J354" s="98"/>
      <c r="K354" s="98"/>
      <c r="L354" s="98"/>
    </row>
    <row r="355" spans="2:12">
      <c r="B355" s="96"/>
      <c r="C355" s="98"/>
      <c r="D355" s="98"/>
      <c r="E355" s="98"/>
      <c r="F355" s="98"/>
      <c r="G355" s="98"/>
      <c r="H355" s="98"/>
      <c r="I355" s="98"/>
      <c r="J355" s="98"/>
      <c r="K355" s="98"/>
      <c r="L355" s="98"/>
    </row>
    <row r="356" spans="2:12">
      <c r="B356" s="96"/>
      <c r="C356" s="98"/>
      <c r="D356" s="98"/>
      <c r="E356" s="98"/>
      <c r="F356" s="98"/>
      <c r="G356" s="98"/>
      <c r="H356" s="98"/>
      <c r="I356" s="98"/>
      <c r="J356" s="98"/>
      <c r="K356" s="98"/>
      <c r="L356" s="98"/>
    </row>
    <row r="357" spans="2:12">
      <c r="B357" s="96"/>
      <c r="C357" s="98"/>
      <c r="D357" s="98"/>
      <c r="E357" s="98"/>
      <c r="F357" s="98"/>
      <c r="G357" s="98"/>
      <c r="H357" s="98"/>
      <c r="I357" s="98"/>
      <c r="J357" s="98"/>
      <c r="K357" s="98"/>
      <c r="L357" s="98"/>
    </row>
    <row r="358" spans="2:12">
      <c r="B358" s="96"/>
      <c r="C358" s="98"/>
      <c r="D358" s="98"/>
      <c r="E358" s="98"/>
      <c r="F358" s="98"/>
      <c r="G358" s="98"/>
      <c r="H358" s="98"/>
      <c r="I358" s="98"/>
      <c r="J358" s="98"/>
      <c r="K358" s="98"/>
      <c r="L358" s="98"/>
    </row>
    <row r="359" spans="2:12">
      <c r="B359" s="96"/>
      <c r="C359" s="98"/>
      <c r="D359" s="98"/>
      <c r="E359" s="98"/>
      <c r="F359" s="98"/>
      <c r="G359" s="98"/>
      <c r="H359" s="98"/>
      <c r="I359" s="98"/>
      <c r="J359" s="98"/>
      <c r="K359" s="98"/>
      <c r="L359" s="98"/>
    </row>
    <row r="360" spans="2:12">
      <c r="B360" s="96"/>
      <c r="C360" s="98"/>
      <c r="D360" s="98"/>
      <c r="E360" s="98"/>
      <c r="F360" s="98"/>
      <c r="G360" s="98"/>
      <c r="H360" s="98"/>
      <c r="I360" s="98"/>
      <c r="J360" s="98"/>
      <c r="K360" s="98"/>
      <c r="L360" s="98"/>
    </row>
    <row r="361" spans="2:12">
      <c r="B361" s="96"/>
      <c r="C361" s="98"/>
      <c r="D361" s="98"/>
      <c r="E361" s="98"/>
      <c r="F361" s="98"/>
      <c r="G361" s="98"/>
      <c r="H361" s="98"/>
      <c r="I361" s="98"/>
      <c r="J361" s="98"/>
      <c r="K361" s="98"/>
      <c r="L361" s="98"/>
    </row>
    <row r="362" spans="2:12">
      <c r="B362" s="96"/>
      <c r="C362" s="98"/>
      <c r="D362" s="98"/>
      <c r="E362" s="98"/>
      <c r="F362" s="98"/>
      <c r="G362" s="98"/>
      <c r="H362" s="98"/>
      <c r="I362" s="98"/>
      <c r="J362" s="98"/>
      <c r="K362" s="98"/>
      <c r="L362" s="98"/>
    </row>
    <row r="363" spans="2:12">
      <c r="B363" s="96"/>
      <c r="C363" s="98"/>
      <c r="D363" s="98"/>
      <c r="E363" s="98"/>
      <c r="F363" s="98"/>
      <c r="G363" s="98"/>
      <c r="H363" s="98"/>
      <c r="I363" s="98"/>
      <c r="J363" s="98"/>
      <c r="K363" s="98"/>
      <c r="L363" s="98"/>
    </row>
    <row r="364" spans="2:12">
      <c r="B364" s="96"/>
      <c r="C364" s="98"/>
      <c r="D364" s="98"/>
      <c r="E364" s="98"/>
      <c r="F364" s="98"/>
      <c r="G364" s="98"/>
      <c r="H364" s="98"/>
      <c r="I364" s="98"/>
      <c r="J364" s="98"/>
      <c r="K364" s="98"/>
      <c r="L364" s="98"/>
    </row>
    <row r="365" spans="2:12">
      <c r="B365" s="96"/>
      <c r="C365" s="98"/>
      <c r="D365" s="98"/>
      <c r="E365" s="98"/>
      <c r="F365" s="98"/>
      <c r="G365" s="98"/>
      <c r="H365" s="98"/>
      <c r="I365" s="98"/>
      <c r="J365" s="98"/>
      <c r="K365" s="98"/>
      <c r="L365" s="98"/>
    </row>
    <row r="366" spans="2:12">
      <c r="B366" s="96"/>
      <c r="C366" s="98"/>
      <c r="D366" s="98"/>
      <c r="E366" s="98"/>
      <c r="F366" s="98"/>
      <c r="G366" s="98"/>
      <c r="H366" s="98"/>
      <c r="I366" s="98"/>
      <c r="J366" s="98"/>
      <c r="K366" s="98"/>
      <c r="L366" s="98"/>
    </row>
    <row r="367" spans="2:12">
      <c r="B367" s="96"/>
      <c r="C367" s="98"/>
      <c r="D367" s="98"/>
      <c r="E367" s="98"/>
      <c r="F367" s="98"/>
      <c r="G367" s="98"/>
      <c r="H367" s="98"/>
      <c r="I367" s="98"/>
      <c r="J367" s="98"/>
      <c r="K367" s="98"/>
      <c r="L367" s="98"/>
    </row>
    <row r="368" spans="2:12">
      <c r="B368" s="96"/>
      <c r="C368" s="98"/>
      <c r="D368" s="98"/>
      <c r="E368" s="98"/>
      <c r="F368" s="98"/>
      <c r="G368" s="98"/>
      <c r="H368" s="98"/>
      <c r="I368" s="98"/>
      <c r="J368" s="98"/>
      <c r="K368" s="98"/>
      <c r="L368" s="98"/>
    </row>
    <row r="369" spans="2:12">
      <c r="B369" s="96"/>
      <c r="C369" s="98"/>
      <c r="D369" s="98"/>
      <c r="E369" s="98"/>
      <c r="F369" s="98"/>
      <c r="G369" s="98"/>
      <c r="H369" s="98"/>
      <c r="I369" s="98"/>
      <c r="J369" s="98"/>
      <c r="K369" s="98"/>
      <c r="L369" s="98"/>
    </row>
    <row r="370" spans="2:12">
      <c r="B370" s="96"/>
      <c r="C370" s="98"/>
      <c r="D370" s="98"/>
      <c r="E370" s="98"/>
      <c r="F370" s="98"/>
      <c r="G370" s="98"/>
      <c r="H370" s="98"/>
      <c r="I370" s="98"/>
      <c r="J370" s="98"/>
      <c r="K370" s="98"/>
      <c r="L370" s="98"/>
    </row>
    <row r="371" spans="2:12">
      <c r="B371" s="96"/>
      <c r="C371" s="98"/>
      <c r="D371" s="98"/>
      <c r="E371" s="98"/>
      <c r="F371" s="98"/>
      <c r="G371" s="98"/>
      <c r="H371" s="98"/>
      <c r="I371" s="98"/>
      <c r="J371" s="98"/>
      <c r="K371" s="98"/>
      <c r="L371" s="98"/>
    </row>
    <row r="372" spans="2:12">
      <c r="B372" s="96"/>
      <c r="C372" s="98"/>
      <c r="D372" s="98"/>
      <c r="E372" s="98"/>
      <c r="F372" s="98"/>
      <c r="G372" s="98"/>
      <c r="H372" s="98"/>
      <c r="I372" s="98"/>
      <c r="J372" s="98"/>
      <c r="K372" s="98"/>
      <c r="L372" s="98"/>
    </row>
    <row r="373" spans="2:12">
      <c r="B373" s="96"/>
      <c r="C373" s="98"/>
      <c r="D373" s="98"/>
      <c r="E373" s="98"/>
      <c r="F373" s="98"/>
      <c r="G373" s="98"/>
      <c r="H373" s="98"/>
      <c r="I373" s="98"/>
      <c r="J373" s="98"/>
      <c r="K373" s="98"/>
      <c r="L373" s="98"/>
    </row>
    <row r="374" spans="2:12">
      <c r="B374" s="96"/>
      <c r="C374" s="98"/>
      <c r="D374" s="98"/>
      <c r="E374" s="98"/>
      <c r="F374" s="98"/>
      <c r="G374" s="98"/>
      <c r="H374" s="98"/>
      <c r="I374" s="98"/>
      <c r="J374" s="98"/>
      <c r="K374" s="98"/>
      <c r="L374" s="98"/>
    </row>
    <row r="375" spans="2:12">
      <c r="B375" s="96"/>
      <c r="C375" s="98"/>
      <c r="D375" s="98"/>
      <c r="E375" s="98"/>
      <c r="F375" s="98"/>
      <c r="G375" s="98"/>
      <c r="H375" s="98"/>
      <c r="I375" s="98"/>
      <c r="J375" s="98"/>
      <c r="K375" s="98"/>
      <c r="L375" s="98"/>
    </row>
    <row r="376" spans="2:12">
      <c r="B376" s="96"/>
      <c r="C376" s="98"/>
      <c r="D376" s="98"/>
      <c r="E376" s="98"/>
      <c r="F376" s="98"/>
      <c r="G376" s="98"/>
      <c r="H376" s="98"/>
      <c r="I376" s="98"/>
      <c r="J376" s="98"/>
      <c r="K376" s="98"/>
      <c r="L376" s="98"/>
    </row>
    <row r="377" spans="2:12">
      <c r="B377" s="96"/>
      <c r="C377" s="98"/>
      <c r="D377" s="98"/>
      <c r="E377" s="98"/>
      <c r="F377" s="98"/>
      <c r="G377" s="98"/>
      <c r="H377" s="98"/>
      <c r="I377" s="98"/>
      <c r="J377" s="98"/>
      <c r="K377" s="98"/>
      <c r="L377" s="98"/>
    </row>
    <row r="378" spans="2:12">
      <c r="B378" s="96"/>
      <c r="C378" s="98"/>
      <c r="D378" s="98"/>
      <c r="E378" s="98"/>
      <c r="F378" s="98"/>
      <c r="G378" s="98"/>
      <c r="H378" s="98"/>
      <c r="I378" s="98"/>
      <c r="J378" s="98"/>
      <c r="K378" s="98"/>
      <c r="L378" s="98"/>
    </row>
    <row r="379" spans="2:12">
      <c r="B379" s="96"/>
      <c r="C379" s="98"/>
      <c r="D379" s="98"/>
      <c r="E379" s="98"/>
      <c r="F379" s="98"/>
      <c r="G379" s="98"/>
      <c r="H379" s="98"/>
      <c r="I379" s="98"/>
      <c r="J379" s="98"/>
      <c r="K379" s="98"/>
      <c r="L379" s="98"/>
    </row>
    <row r="380" spans="2:12">
      <c r="B380" s="96"/>
      <c r="C380" s="98"/>
      <c r="D380" s="98"/>
      <c r="E380" s="98"/>
      <c r="F380" s="98"/>
      <c r="G380" s="98"/>
      <c r="H380" s="98"/>
      <c r="I380" s="98"/>
      <c r="J380" s="98"/>
      <c r="K380" s="98"/>
      <c r="L380" s="98"/>
    </row>
    <row r="381" spans="2:12">
      <c r="B381" s="96"/>
      <c r="C381" s="98"/>
      <c r="D381" s="98"/>
      <c r="E381" s="98"/>
      <c r="F381" s="98"/>
      <c r="G381" s="98"/>
      <c r="H381" s="98"/>
      <c r="I381" s="98"/>
      <c r="J381" s="98"/>
      <c r="K381" s="98"/>
      <c r="L381" s="98"/>
    </row>
    <row r="382" spans="2:12">
      <c r="B382" s="96"/>
      <c r="C382" s="98"/>
      <c r="D382" s="98"/>
      <c r="E382" s="98"/>
      <c r="F382" s="98"/>
      <c r="G382" s="98"/>
      <c r="H382" s="98"/>
      <c r="I382" s="98"/>
      <c r="J382" s="98"/>
      <c r="K382" s="98"/>
      <c r="L382" s="98"/>
    </row>
    <row r="383" spans="2:12">
      <c r="B383" s="96"/>
      <c r="C383" s="98"/>
      <c r="D383" s="98"/>
      <c r="E383" s="98"/>
      <c r="F383" s="98"/>
      <c r="G383" s="98"/>
      <c r="H383" s="98"/>
      <c r="I383" s="98"/>
      <c r="J383" s="98"/>
      <c r="K383" s="98"/>
      <c r="L383" s="98"/>
    </row>
    <row r="384" spans="2:12">
      <c r="B384" s="96"/>
      <c r="C384" s="98"/>
      <c r="D384" s="98"/>
      <c r="E384" s="98"/>
      <c r="F384" s="98"/>
      <c r="G384" s="98"/>
      <c r="H384" s="98"/>
      <c r="I384" s="98"/>
      <c r="J384" s="98"/>
      <c r="K384" s="98"/>
      <c r="L384" s="98"/>
    </row>
    <row r="385" spans="2:12">
      <c r="B385" s="96"/>
      <c r="C385" s="98"/>
      <c r="D385" s="98"/>
      <c r="E385" s="98"/>
      <c r="F385" s="98"/>
      <c r="G385" s="98"/>
      <c r="H385" s="98"/>
      <c r="I385" s="98"/>
      <c r="J385" s="98"/>
      <c r="K385" s="98"/>
      <c r="L385" s="98"/>
    </row>
    <row r="386" spans="2:12">
      <c r="B386" s="96"/>
      <c r="C386" s="98"/>
      <c r="D386" s="98"/>
      <c r="E386" s="98"/>
      <c r="F386" s="98"/>
      <c r="G386" s="98"/>
      <c r="H386" s="98"/>
      <c r="I386" s="98"/>
      <c r="J386" s="98"/>
      <c r="K386" s="98"/>
      <c r="L386" s="98"/>
    </row>
    <row r="387" spans="2:12">
      <c r="B387" s="96"/>
      <c r="C387" s="98"/>
      <c r="D387" s="98"/>
      <c r="E387" s="98"/>
      <c r="F387" s="98"/>
      <c r="G387" s="98"/>
      <c r="H387" s="98"/>
      <c r="I387" s="98"/>
      <c r="J387" s="98"/>
      <c r="K387" s="98"/>
      <c r="L387" s="98"/>
    </row>
    <row r="388" spans="2:12">
      <c r="B388" s="96"/>
      <c r="C388" s="98"/>
      <c r="D388" s="98"/>
      <c r="E388" s="98"/>
      <c r="F388" s="98"/>
      <c r="G388" s="98"/>
      <c r="H388" s="98"/>
      <c r="I388" s="98"/>
      <c r="J388" s="98"/>
      <c r="K388" s="98"/>
      <c r="L388" s="98"/>
    </row>
    <row r="389" spans="2:12">
      <c r="B389" s="96"/>
      <c r="C389" s="98"/>
      <c r="D389" s="98"/>
      <c r="E389" s="98"/>
      <c r="F389" s="98"/>
      <c r="G389" s="98"/>
      <c r="H389" s="98"/>
      <c r="I389" s="98"/>
      <c r="J389" s="98"/>
      <c r="K389" s="98"/>
      <c r="L389" s="98"/>
    </row>
    <row r="390" spans="2:12">
      <c r="B390" s="96"/>
      <c r="C390" s="98"/>
      <c r="D390" s="98"/>
      <c r="E390" s="98"/>
      <c r="F390" s="98"/>
      <c r="G390" s="98"/>
      <c r="H390" s="98"/>
      <c r="I390" s="98"/>
      <c r="J390" s="98"/>
      <c r="K390" s="98"/>
      <c r="L390" s="98"/>
    </row>
    <row r="391" spans="2:12">
      <c r="B391" s="96"/>
      <c r="C391" s="98"/>
      <c r="D391" s="98"/>
      <c r="E391" s="98"/>
      <c r="F391" s="98"/>
      <c r="G391" s="98"/>
      <c r="H391" s="98"/>
      <c r="I391" s="98"/>
      <c r="J391" s="98"/>
      <c r="K391" s="98"/>
      <c r="L391" s="98"/>
    </row>
    <row r="392" spans="2:12">
      <c r="B392" s="96"/>
      <c r="C392" s="98"/>
      <c r="D392" s="98"/>
      <c r="E392" s="98"/>
      <c r="F392" s="98"/>
      <c r="G392" s="98"/>
      <c r="H392" s="98"/>
      <c r="I392" s="98"/>
      <c r="J392" s="98"/>
      <c r="K392" s="98"/>
      <c r="L392" s="98"/>
    </row>
    <row r="393" spans="2:12">
      <c r="B393" s="96"/>
      <c r="C393" s="98"/>
      <c r="D393" s="98"/>
      <c r="E393" s="98"/>
      <c r="F393" s="98"/>
      <c r="G393" s="98"/>
      <c r="H393" s="98"/>
      <c r="I393" s="98"/>
      <c r="J393" s="98"/>
      <c r="K393" s="98"/>
      <c r="L393" s="98"/>
    </row>
    <row r="394" spans="2:12">
      <c r="B394" s="96"/>
      <c r="C394" s="98"/>
      <c r="D394" s="98"/>
      <c r="E394" s="98"/>
      <c r="F394" s="98"/>
      <c r="G394" s="98"/>
      <c r="H394" s="98"/>
      <c r="I394" s="98"/>
      <c r="J394" s="98"/>
      <c r="K394" s="98"/>
      <c r="L394" s="98"/>
    </row>
    <row r="395" spans="2:12">
      <c r="B395" s="96"/>
      <c r="C395" s="98"/>
      <c r="D395" s="98"/>
      <c r="E395" s="98"/>
      <c r="F395" s="98"/>
      <c r="G395" s="98"/>
      <c r="H395" s="98"/>
      <c r="I395" s="98"/>
      <c r="J395" s="98"/>
      <c r="K395" s="98"/>
      <c r="L395" s="98"/>
    </row>
    <row r="396" spans="2:12">
      <c r="B396" s="96"/>
      <c r="C396" s="98"/>
      <c r="D396" s="98"/>
      <c r="E396" s="98"/>
      <c r="F396" s="98"/>
      <c r="G396" s="98"/>
      <c r="H396" s="98"/>
      <c r="I396" s="98"/>
      <c r="J396" s="98"/>
      <c r="K396" s="98"/>
      <c r="L396" s="98"/>
    </row>
    <row r="397" spans="2:12">
      <c r="B397" s="96"/>
      <c r="C397" s="98"/>
      <c r="D397" s="98"/>
      <c r="E397" s="98"/>
      <c r="F397" s="98"/>
      <c r="G397" s="98"/>
      <c r="H397" s="98"/>
      <c r="I397" s="98"/>
      <c r="J397" s="98"/>
      <c r="K397" s="98"/>
      <c r="L397" s="98"/>
    </row>
    <row r="398" spans="2:12">
      <c r="B398" s="96"/>
      <c r="C398" s="98"/>
      <c r="D398" s="98"/>
      <c r="E398" s="98"/>
      <c r="F398" s="98"/>
      <c r="G398" s="98"/>
      <c r="H398" s="98"/>
      <c r="I398" s="98"/>
      <c r="J398" s="98"/>
      <c r="K398" s="98"/>
      <c r="L398" s="98"/>
    </row>
    <row r="399" spans="2:12">
      <c r="B399" s="96"/>
      <c r="C399" s="98"/>
      <c r="D399" s="98"/>
      <c r="E399" s="98"/>
      <c r="F399" s="98"/>
      <c r="G399" s="98"/>
      <c r="H399" s="98"/>
      <c r="I399" s="98"/>
      <c r="J399" s="98"/>
      <c r="K399" s="98"/>
      <c r="L399" s="98"/>
    </row>
    <row r="400" spans="2:12">
      <c r="B400" s="96"/>
      <c r="C400" s="98"/>
      <c r="D400" s="98"/>
      <c r="E400" s="98"/>
      <c r="F400" s="98"/>
      <c r="G400" s="98"/>
      <c r="H400" s="98"/>
      <c r="I400" s="98"/>
      <c r="J400" s="98"/>
      <c r="K400" s="98"/>
      <c r="L400" s="98"/>
    </row>
    <row r="401" spans="2:12">
      <c r="B401" s="96"/>
      <c r="C401" s="98"/>
      <c r="D401" s="98"/>
      <c r="E401" s="98"/>
      <c r="F401" s="98"/>
      <c r="G401" s="98"/>
      <c r="H401" s="98"/>
      <c r="I401" s="98"/>
      <c r="J401" s="98"/>
      <c r="K401" s="98"/>
      <c r="L401" s="98"/>
    </row>
    <row r="402" spans="2:12">
      <c r="B402" s="96"/>
      <c r="C402" s="98"/>
      <c r="D402" s="98"/>
      <c r="E402" s="98"/>
      <c r="F402" s="98"/>
      <c r="G402" s="98"/>
      <c r="H402" s="98"/>
      <c r="I402" s="98"/>
      <c r="J402" s="98"/>
      <c r="K402" s="98"/>
      <c r="L402" s="98"/>
    </row>
    <row r="403" spans="2:12">
      <c r="B403" s="96"/>
      <c r="C403" s="98"/>
      <c r="D403" s="98"/>
      <c r="E403" s="98"/>
      <c r="F403" s="98"/>
      <c r="G403" s="98"/>
      <c r="H403" s="98"/>
      <c r="I403" s="98"/>
      <c r="J403" s="98"/>
      <c r="K403" s="98"/>
      <c r="L403" s="98"/>
    </row>
    <row r="404" spans="2:12">
      <c r="B404" s="96"/>
      <c r="C404" s="98"/>
      <c r="D404" s="98"/>
      <c r="E404" s="98"/>
      <c r="F404" s="98"/>
      <c r="G404" s="98"/>
      <c r="H404" s="98"/>
      <c r="I404" s="98"/>
      <c r="J404" s="98"/>
      <c r="K404" s="98"/>
      <c r="L404" s="98"/>
    </row>
    <row r="405" spans="2:12">
      <c r="B405" s="96"/>
      <c r="C405" s="98"/>
      <c r="D405" s="98"/>
      <c r="E405" s="98"/>
      <c r="F405" s="98"/>
      <c r="G405" s="98"/>
      <c r="H405" s="98"/>
      <c r="I405" s="98"/>
      <c r="J405" s="98"/>
      <c r="K405" s="98"/>
      <c r="L405" s="98"/>
    </row>
    <row r="406" spans="2:12">
      <c r="B406" s="96"/>
      <c r="C406" s="98"/>
      <c r="D406" s="98"/>
      <c r="E406" s="98"/>
      <c r="F406" s="98"/>
      <c r="G406" s="98"/>
      <c r="H406" s="98"/>
      <c r="I406" s="98"/>
      <c r="J406" s="98"/>
      <c r="K406" s="98"/>
      <c r="L406" s="98"/>
    </row>
    <row r="407" spans="2:12">
      <c r="B407" s="96"/>
      <c r="C407" s="98"/>
      <c r="D407" s="98"/>
      <c r="E407" s="98"/>
      <c r="F407" s="98"/>
      <c r="G407" s="98"/>
      <c r="H407" s="98"/>
      <c r="I407" s="98"/>
      <c r="J407" s="98"/>
      <c r="K407" s="98"/>
      <c r="L407" s="98"/>
    </row>
    <row r="408" spans="2:12">
      <c r="B408" s="96"/>
      <c r="C408" s="98"/>
      <c r="D408" s="98"/>
      <c r="E408" s="98"/>
      <c r="F408" s="98"/>
      <c r="G408" s="98"/>
      <c r="H408" s="98"/>
      <c r="I408" s="98"/>
      <c r="J408" s="98"/>
      <c r="K408" s="98"/>
      <c r="L408" s="98"/>
    </row>
    <row r="409" spans="2:12">
      <c r="B409" s="96"/>
      <c r="C409" s="98"/>
      <c r="D409" s="98"/>
      <c r="E409" s="98"/>
      <c r="F409" s="98"/>
      <c r="G409" s="98"/>
      <c r="H409" s="98"/>
      <c r="I409" s="98"/>
      <c r="J409" s="98"/>
      <c r="K409" s="98"/>
      <c r="L409" s="98"/>
    </row>
    <row r="410" spans="2:12">
      <c r="B410" s="96"/>
      <c r="C410" s="98"/>
      <c r="D410" s="98"/>
      <c r="E410" s="98"/>
      <c r="F410" s="98"/>
      <c r="G410" s="98"/>
      <c r="H410" s="98"/>
      <c r="I410" s="98"/>
      <c r="J410" s="98"/>
      <c r="K410" s="98"/>
      <c r="L410" s="98"/>
    </row>
    <row r="411" spans="2:12">
      <c r="B411" s="96"/>
      <c r="C411" s="98"/>
      <c r="D411" s="98"/>
      <c r="E411" s="98"/>
      <c r="F411" s="98"/>
      <c r="G411" s="98"/>
      <c r="H411" s="98"/>
      <c r="I411" s="98"/>
      <c r="J411" s="98"/>
      <c r="K411" s="98"/>
      <c r="L411" s="98"/>
    </row>
    <row r="412" spans="2:12">
      <c r="B412" s="96"/>
      <c r="C412" s="98"/>
      <c r="D412" s="98"/>
      <c r="E412" s="98"/>
      <c r="F412" s="98"/>
      <c r="G412" s="98"/>
      <c r="H412" s="98"/>
      <c r="I412" s="98"/>
      <c r="J412" s="98"/>
      <c r="K412" s="98"/>
      <c r="L412" s="98"/>
    </row>
    <row r="413" spans="2:12">
      <c r="B413" s="96"/>
      <c r="C413" s="98"/>
      <c r="D413" s="98"/>
      <c r="E413" s="98"/>
      <c r="F413" s="98"/>
      <c r="G413" s="98"/>
      <c r="H413" s="98"/>
      <c r="I413" s="98"/>
      <c r="J413" s="98"/>
      <c r="K413" s="98"/>
      <c r="L413" s="98"/>
    </row>
    <row r="414" spans="2:12">
      <c r="B414" s="96"/>
      <c r="C414" s="98"/>
      <c r="D414" s="98"/>
      <c r="E414" s="98"/>
      <c r="F414" s="98"/>
      <c r="G414" s="98"/>
      <c r="H414" s="98"/>
      <c r="I414" s="98"/>
      <c r="J414" s="98"/>
      <c r="K414" s="98"/>
      <c r="L414" s="98"/>
    </row>
    <row r="415" spans="2:12">
      <c r="B415" s="96"/>
      <c r="C415" s="98"/>
      <c r="D415" s="98"/>
      <c r="E415" s="98"/>
      <c r="F415" s="98"/>
      <c r="G415" s="98"/>
      <c r="H415" s="98"/>
      <c r="I415" s="98"/>
      <c r="J415" s="98"/>
      <c r="K415" s="98"/>
      <c r="L415" s="98"/>
    </row>
    <row r="416" spans="2:12">
      <c r="B416" s="96"/>
      <c r="C416" s="98"/>
      <c r="D416" s="98"/>
      <c r="E416" s="98"/>
      <c r="F416" s="98"/>
      <c r="G416" s="98"/>
      <c r="H416" s="98"/>
      <c r="I416" s="98"/>
      <c r="J416" s="98"/>
      <c r="K416" s="98"/>
      <c r="L416" s="98"/>
    </row>
    <row r="417" spans="2:12">
      <c r="B417" s="96"/>
      <c r="C417" s="98"/>
      <c r="D417" s="98"/>
      <c r="E417" s="98"/>
      <c r="F417" s="98"/>
      <c r="G417" s="98"/>
      <c r="H417" s="98"/>
      <c r="I417" s="98"/>
      <c r="J417" s="98"/>
      <c r="K417" s="98"/>
      <c r="L417" s="98"/>
    </row>
    <row r="418" spans="2:12">
      <c r="B418" s="96"/>
      <c r="C418" s="98"/>
      <c r="D418" s="98"/>
      <c r="E418" s="98"/>
      <c r="F418" s="98"/>
      <c r="G418" s="98"/>
      <c r="H418" s="98"/>
      <c r="I418" s="98"/>
      <c r="J418" s="98"/>
      <c r="K418" s="98"/>
      <c r="L418" s="98"/>
    </row>
    <row r="419" spans="2:12">
      <c r="B419" s="96"/>
      <c r="C419" s="98"/>
      <c r="D419" s="98"/>
      <c r="E419" s="98"/>
      <c r="F419" s="98"/>
      <c r="G419" s="98"/>
      <c r="H419" s="98"/>
      <c r="I419" s="98"/>
      <c r="J419" s="98"/>
      <c r="K419" s="98"/>
      <c r="L419" s="98"/>
    </row>
    <row r="420" spans="2:12">
      <c r="B420" s="96"/>
      <c r="C420" s="98"/>
      <c r="D420" s="98"/>
      <c r="E420" s="98"/>
      <c r="F420" s="98"/>
      <c r="G420" s="98"/>
      <c r="H420" s="98"/>
      <c r="I420" s="98"/>
      <c r="J420" s="98"/>
      <c r="K420" s="98"/>
      <c r="L420" s="98"/>
    </row>
    <row r="421" spans="2:12">
      <c r="B421" s="96"/>
      <c r="C421" s="98"/>
      <c r="D421" s="98"/>
      <c r="E421" s="98"/>
      <c r="F421" s="98"/>
      <c r="G421" s="98"/>
      <c r="H421" s="98"/>
      <c r="I421" s="98"/>
      <c r="J421" s="98"/>
      <c r="K421" s="98"/>
      <c r="L421" s="98"/>
    </row>
    <row r="422" spans="2:12">
      <c r="B422" s="96"/>
      <c r="C422" s="98"/>
      <c r="D422" s="98"/>
      <c r="E422" s="98"/>
      <c r="F422" s="98"/>
      <c r="G422" s="98"/>
      <c r="H422" s="98"/>
      <c r="I422" s="98"/>
      <c r="J422" s="98"/>
      <c r="K422" s="98"/>
      <c r="L422" s="98"/>
    </row>
    <row r="423" spans="2:12">
      <c r="B423" s="96"/>
      <c r="C423" s="98"/>
      <c r="D423" s="98"/>
      <c r="E423" s="98"/>
      <c r="F423" s="98"/>
      <c r="G423" s="98"/>
      <c r="H423" s="98"/>
      <c r="I423" s="98"/>
      <c r="J423" s="98"/>
      <c r="K423" s="98"/>
      <c r="L423" s="98"/>
    </row>
    <row r="424" spans="2:12">
      <c r="B424" s="96"/>
      <c r="C424" s="98"/>
      <c r="D424" s="98"/>
      <c r="E424" s="98"/>
      <c r="F424" s="98"/>
      <c r="G424" s="98"/>
      <c r="H424" s="98"/>
      <c r="I424" s="98"/>
      <c r="J424" s="98"/>
      <c r="K424" s="98"/>
      <c r="L424" s="98"/>
    </row>
    <row r="425" spans="2:12">
      <c r="B425" s="96"/>
      <c r="C425" s="98"/>
      <c r="D425" s="98"/>
      <c r="E425" s="98"/>
      <c r="F425" s="98"/>
      <c r="G425" s="98"/>
      <c r="H425" s="98"/>
      <c r="I425" s="98"/>
      <c r="J425" s="98"/>
      <c r="K425" s="98"/>
      <c r="L425" s="98"/>
    </row>
    <row r="426" spans="2:12">
      <c r="B426" s="96"/>
      <c r="C426" s="98"/>
      <c r="D426" s="98"/>
      <c r="E426" s="98"/>
      <c r="F426" s="98"/>
      <c r="G426" s="98"/>
      <c r="H426" s="98"/>
      <c r="I426" s="98"/>
      <c r="J426" s="98"/>
      <c r="K426" s="98"/>
      <c r="L426" s="98"/>
    </row>
    <row r="427" spans="2:12">
      <c r="B427" s="96"/>
      <c r="C427" s="98"/>
      <c r="D427" s="98"/>
      <c r="E427" s="98"/>
      <c r="F427" s="98"/>
      <c r="G427" s="98"/>
      <c r="H427" s="98"/>
      <c r="I427" s="98"/>
      <c r="J427" s="98"/>
      <c r="K427" s="98"/>
      <c r="L427" s="98"/>
    </row>
    <row r="428" spans="2:12">
      <c r="B428" s="96"/>
      <c r="C428" s="98"/>
      <c r="D428" s="98"/>
      <c r="E428" s="98"/>
      <c r="F428" s="98"/>
      <c r="G428" s="98"/>
      <c r="H428" s="98"/>
      <c r="I428" s="98"/>
      <c r="J428" s="98"/>
      <c r="K428" s="98"/>
      <c r="L428" s="98"/>
    </row>
    <row r="429" spans="2:12">
      <c r="B429" s="96"/>
      <c r="C429" s="98"/>
      <c r="D429" s="98"/>
      <c r="E429" s="98"/>
      <c r="F429" s="98"/>
      <c r="G429" s="98"/>
      <c r="H429" s="98"/>
      <c r="I429" s="98"/>
      <c r="J429" s="98"/>
      <c r="K429" s="98"/>
      <c r="L429" s="98"/>
    </row>
    <row r="430" spans="2:12">
      <c r="B430" s="96"/>
      <c r="C430" s="98"/>
      <c r="D430" s="98"/>
      <c r="E430" s="98"/>
      <c r="F430" s="98"/>
      <c r="G430" s="98"/>
      <c r="H430" s="98"/>
      <c r="I430" s="98"/>
      <c r="J430" s="98"/>
      <c r="K430" s="98"/>
      <c r="L430" s="98"/>
    </row>
    <row r="431" spans="2:12">
      <c r="B431" s="96"/>
      <c r="C431" s="98"/>
      <c r="D431" s="98"/>
      <c r="E431" s="98"/>
      <c r="F431" s="98"/>
      <c r="G431" s="98"/>
      <c r="H431" s="98"/>
      <c r="I431" s="98"/>
      <c r="J431" s="98"/>
      <c r="K431" s="98"/>
      <c r="L431" s="98"/>
    </row>
    <row r="432" spans="2:12">
      <c r="B432" s="96"/>
      <c r="C432" s="98"/>
      <c r="D432" s="98"/>
      <c r="E432" s="98"/>
      <c r="F432" s="98"/>
      <c r="G432" s="98"/>
      <c r="H432" s="98"/>
      <c r="I432" s="98"/>
      <c r="J432" s="98"/>
      <c r="K432" s="98"/>
      <c r="L432" s="98"/>
    </row>
    <row r="433" spans="2:12">
      <c r="B433" s="96"/>
      <c r="C433" s="98"/>
      <c r="D433" s="98"/>
      <c r="E433" s="98"/>
      <c r="F433" s="98"/>
      <c r="G433" s="98"/>
      <c r="H433" s="98"/>
      <c r="I433" s="98"/>
      <c r="J433" s="98"/>
      <c r="K433" s="98"/>
      <c r="L433" s="98"/>
    </row>
    <row r="434" spans="2:12">
      <c r="B434" s="96"/>
      <c r="C434" s="98"/>
      <c r="D434" s="98"/>
      <c r="E434" s="98"/>
      <c r="F434" s="98"/>
      <c r="G434" s="98"/>
      <c r="H434" s="98"/>
      <c r="I434" s="98"/>
      <c r="J434" s="98"/>
      <c r="K434" s="98"/>
      <c r="L434" s="98"/>
    </row>
    <row r="435" spans="2:12">
      <c r="B435" s="96"/>
      <c r="C435" s="98"/>
      <c r="D435" s="98"/>
      <c r="E435" s="98"/>
      <c r="F435" s="98"/>
      <c r="G435" s="98"/>
      <c r="H435" s="98"/>
      <c r="I435" s="98"/>
      <c r="J435" s="98"/>
      <c r="K435" s="98"/>
      <c r="L435" s="98"/>
    </row>
    <row r="436" spans="2:12">
      <c r="B436" s="96"/>
      <c r="C436" s="98"/>
      <c r="D436" s="98"/>
      <c r="E436" s="98"/>
      <c r="F436" s="98"/>
      <c r="G436" s="98"/>
      <c r="H436" s="98"/>
      <c r="I436" s="98"/>
      <c r="J436" s="98"/>
      <c r="K436" s="98"/>
      <c r="L436" s="98"/>
    </row>
    <row r="437" spans="2:12">
      <c r="B437" s="96"/>
      <c r="C437" s="98"/>
      <c r="D437" s="98"/>
      <c r="E437" s="98"/>
      <c r="F437" s="98"/>
      <c r="G437" s="98"/>
      <c r="H437" s="98"/>
      <c r="I437" s="98"/>
      <c r="J437" s="98"/>
      <c r="K437" s="98"/>
      <c r="L437" s="98"/>
    </row>
    <row r="438" spans="2:12">
      <c r="B438" s="96"/>
      <c r="C438" s="98"/>
      <c r="D438" s="98"/>
      <c r="E438" s="98"/>
      <c r="F438" s="98"/>
      <c r="G438" s="98"/>
      <c r="H438" s="98"/>
      <c r="I438" s="98"/>
      <c r="J438" s="98"/>
      <c r="K438" s="98"/>
      <c r="L438" s="98"/>
    </row>
    <row r="439" spans="2:12">
      <c r="B439" s="96"/>
      <c r="C439" s="98"/>
      <c r="D439" s="98"/>
      <c r="E439" s="98"/>
      <c r="F439" s="98"/>
      <c r="G439" s="98"/>
      <c r="H439" s="98"/>
      <c r="I439" s="98"/>
      <c r="J439" s="98"/>
      <c r="K439" s="98"/>
      <c r="L439" s="98"/>
    </row>
    <row r="440" spans="2:12">
      <c r="B440" s="96"/>
      <c r="C440" s="98"/>
      <c r="D440" s="98"/>
      <c r="E440" s="98"/>
      <c r="F440" s="98"/>
      <c r="G440" s="98"/>
      <c r="H440" s="98"/>
      <c r="I440" s="98"/>
      <c r="J440" s="98"/>
      <c r="K440" s="98"/>
      <c r="L440" s="98"/>
    </row>
    <row r="441" spans="2:12">
      <c r="B441" s="96"/>
      <c r="C441" s="98"/>
      <c r="D441" s="98"/>
      <c r="E441" s="98"/>
      <c r="F441" s="98"/>
      <c r="G441" s="98"/>
      <c r="H441" s="98"/>
      <c r="I441" s="98"/>
      <c r="J441" s="98"/>
      <c r="K441" s="98"/>
      <c r="L441" s="98"/>
    </row>
    <row r="442" spans="2:12">
      <c r="B442" s="96"/>
      <c r="C442" s="98"/>
      <c r="D442" s="98"/>
      <c r="E442" s="98"/>
      <c r="F442" s="98"/>
      <c r="G442" s="98"/>
      <c r="H442" s="98"/>
      <c r="I442" s="98"/>
      <c r="J442" s="98"/>
      <c r="K442" s="98"/>
      <c r="L442" s="98"/>
    </row>
    <row r="443" spans="2:12">
      <c r="B443" s="96"/>
      <c r="C443" s="98"/>
      <c r="D443" s="98"/>
      <c r="E443" s="98"/>
      <c r="F443" s="98"/>
      <c r="G443" s="98"/>
      <c r="H443" s="98"/>
      <c r="I443" s="98"/>
      <c r="J443" s="98"/>
      <c r="K443" s="98"/>
      <c r="L443" s="98"/>
    </row>
    <row r="444" spans="2:12">
      <c r="B444" s="96"/>
      <c r="C444" s="98"/>
      <c r="D444" s="98"/>
      <c r="E444" s="98"/>
      <c r="F444" s="98"/>
      <c r="G444" s="98"/>
      <c r="H444" s="98"/>
      <c r="I444" s="98"/>
      <c r="J444" s="98"/>
      <c r="K444" s="98"/>
      <c r="L444" s="98"/>
    </row>
    <row r="445" spans="2:12">
      <c r="B445" s="96"/>
      <c r="C445" s="98"/>
      <c r="D445" s="98"/>
      <c r="E445" s="98"/>
      <c r="F445" s="98"/>
      <c r="G445" s="98"/>
      <c r="H445" s="98"/>
      <c r="I445" s="98"/>
      <c r="J445" s="98"/>
      <c r="K445" s="98"/>
      <c r="L445" s="98"/>
    </row>
    <row r="446" spans="2:12">
      <c r="B446" s="96"/>
      <c r="C446" s="98"/>
      <c r="D446" s="98"/>
      <c r="E446" s="98"/>
      <c r="F446" s="98"/>
      <c r="G446" s="98"/>
      <c r="H446" s="98"/>
      <c r="I446" s="98"/>
      <c r="J446" s="98"/>
      <c r="K446" s="98"/>
      <c r="L446" s="98"/>
    </row>
    <row r="447" spans="2:12">
      <c r="B447" s="96"/>
      <c r="C447" s="98"/>
      <c r="D447" s="98"/>
      <c r="E447" s="98"/>
      <c r="F447" s="98"/>
      <c r="G447" s="98"/>
      <c r="H447" s="98"/>
      <c r="I447" s="98"/>
      <c r="J447" s="98"/>
      <c r="K447" s="98"/>
      <c r="L447" s="98"/>
    </row>
    <row r="448" spans="2:12">
      <c r="B448" s="96"/>
      <c r="C448" s="98"/>
      <c r="D448" s="98"/>
      <c r="E448" s="98"/>
      <c r="F448" s="98"/>
      <c r="G448" s="98"/>
      <c r="H448" s="98"/>
      <c r="I448" s="98"/>
      <c r="J448" s="98"/>
      <c r="K448" s="98"/>
      <c r="L448" s="98"/>
    </row>
    <row r="449" spans="2:12">
      <c r="B449" s="96"/>
      <c r="C449" s="98"/>
      <c r="D449" s="98"/>
      <c r="E449" s="98"/>
      <c r="F449" s="98"/>
      <c r="G449" s="98"/>
      <c r="H449" s="98"/>
      <c r="I449" s="98"/>
      <c r="J449" s="98"/>
      <c r="K449" s="98"/>
      <c r="L449" s="98"/>
    </row>
    <row r="450" spans="2:12">
      <c r="B450" s="96"/>
      <c r="C450" s="98"/>
      <c r="D450" s="98"/>
      <c r="E450" s="98"/>
      <c r="F450" s="98"/>
      <c r="G450" s="98"/>
      <c r="H450" s="98"/>
      <c r="I450" s="98"/>
      <c r="J450" s="98"/>
      <c r="K450" s="98"/>
      <c r="L450" s="98"/>
    </row>
    <row r="451" spans="2:12">
      <c r="B451" s="96"/>
      <c r="C451" s="98"/>
      <c r="D451" s="98"/>
      <c r="E451" s="98"/>
      <c r="F451" s="98"/>
      <c r="G451" s="98"/>
      <c r="H451" s="98"/>
      <c r="I451" s="98"/>
      <c r="J451" s="98"/>
      <c r="K451" s="98"/>
      <c r="L451" s="98"/>
    </row>
    <row r="452" spans="2:12">
      <c r="B452" s="96"/>
      <c r="C452" s="98"/>
      <c r="D452" s="98"/>
      <c r="E452" s="98"/>
      <c r="F452" s="98"/>
      <c r="G452" s="98"/>
      <c r="H452" s="98"/>
      <c r="I452" s="98"/>
      <c r="J452" s="98"/>
      <c r="K452" s="98"/>
      <c r="L452" s="98"/>
    </row>
    <row r="453" spans="2:12">
      <c r="B453" s="96"/>
      <c r="C453" s="98"/>
      <c r="D453" s="98"/>
      <c r="E453" s="98"/>
      <c r="F453" s="98"/>
      <c r="G453" s="98"/>
      <c r="H453" s="98"/>
      <c r="I453" s="98"/>
      <c r="J453" s="98"/>
      <c r="K453" s="98"/>
      <c r="L453" s="98"/>
    </row>
    <row r="454" spans="2:12">
      <c r="B454" s="96"/>
      <c r="C454" s="98"/>
      <c r="D454" s="98"/>
      <c r="E454" s="98"/>
      <c r="F454" s="98"/>
      <c r="G454" s="98"/>
      <c r="H454" s="98"/>
      <c r="I454" s="98"/>
      <c r="J454" s="98"/>
      <c r="K454" s="98"/>
      <c r="L454" s="98"/>
    </row>
    <row r="455" spans="2:12">
      <c r="B455" s="96"/>
      <c r="C455" s="98"/>
      <c r="D455" s="98"/>
      <c r="E455" s="98"/>
      <c r="F455" s="98"/>
      <c r="G455" s="98"/>
      <c r="H455" s="98"/>
      <c r="I455" s="98"/>
      <c r="J455" s="98"/>
      <c r="K455" s="98"/>
      <c r="L455" s="98"/>
    </row>
    <row r="456" spans="2:12">
      <c r="B456" s="96"/>
      <c r="C456" s="98"/>
      <c r="D456" s="98"/>
      <c r="E456" s="98"/>
      <c r="F456" s="98"/>
      <c r="G456" s="98"/>
      <c r="H456" s="98"/>
      <c r="I456" s="98"/>
      <c r="J456" s="98"/>
      <c r="K456" s="98"/>
      <c r="L456" s="98"/>
    </row>
    <row r="457" spans="2:12">
      <c r="B457" s="96"/>
      <c r="C457" s="98"/>
      <c r="D457" s="98"/>
      <c r="E457" s="98"/>
      <c r="F457" s="98"/>
      <c r="G457" s="98"/>
      <c r="H457" s="98"/>
      <c r="I457" s="98"/>
      <c r="J457" s="98"/>
      <c r="K457" s="98"/>
      <c r="L457" s="98"/>
    </row>
    <row r="458" spans="2:12">
      <c r="B458" s="96"/>
      <c r="C458" s="98"/>
      <c r="D458" s="98"/>
      <c r="E458" s="98"/>
      <c r="F458" s="98"/>
      <c r="G458" s="98"/>
      <c r="H458" s="98"/>
      <c r="I458" s="98"/>
      <c r="J458" s="98"/>
      <c r="K458" s="98"/>
      <c r="L458" s="98"/>
    </row>
    <row r="459" spans="2:12">
      <c r="B459" s="96"/>
      <c r="C459" s="98"/>
      <c r="D459" s="98"/>
      <c r="E459" s="98"/>
      <c r="F459" s="98"/>
      <c r="G459" s="98"/>
      <c r="H459" s="98"/>
      <c r="I459" s="98"/>
      <c r="J459" s="98"/>
      <c r="K459" s="98"/>
      <c r="L459" s="98"/>
    </row>
    <row r="460" spans="2:12">
      <c r="B460" s="96"/>
      <c r="C460" s="98"/>
      <c r="D460" s="98"/>
      <c r="E460" s="98"/>
      <c r="F460" s="98"/>
      <c r="G460" s="98"/>
      <c r="H460" s="98"/>
      <c r="I460" s="98"/>
      <c r="J460" s="98"/>
      <c r="K460" s="98"/>
      <c r="L460" s="98"/>
    </row>
    <row r="461" spans="2:12">
      <c r="B461" s="96"/>
      <c r="C461" s="98"/>
      <c r="D461" s="98"/>
      <c r="E461" s="98"/>
      <c r="F461" s="98"/>
      <c r="G461" s="98"/>
      <c r="H461" s="98"/>
      <c r="I461" s="98"/>
      <c r="J461" s="98"/>
      <c r="K461" s="98"/>
      <c r="L461" s="98"/>
    </row>
    <row r="462" spans="2:12">
      <c r="B462" s="96"/>
      <c r="C462" s="98"/>
      <c r="D462" s="98"/>
      <c r="E462" s="98"/>
      <c r="F462" s="98"/>
      <c r="G462" s="98"/>
      <c r="H462" s="98"/>
      <c r="I462" s="98"/>
      <c r="J462" s="98"/>
      <c r="K462" s="98"/>
      <c r="L462" s="98"/>
    </row>
    <row r="463" spans="2:12">
      <c r="B463" s="96"/>
      <c r="C463" s="98"/>
      <c r="D463" s="98"/>
      <c r="E463" s="98"/>
      <c r="F463" s="98"/>
      <c r="G463" s="98"/>
      <c r="H463" s="98"/>
      <c r="I463" s="98"/>
      <c r="J463" s="98"/>
      <c r="K463" s="98"/>
      <c r="L463" s="98"/>
    </row>
    <row r="464" spans="2:12">
      <c r="B464" s="96"/>
      <c r="C464" s="98"/>
      <c r="D464" s="98"/>
      <c r="E464" s="98"/>
      <c r="F464" s="98"/>
      <c r="G464" s="98"/>
      <c r="H464" s="98"/>
      <c r="I464" s="98"/>
      <c r="J464" s="98"/>
      <c r="K464" s="98"/>
      <c r="L464" s="98"/>
    </row>
    <row r="465" spans="2:12">
      <c r="B465" s="96"/>
      <c r="C465" s="98"/>
      <c r="D465" s="98"/>
      <c r="E465" s="98"/>
      <c r="F465" s="98"/>
      <c r="G465" s="98"/>
      <c r="H465" s="98"/>
      <c r="I465" s="98"/>
      <c r="J465" s="98"/>
      <c r="K465" s="98"/>
      <c r="L465" s="98"/>
    </row>
    <row r="466" spans="2:12">
      <c r="B466" s="96"/>
      <c r="C466" s="98"/>
      <c r="D466" s="98"/>
      <c r="E466" s="98"/>
      <c r="F466" s="98"/>
      <c r="G466" s="98"/>
      <c r="H466" s="98"/>
      <c r="I466" s="98"/>
      <c r="J466" s="98"/>
      <c r="K466" s="98"/>
      <c r="L466" s="98"/>
    </row>
    <row r="467" spans="2:12">
      <c r="B467" s="96"/>
      <c r="C467" s="98"/>
      <c r="D467" s="98"/>
      <c r="E467" s="98"/>
      <c r="F467" s="98"/>
      <c r="G467" s="98"/>
      <c r="H467" s="98"/>
      <c r="I467" s="98"/>
      <c r="J467" s="98"/>
      <c r="K467" s="98"/>
      <c r="L467" s="98"/>
    </row>
    <row r="468" spans="2:12">
      <c r="B468" s="96"/>
      <c r="C468" s="98"/>
      <c r="D468" s="98"/>
      <c r="E468" s="98"/>
      <c r="F468" s="98"/>
      <c r="G468" s="98"/>
      <c r="H468" s="98"/>
      <c r="I468" s="98"/>
      <c r="J468" s="98"/>
      <c r="K468" s="98"/>
      <c r="L468" s="98"/>
    </row>
    <row r="469" spans="2:12">
      <c r="B469" s="96"/>
      <c r="C469" s="98"/>
      <c r="D469" s="98"/>
      <c r="E469" s="98"/>
      <c r="F469" s="98"/>
      <c r="G469" s="98"/>
      <c r="H469" s="98"/>
      <c r="I469" s="98"/>
      <c r="J469" s="98"/>
      <c r="K469" s="98"/>
      <c r="L469" s="98"/>
    </row>
    <row r="470" spans="2:12">
      <c r="B470" s="96"/>
      <c r="C470" s="98"/>
      <c r="D470" s="98"/>
      <c r="E470" s="98"/>
      <c r="F470" s="98"/>
      <c r="G470" s="98"/>
      <c r="H470" s="98"/>
      <c r="I470" s="98"/>
      <c r="J470" s="98"/>
      <c r="K470" s="98"/>
      <c r="L470" s="98"/>
    </row>
    <row r="471" spans="2:12">
      <c r="B471" s="96"/>
      <c r="C471" s="98"/>
      <c r="D471" s="98"/>
      <c r="E471" s="98"/>
      <c r="F471" s="98"/>
      <c r="G471" s="98"/>
      <c r="H471" s="98"/>
      <c r="I471" s="98"/>
      <c r="J471" s="98"/>
      <c r="K471" s="98"/>
      <c r="L471" s="98"/>
    </row>
    <row r="472" spans="2:12">
      <c r="B472" s="96"/>
      <c r="C472" s="98"/>
      <c r="D472" s="98"/>
      <c r="E472" s="98"/>
      <c r="F472" s="98"/>
      <c r="G472" s="98"/>
      <c r="H472" s="98"/>
      <c r="I472" s="98"/>
      <c r="J472" s="98"/>
      <c r="K472" s="98"/>
      <c r="L472" s="98"/>
    </row>
    <row r="473" spans="2:12">
      <c r="B473" s="96"/>
      <c r="C473" s="98"/>
      <c r="D473" s="98"/>
      <c r="E473" s="98"/>
      <c r="F473" s="98"/>
      <c r="G473" s="98"/>
      <c r="H473" s="98"/>
      <c r="I473" s="98"/>
      <c r="J473" s="98"/>
      <c r="K473" s="98"/>
      <c r="L473" s="98"/>
    </row>
    <row r="474" spans="2:12">
      <c r="B474" s="96"/>
      <c r="C474" s="98"/>
      <c r="D474" s="98"/>
      <c r="E474" s="98"/>
      <c r="F474" s="98"/>
      <c r="G474" s="98"/>
      <c r="H474" s="98"/>
      <c r="I474" s="98"/>
      <c r="J474" s="98"/>
      <c r="K474" s="98"/>
      <c r="L474" s="98"/>
    </row>
    <row r="475" spans="2:12">
      <c r="B475" s="96"/>
      <c r="C475" s="98"/>
      <c r="D475" s="98"/>
      <c r="E475" s="98"/>
      <c r="F475" s="98"/>
      <c r="G475" s="98"/>
      <c r="H475" s="98"/>
      <c r="I475" s="98"/>
      <c r="J475" s="98"/>
      <c r="K475" s="98"/>
      <c r="L475" s="98"/>
    </row>
    <row r="476" spans="2:12">
      <c r="B476" s="96"/>
      <c r="C476" s="98"/>
      <c r="D476" s="98"/>
      <c r="E476" s="98"/>
      <c r="F476" s="98"/>
      <c r="G476" s="98"/>
      <c r="H476" s="98"/>
      <c r="I476" s="98"/>
      <c r="J476" s="98"/>
      <c r="K476" s="98"/>
      <c r="L476" s="98"/>
    </row>
    <row r="477" spans="2:12">
      <c r="B477" s="96"/>
      <c r="C477" s="98"/>
      <c r="D477" s="98"/>
      <c r="E477" s="98"/>
      <c r="F477" s="98"/>
      <c r="G477" s="98"/>
      <c r="H477" s="98"/>
      <c r="I477" s="98"/>
      <c r="J477" s="98"/>
      <c r="K477" s="98"/>
      <c r="L477" s="98"/>
    </row>
    <row r="478" spans="2:12">
      <c r="B478" s="96"/>
      <c r="C478" s="98"/>
      <c r="D478" s="98"/>
      <c r="E478" s="98"/>
      <c r="F478" s="98"/>
      <c r="G478" s="98"/>
      <c r="H478" s="98"/>
      <c r="I478" s="98"/>
      <c r="J478" s="98"/>
      <c r="K478" s="98"/>
      <c r="L478" s="98"/>
    </row>
    <row r="479" spans="2:12">
      <c r="B479" s="96"/>
      <c r="C479" s="98"/>
      <c r="D479" s="98"/>
      <c r="E479" s="98"/>
      <c r="F479" s="98"/>
      <c r="G479" s="98"/>
      <c r="H479" s="98"/>
      <c r="I479" s="98"/>
      <c r="J479" s="98"/>
      <c r="K479" s="98"/>
      <c r="L479" s="98"/>
    </row>
    <row r="480" spans="2:12">
      <c r="B480" s="96"/>
      <c r="C480" s="98"/>
      <c r="D480" s="98"/>
      <c r="E480" s="98"/>
      <c r="F480" s="98"/>
      <c r="G480" s="98"/>
      <c r="H480" s="98"/>
      <c r="I480" s="98"/>
      <c r="J480" s="98"/>
      <c r="K480" s="98"/>
      <c r="L480" s="98"/>
    </row>
    <row r="481" spans="2:12">
      <c r="B481" s="96"/>
      <c r="C481" s="98"/>
      <c r="D481" s="98"/>
      <c r="E481" s="98"/>
      <c r="F481" s="98"/>
      <c r="G481" s="98"/>
      <c r="H481" s="98"/>
      <c r="I481" s="98"/>
      <c r="J481" s="98"/>
      <c r="K481" s="98"/>
      <c r="L481" s="98"/>
    </row>
    <row r="482" spans="2:12">
      <c r="B482" s="96"/>
      <c r="C482" s="98"/>
      <c r="D482" s="98"/>
      <c r="E482" s="98"/>
      <c r="F482" s="98"/>
      <c r="G482" s="98"/>
      <c r="H482" s="98"/>
      <c r="I482" s="98"/>
      <c r="J482" s="98"/>
      <c r="K482" s="98"/>
      <c r="L482" s="98"/>
    </row>
    <row r="483" spans="2:12">
      <c r="B483" s="96"/>
      <c r="C483" s="98"/>
      <c r="D483" s="98"/>
      <c r="E483" s="98"/>
      <c r="F483" s="98"/>
      <c r="G483" s="98"/>
      <c r="H483" s="98"/>
      <c r="I483" s="98"/>
      <c r="J483" s="98"/>
      <c r="K483" s="98"/>
      <c r="L483" s="98"/>
    </row>
    <row r="484" spans="2:12">
      <c r="B484" s="96"/>
      <c r="C484" s="98"/>
      <c r="D484" s="98"/>
      <c r="E484" s="98"/>
      <c r="F484" s="98"/>
      <c r="G484" s="98"/>
      <c r="H484" s="98"/>
      <c r="I484" s="98"/>
      <c r="J484" s="98"/>
      <c r="K484" s="98"/>
      <c r="L484" s="98"/>
    </row>
    <row r="485" spans="2:12">
      <c r="B485" s="96"/>
      <c r="C485" s="98"/>
      <c r="D485" s="98"/>
      <c r="E485" s="98"/>
      <c r="F485" s="98"/>
      <c r="G485" s="98"/>
      <c r="H485" s="98"/>
      <c r="I485" s="98"/>
      <c r="J485" s="98"/>
      <c r="K485" s="98"/>
      <c r="L485" s="98"/>
    </row>
    <row r="486" spans="2:12">
      <c r="B486" s="96"/>
      <c r="C486" s="98"/>
      <c r="D486" s="98"/>
      <c r="E486" s="98"/>
      <c r="F486" s="98"/>
      <c r="G486" s="98"/>
      <c r="H486" s="98"/>
      <c r="I486" s="98"/>
      <c r="J486" s="98"/>
      <c r="K486" s="98"/>
      <c r="L486" s="98"/>
    </row>
    <row r="487" spans="2:12">
      <c r="B487" s="96"/>
      <c r="C487" s="98"/>
      <c r="D487" s="98"/>
      <c r="E487" s="98"/>
      <c r="F487" s="98"/>
      <c r="G487" s="98"/>
      <c r="H487" s="98"/>
      <c r="I487" s="98"/>
      <c r="J487" s="98"/>
      <c r="K487" s="98"/>
      <c r="L487" s="98"/>
    </row>
    <row r="488" spans="2:12">
      <c r="B488" s="96"/>
      <c r="C488" s="98"/>
      <c r="D488" s="98"/>
      <c r="E488" s="98"/>
      <c r="F488" s="98"/>
      <c r="G488" s="98"/>
      <c r="H488" s="98"/>
      <c r="I488" s="98"/>
      <c r="J488" s="98"/>
      <c r="K488" s="98"/>
      <c r="L488" s="98"/>
    </row>
    <row r="489" spans="2:12">
      <c r="B489" s="96"/>
      <c r="C489" s="98"/>
      <c r="D489" s="98"/>
      <c r="E489" s="98"/>
      <c r="F489" s="98"/>
      <c r="G489" s="98"/>
      <c r="H489" s="98"/>
      <c r="I489" s="98"/>
      <c r="J489" s="98"/>
      <c r="K489" s="98"/>
      <c r="L489" s="98"/>
    </row>
    <row r="490" spans="2:12">
      <c r="B490" s="96"/>
      <c r="C490" s="98"/>
      <c r="D490" s="98"/>
      <c r="E490" s="98"/>
      <c r="F490" s="98"/>
      <c r="G490" s="98"/>
      <c r="H490" s="98"/>
      <c r="I490" s="98"/>
      <c r="J490" s="98"/>
      <c r="K490" s="98"/>
      <c r="L490" s="98"/>
    </row>
    <row r="491" spans="2:12">
      <c r="B491" s="96"/>
      <c r="C491" s="98"/>
      <c r="D491" s="98"/>
      <c r="E491" s="98"/>
      <c r="F491" s="98"/>
      <c r="G491" s="98"/>
      <c r="H491" s="98"/>
      <c r="I491" s="98"/>
      <c r="J491" s="98"/>
      <c r="K491" s="98"/>
      <c r="L491" s="98"/>
    </row>
    <row r="492" spans="2:12">
      <c r="B492" s="96"/>
      <c r="C492" s="98"/>
      <c r="D492" s="98"/>
      <c r="E492" s="98"/>
      <c r="F492" s="98"/>
      <c r="G492" s="98"/>
      <c r="H492" s="98"/>
      <c r="I492" s="98"/>
      <c r="J492" s="98"/>
      <c r="K492" s="98"/>
      <c r="L492" s="98"/>
    </row>
    <row r="493" spans="2:12">
      <c r="B493" s="96"/>
      <c r="C493" s="98"/>
      <c r="D493" s="98"/>
      <c r="E493" s="98"/>
      <c r="F493" s="98"/>
      <c r="G493" s="98"/>
      <c r="H493" s="98"/>
      <c r="I493" s="98"/>
      <c r="J493" s="98"/>
      <c r="K493" s="98"/>
      <c r="L493" s="98"/>
    </row>
    <row r="494" spans="2:12">
      <c r="B494" s="96"/>
      <c r="C494" s="98"/>
      <c r="D494" s="98"/>
      <c r="E494" s="98"/>
      <c r="F494" s="98"/>
      <c r="G494" s="98"/>
      <c r="H494" s="98"/>
      <c r="I494" s="98"/>
      <c r="J494" s="98"/>
      <c r="K494" s="98"/>
      <c r="L494" s="98"/>
    </row>
    <row r="495" spans="2:12">
      <c r="B495" s="96"/>
      <c r="C495" s="98"/>
      <c r="D495" s="98"/>
      <c r="E495" s="98"/>
      <c r="F495" s="98"/>
      <c r="G495" s="98"/>
      <c r="H495" s="98"/>
      <c r="I495" s="98"/>
      <c r="J495" s="98"/>
      <c r="K495" s="98"/>
      <c r="L495" s="98"/>
    </row>
    <row r="496" spans="2:12">
      <c r="B496" s="96"/>
      <c r="C496" s="98"/>
      <c r="D496" s="98"/>
      <c r="E496" s="98"/>
      <c r="F496" s="98"/>
      <c r="G496" s="98"/>
      <c r="H496" s="98"/>
      <c r="I496" s="98"/>
      <c r="J496" s="98"/>
      <c r="K496" s="98"/>
      <c r="L496" s="98"/>
    </row>
    <row r="497" spans="2:12">
      <c r="B497" s="96"/>
      <c r="C497" s="98"/>
      <c r="D497" s="98"/>
      <c r="E497" s="98"/>
      <c r="F497" s="98"/>
      <c r="G497" s="98"/>
      <c r="H497" s="98"/>
      <c r="I497" s="98"/>
      <c r="J497" s="98"/>
      <c r="K497" s="98"/>
      <c r="L497" s="98"/>
    </row>
    <row r="498" spans="2:12">
      <c r="B498" s="96"/>
      <c r="C498" s="98"/>
      <c r="D498" s="98"/>
      <c r="E498" s="98"/>
      <c r="F498" s="98"/>
      <c r="G498" s="98"/>
      <c r="H498" s="98"/>
      <c r="I498" s="98"/>
      <c r="J498" s="98"/>
      <c r="K498" s="98"/>
      <c r="L498" s="98"/>
    </row>
    <row r="499" spans="2:12">
      <c r="B499" s="96"/>
      <c r="C499" s="98"/>
      <c r="D499" s="98"/>
      <c r="E499" s="98"/>
      <c r="F499" s="98"/>
      <c r="G499" s="98"/>
      <c r="H499" s="98"/>
      <c r="I499" s="98"/>
      <c r="J499" s="98"/>
      <c r="K499" s="98"/>
      <c r="L499" s="98"/>
    </row>
    <row r="500" spans="2:12">
      <c r="B500" s="96"/>
      <c r="C500" s="98"/>
      <c r="D500" s="98"/>
      <c r="E500" s="98"/>
      <c r="F500" s="98"/>
      <c r="G500" s="98"/>
      <c r="H500" s="98"/>
      <c r="I500" s="98"/>
      <c r="J500" s="98"/>
      <c r="K500" s="98"/>
      <c r="L500" s="98"/>
    </row>
    <row r="501" spans="2:12">
      <c r="B501" s="96"/>
      <c r="C501" s="98"/>
      <c r="D501" s="98"/>
      <c r="E501" s="98"/>
      <c r="F501" s="98"/>
      <c r="G501" s="98"/>
      <c r="H501" s="98"/>
      <c r="I501" s="98"/>
      <c r="J501" s="98"/>
      <c r="K501" s="98"/>
      <c r="L501" s="98"/>
    </row>
    <row r="502" spans="2:12">
      <c r="B502" s="96"/>
      <c r="C502" s="98"/>
      <c r="D502" s="98"/>
      <c r="E502" s="98"/>
      <c r="F502" s="98"/>
      <c r="G502" s="98"/>
      <c r="H502" s="98"/>
      <c r="I502" s="98"/>
      <c r="J502" s="98"/>
      <c r="K502" s="98"/>
      <c r="L502" s="98"/>
    </row>
    <row r="503" spans="2:12">
      <c r="B503" s="96"/>
      <c r="C503" s="98"/>
      <c r="D503" s="98"/>
      <c r="E503" s="98"/>
      <c r="F503" s="98"/>
      <c r="G503" s="98"/>
      <c r="H503" s="98"/>
      <c r="I503" s="98"/>
      <c r="J503" s="98"/>
      <c r="K503" s="98"/>
      <c r="L503" s="98"/>
    </row>
    <row r="504" spans="2:12">
      <c r="B504" s="96"/>
      <c r="C504" s="98"/>
      <c r="D504" s="98"/>
      <c r="E504" s="98"/>
      <c r="F504" s="98"/>
      <c r="G504" s="98"/>
      <c r="H504" s="98"/>
      <c r="I504" s="98"/>
      <c r="J504" s="98"/>
      <c r="K504" s="98"/>
      <c r="L504" s="98"/>
    </row>
    <row r="505" spans="2:12">
      <c r="B505" s="96"/>
      <c r="C505" s="98"/>
      <c r="D505" s="98"/>
      <c r="E505" s="98"/>
      <c r="F505" s="98"/>
      <c r="G505" s="98"/>
      <c r="H505" s="98"/>
      <c r="I505" s="98"/>
      <c r="J505" s="98"/>
      <c r="K505" s="98"/>
      <c r="L505" s="98"/>
    </row>
    <row r="506" spans="2:12">
      <c r="B506" s="96"/>
      <c r="C506" s="98"/>
      <c r="D506" s="98"/>
      <c r="E506" s="98"/>
      <c r="F506" s="98"/>
      <c r="G506" s="98"/>
      <c r="H506" s="98"/>
      <c r="I506" s="98"/>
      <c r="J506" s="98"/>
      <c r="K506" s="98"/>
      <c r="L506" s="98"/>
    </row>
    <row r="507" spans="2:12">
      <c r="B507" s="96"/>
      <c r="C507" s="98"/>
      <c r="D507" s="98"/>
      <c r="E507" s="98"/>
      <c r="F507" s="98"/>
      <c r="G507" s="98"/>
      <c r="H507" s="98"/>
      <c r="I507" s="98"/>
      <c r="J507" s="98"/>
      <c r="K507" s="98"/>
      <c r="L507" s="98"/>
    </row>
    <row r="508" spans="2:12">
      <c r="B508" s="96"/>
      <c r="C508" s="98"/>
      <c r="D508" s="98"/>
      <c r="E508" s="98"/>
      <c r="F508" s="98"/>
      <c r="G508" s="98"/>
      <c r="H508" s="98"/>
      <c r="I508" s="98"/>
      <c r="J508" s="98"/>
      <c r="K508" s="98"/>
      <c r="L508" s="98"/>
    </row>
    <row r="509" spans="2:12">
      <c r="B509" s="96"/>
      <c r="C509" s="98"/>
      <c r="D509" s="98"/>
      <c r="E509" s="98"/>
      <c r="F509" s="98"/>
      <c r="G509" s="98"/>
      <c r="H509" s="98"/>
      <c r="I509" s="98"/>
      <c r="J509" s="98"/>
      <c r="K509" s="98"/>
      <c r="L509" s="98"/>
    </row>
    <row r="510" spans="2:12">
      <c r="B510" s="96"/>
      <c r="C510" s="98"/>
      <c r="D510" s="98"/>
      <c r="E510" s="98"/>
      <c r="F510" s="98"/>
      <c r="G510" s="98"/>
      <c r="H510" s="98"/>
      <c r="I510" s="98"/>
      <c r="J510" s="98"/>
      <c r="K510" s="98"/>
      <c r="L510" s="98"/>
    </row>
    <row r="511" spans="2:12">
      <c r="B511" s="96"/>
      <c r="C511" s="98"/>
      <c r="D511" s="98"/>
      <c r="E511" s="98"/>
      <c r="F511" s="98"/>
      <c r="G511" s="98"/>
      <c r="H511" s="98"/>
      <c r="I511" s="98"/>
      <c r="J511" s="98"/>
      <c r="K511" s="98"/>
      <c r="L511" s="98"/>
    </row>
    <row r="512" spans="2:12">
      <c r="B512" s="96"/>
      <c r="C512" s="98"/>
      <c r="D512" s="98"/>
      <c r="E512" s="98"/>
      <c r="F512" s="98"/>
      <c r="G512" s="98"/>
      <c r="H512" s="98"/>
      <c r="I512" s="98"/>
      <c r="J512" s="98"/>
      <c r="K512" s="98"/>
      <c r="L512" s="98"/>
    </row>
    <row r="513" spans="2:12">
      <c r="B513" s="96"/>
      <c r="C513" s="98"/>
      <c r="D513" s="98"/>
      <c r="E513" s="98"/>
      <c r="F513" s="98"/>
      <c r="G513" s="98"/>
      <c r="H513" s="98"/>
      <c r="I513" s="98"/>
      <c r="J513" s="98"/>
      <c r="K513" s="98"/>
      <c r="L513" s="98"/>
    </row>
    <row r="514" spans="2:12">
      <c r="B514" s="96"/>
      <c r="C514" s="98"/>
      <c r="D514" s="98"/>
      <c r="E514" s="98"/>
      <c r="F514" s="98"/>
      <c r="G514" s="98"/>
      <c r="H514" s="98"/>
      <c r="I514" s="98"/>
      <c r="J514" s="98"/>
      <c r="K514" s="98"/>
      <c r="L514" s="98"/>
    </row>
    <row r="515" spans="2:12">
      <c r="B515" s="96"/>
      <c r="C515" s="98"/>
      <c r="D515" s="98"/>
      <c r="E515" s="98"/>
      <c r="F515" s="98"/>
      <c r="G515" s="98"/>
      <c r="H515" s="98"/>
      <c r="I515" s="98"/>
      <c r="J515" s="98"/>
      <c r="K515" s="98"/>
      <c r="L515" s="98"/>
    </row>
    <row r="516" spans="2:12">
      <c r="B516" s="96"/>
      <c r="C516" s="98"/>
      <c r="D516" s="98"/>
      <c r="E516" s="98"/>
      <c r="F516" s="98"/>
      <c r="G516" s="98"/>
      <c r="H516" s="98"/>
      <c r="I516" s="98"/>
      <c r="J516" s="98"/>
      <c r="K516" s="98"/>
      <c r="L516" s="98"/>
    </row>
    <row r="517" spans="2:12">
      <c r="B517" s="96"/>
      <c r="C517" s="98"/>
      <c r="D517" s="98"/>
      <c r="E517" s="98"/>
      <c r="F517" s="98"/>
      <c r="G517" s="98"/>
      <c r="H517" s="98"/>
      <c r="I517" s="98"/>
      <c r="J517" s="98"/>
      <c r="K517" s="98"/>
      <c r="L517" s="98"/>
    </row>
    <row r="518" spans="2:12">
      <c r="B518" s="96"/>
      <c r="C518" s="98"/>
      <c r="D518" s="98"/>
      <c r="E518" s="98"/>
      <c r="F518" s="98"/>
      <c r="G518" s="98"/>
      <c r="H518" s="98"/>
      <c r="I518" s="98"/>
      <c r="J518" s="98"/>
      <c r="K518" s="98"/>
      <c r="L518" s="98"/>
    </row>
    <row r="519" spans="2:12">
      <c r="B519" s="96"/>
      <c r="C519" s="98"/>
      <c r="D519" s="98"/>
      <c r="E519" s="98"/>
      <c r="F519" s="98"/>
      <c r="G519" s="98"/>
      <c r="H519" s="98"/>
      <c r="I519" s="98"/>
      <c r="J519" s="98"/>
      <c r="K519" s="98"/>
      <c r="L519" s="98"/>
    </row>
    <row r="520" spans="2:12">
      <c r="B520" s="96"/>
      <c r="C520" s="98"/>
      <c r="D520" s="98"/>
      <c r="E520" s="98"/>
      <c r="F520" s="98"/>
      <c r="G520" s="98"/>
      <c r="H520" s="98"/>
      <c r="I520" s="98"/>
      <c r="J520" s="98"/>
      <c r="K520" s="98"/>
      <c r="L520" s="98"/>
    </row>
    <row r="521" spans="2:12">
      <c r="B521" s="96"/>
      <c r="C521" s="98"/>
      <c r="D521" s="98"/>
      <c r="E521" s="98"/>
      <c r="F521" s="98"/>
      <c r="G521" s="98"/>
      <c r="H521" s="98"/>
      <c r="I521" s="98"/>
      <c r="J521" s="98"/>
      <c r="K521" s="98"/>
      <c r="L521" s="98"/>
    </row>
    <row r="522" spans="2:12">
      <c r="B522" s="96"/>
      <c r="C522" s="98"/>
      <c r="D522" s="98"/>
      <c r="E522" s="98"/>
      <c r="F522" s="98"/>
      <c r="G522" s="98"/>
      <c r="H522" s="98"/>
      <c r="I522" s="98"/>
      <c r="J522" s="98"/>
      <c r="K522" s="98"/>
      <c r="L522" s="98"/>
    </row>
    <row r="523" spans="2:12">
      <c r="B523" s="96"/>
      <c r="C523" s="98"/>
      <c r="D523" s="98"/>
      <c r="E523" s="98"/>
      <c r="F523" s="98"/>
      <c r="G523" s="98"/>
      <c r="H523" s="98"/>
      <c r="I523" s="98"/>
      <c r="J523" s="98"/>
      <c r="K523" s="98"/>
      <c r="L523" s="98"/>
    </row>
    <row r="524" spans="2:12">
      <c r="B524" s="96"/>
      <c r="C524" s="98"/>
      <c r="D524" s="98"/>
      <c r="E524" s="98"/>
      <c r="F524" s="98"/>
      <c r="G524" s="98"/>
      <c r="H524" s="98"/>
      <c r="I524" s="98"/>
      <c r="J524" s="98"/>
      <c r="K524" s="98"/>
      <c r="L524" s="98"/>
    </row>
    <row r="525" spans="2:12">
      <c r="B525" s="96"/>
      <c r="C525" s="98"/>
      <c r="D525" s="98"/>
      <c r="E525" s="98"/>
      <c r="F525" s="98"/>
      <c r="G525" s="98"/>
      <c r="H525" s="98"/>
      <c r="I525" s="98"/>
      <c r="J525" s="98"/>
      <c r="K525" s="98"/>
      <c r="L525" s="98"/>
    </row>
    <row r="526" spans="2:12">
      <c r="B526" s="96"/>
      <c r="C526" s="98"/>
      <c r="D526" s="98"/>
      <c r="E526" s="98"/>
      <c r="F526" s="98"/>
      <c r="G526" s="98"/>
      <c r="H526" s="98"/>
      <c r="I526" s="98"/>
      <c r="J526" s="98"/>
      <c r="K526" s="98"/>
      <c r="L526" s="98"/>
    </row>
    <row r="527" spans="2:12">
      <c r="B527" s="96"/>
      <c r="C527" s="98"/>
      <c r="D527" s="98"/>
      <c r="E527" s="98"/>
      <c r="F527" s="98"/>
      <c r="G527" s="98"/>
      <c r="H527" s="98"/>
      <c r="I527" s="98"/>
      <c r="J527" s="98"/>
      <c r="K527" s="98"/>
      <c r="L527" s="98"/>
    </row>
    <row r="528" spans="2:12">
      <c r="B528" s="96"/>
      <c r="C528" s="98"/>
      <c r="D528" s="98"/>
      <c r="E528" s="98"/>
      <c r="F528" s="98"/>
      <c r="G528" s="98"/>
      <c r="H528" s="98"/>
      <c r="I528" s="98"/>
      <c r="J528" s="98"/>
      <c r="K528" s="98"/>
      <c r="L528" s="98"/>
    </row>
    <row r="529" spans="2:12">
      <c r="B529" s="96"/>
      <c r="C529" s="98"/>
      <c r="D529" s="98"/>
      <c r="E529" s="98"/>
      <c r="F529" s="98"/>
      <c r="G529" s="98"/>
      <c r="H529" s="98"/>
      <c r="I529" s="98"/>
      <c r="J529" s="98"/>
      <c r="K529" s="98"/>
      <c r="L529" s="98"/>
    </row>
    <row r="530" spans="2:12">
      <c r="B530" s="96"/>
      <c r="C530" s="98"/>
      <c r="D530" s="98"/>
      <c r="E530" s="98"/>
      <c r="F530" s="98"/>
      <c r="G530" s="98"/>
      <c r="H530" s="98"/>
      <c r="I530" s="98"/>
      <c r="J530" s="98"/>
      <c r="K530" s="98"/>
      <c r="L530" s="98"/>
    </row>
    <row r="531" spans="2:12">
      <c r="B531" s="96"/>
      <c r="C531" s="98"/>
      <c r="D531" s="98"/>
      <c r="E531" s="98"/>
      <c r="F531" s="98"/>
      <c r="G531" s="98"/>
      <c r="H531" s="98"/>
      <c r="I531" s="98"/>
      <c r="J531" s="98"/>
      <c r="K531" s="98"/>
      <c r="L531" s="98"/>
    </row>
    <row r="532" spans="2:12">
      <c r="B532" s="96"/>
      <c r="C532" s="98"/>
      <c r="D532" s="98"/>
      <c r="E532" s="98"/>
      <c r="F532" s="98"/>
      <c r="G532" s="98"/>
      <c r="H532" s="98"/>
      <c r="I532" s="98"/>
      <c r="J532" s="98"/>
      <c r="K532" s="98"/>
      <c r="L532" s="98"/>
    </row>
    <row r="533" spans="2:12">
      <c r="B533" s="96"/>
      <c r="C533" s="98"/>
      <c r="D533" s="98"/>
      <c r="E533" s="98"/>
      <c r="F533" s="98"/>
      <c r="G533" s="98"/>
      <c r="H533" s="98"/>
      <c r="I533" s="98"/>
      <c r="J533" s="98"/>
      <c r="K533" s="98"/>
      <c r="L533" s="98"/>
    </row>
    <row r="534" spans="2:12">
      <c r="B534" s="96"/>
      <c r="C534" s="98"/>
      <c r="D534" s="98"/>
      <c r="E534" s="98"/>
      <c r="F534" s="98"/>
      <c r="G534" s="98"/>
      <c r="H534" s="98"/>
      <c r="I534" s="98"/>
      <c r="J534" s="98"/>
      <c r="K534" s="98"/>
      <c r="L534" s="98"/>
    </row>
    <row r="535" spans="2:12">
      <c r="B535" s="96"/>
      <c r="C535" s="98"/>
      <c r="D535" s="98"/>
      <c r="E535" s="98"/>
      <c r="F535" s="98"/>
      <c r="G535" s="98"/>
      <c r="H535" s="98"/>
      <c r="I535" s="98"/>
      <c r="J535" s="98"/>
      <c r="K535" s="98"/>
      <c r="L535" s="98"/>
    </row>
    <row r="536" spans="2:12">
      <c r="B536" s="96"/>
      <c r="C536" s="98"/>
      <c r="D536" s="98"/>
      <c r="E536" s="98"/>
      <c r="F536" s="98"/>
      <c r="G536" s="98"/>
      <c r="H536" s="98"/>
      <c r="I536" s="98"/>
      <c r="J536" s="98"/>
      <c r="K536" s="98"/>
      <c r="L536" s="98"/>
    </row>
    <row r="537" spans="2:12">
      <c r="B537" s="96"/>
      <c r="C537" s="98"/>
      <c r="D537" s="98"/>
      <c r="E537" s="98"/>
      <c r="F537" s="98"/>
      <c r="G537" s="98"/>
      <c r="H537" s="98"/>
      <c r="I537" s="98"/>
      <c r="J537" s="98"/>
      <c r="K537" s="98"/>
      <c r="L537" s="98"/>
    </row>
    <row r="538" spans="2:12">
      <c r="B538" s="96"/>
      <c r="C538" s="98"/>
      <c r="D538" s="98"/>
      <c r="E538" s="98"/>
      <c r="F538" s="98"/>
      <c r="G538" s="98"/>
      <c r="H538" s="98"/>
      <c r="I538" s="98"/>
      <c r="J538" s="98"/>
      <c r="K538" s="98"/>
      <c r="L538" s="98"/>
    </row>
    <row r="539" spans="2:12">
      <c r="B539" s="96"/>
      <c r="C539" s="98"/>
      <c r="D539" s="98"/>
      <c r="E539" s="98"/>
      <c r="F539" s="98"/>
      <c r="G539" s="98"/>
      <c r="H539" s="98"/>
      <c r="I539" s="98"/>
      <c r="J539" s="98"/>
      <c r="K539" s="98"/>
      <c r="L539" s="98"/>
    </row>
    <row r="540" spans="2:12">
      <c r="B540" s="96"/>
      <c r="C540" s="98"/>
      <c r="D540" s="98"/>
      <c r="E540" s="98"/>
      <c r="F540" s="98"/>
      <c r="G540" s="98"/>
      <c r="H540" s="98"/>
      <c r="I540" s="98"/>
      <c r="J540" s="98"/>
      <c r="K540" s="98"/>
      <c r="L540" s="98"/>
    </row>
    <row r="541" spans="2:12">
      <c r="B541" s="96"/>
      <c r="C541" s="98"/>
      <c r="D541" s="98"/>
      <c r="E541" s="98"/>
      <c r="F541" s="98"/>
      <c r="G541" s="98"/>
      <c r="H541" s="98"/>
      <c r="I541" s="98"/>
      <c r="J541" s="98"/>
      <c r="K541" s="98"/>
      <c r="L541" s="98"/>
    </row>
    <row r="542" spans="2:12">
      <c r="B542" s="96"/>
      <c r="C542" s="98"/>
      <c r="D542" s="98"/>
      <c r="E542" s="98"/>
      <c r="F542" s="98"/>
      <c r="G542" s="98"/>
      <c r="H542" s="98"/>
      <c r="I542" s="98"/>
      <c r="J542" s="98"/>
      <c r="K542" s="98"/>
      <c r="L542" s="98"/>
    </row>
    <row r="543" spans="2:12">
      <c r="B543" s="96"/>
      <c r="C543" s="98"/>
      <c r="D543" s="98"/>
      <c r="E543" s="98"/>
      <c r="F543" s="98"/>
      <c r="G543" s="98"/>
      <c r="H543" s="98"/>
      <c r="I543" s="98"/>
      <c r="J543" s="98"/>
      <c r="K543" s="98"/>
      <c r="L543" s="98"/>
    </row>
    <row r="544" spans="2:12">
      <c r="B544" s="96"/>
      <c r="C544" s="98"/>
      <c r="D544" s="98"/>
      <c r="E544" s="98"/>
      <c r="F544" s="98"/>
      <c r="G544" s="98"/>
      <c r="H544" s="98"/>
      <c r="I544" s="98"/>
      <c r="J544" s="98"/>
      <c r="K544" s="98"/>
      <c r="L544" s="98"/>
    </row>
    <row r="545" spans="2:12">
      <c r="B545" s="96"/>
      <c r="C545" s="98"/>
      <c r="D545" s="98"/>
      <c r="E545" s="98"/>
      <c r="F545" s="98"/>
      <c r="G545" s="98"/>
      <c r="H545" s="98"/>
      <c r="I545" s="98"/>
      <c r="J545" s="98"/>
      <c r="K545" s="98"/>
      <c r="L545" s="98"/>
    </row>
    <row r="546" spans="2:12">
      <c r="B546" s="96"/>
      <c r="C546" s="98"/>
      <c r="D546" s="98"/>
      <c r="E546" s="98"/>
      <c r="F546" s="98"/>
      <c r="G546" s="98"/>
      <c r="H546" s="98"/>
      <c r="I546" s="98"/>
      <c r="J546" s="98"/>
      <c r="K546" s="98"/>
      <c r="L546" s="98"/>
    </row>
    <row r="547" spans="2:12">
      <c r="B547" s="96"/>
      <c r="C547" s="98"/>
      <c r="D547" s="98"/>
      <c r="E547" s="98"/>
      <c r="F547" s="98"/>
      <c r="G547" s="98"/>
      <c r="H547" s="98"/>
      <c r="I547" s="98"/>
      <c r="J547" s="98"/>
      <c r="K547" s="98"/>
      <c r="L547" s="98"/>
    </row>
    <row r="548" spans="2:12">
      <c r="B548" s="96"/>
      <c r="C548" s="98"/>
      <c r="D548" s="98"/>
      <c r="E548" s="98"/>
      <c r="F548" s="98"/>
      <c r="G548" s="98"/>
      <c r="H548" s="98"/>
      <c r="I548" s="98"/>
      <c r="J548" s="98"/>
      <c r="K548" s="98"/>
      <c r="L548" s="98"/>
    </row>
    <row r="549" spans="2:12">
      <c r="B549" s="96"/>
      <c r="C549" s="98"/>
      <c r="D549" s="98"/>
      <c r="E549" s="98"/>
      <c r="F549" s="98"/>
      <c r="G549" s="98"/>
      <c r="H549" s="98"/>
      <c r="I549" s="98"/>
      <c r="J549" s="98"/>
      <c r="K549" s="98"/>
      <c r="L549" s="98"/>
    </row>
    <row r="550" spans="2:12">
      <c r="B550" s="96"/>
      <c r="C550" s="98"/>
      <c r="D550" s="98"/>
      <c r="E550" s="98"/>
      <c r="F550" s="98"/>
      <c r="G550" s="98"/>
      <c r="H550" s="98"/>
      <c r="I550" s="98"/>
      <c r="J550" s="98"/>
      <c r="K550" s="98"/>
      <c r="L550" s="98"/>
    </row>
    <row r="551" spans="2:12">
      <c r="B551" s="96"/>
      <c r="C551" s="98"/>
      <c r="D551" s="98"/>
      <c r="E551" s="98"/>
      <c r="F551" s="98"/>
      <c r="G551" s="98"/>
      <c r="H551" s="98"/>
      <c r="I551" s="98"/>
      <c r="J551" s="98"/>
      <c r="K551" s="98"/>
      <c r="L551" s="98"/>
    </row>
    <row r="552" spans="2:12">
      <c r="B552" s="96"/>
      <c r="C552" s="98"/>
      <c r="D552" s="98"/>
      <c r="E552" s="98"/>
      <c r="F552" s="98"/>
      <c r="G552" s="98"/>
      <c r="H552" s="98"/>
      <c r="I552" s="98"/>
      <c r="J552" s="98"/>
      <c r="K552" s="98"/>
      <c r="L552" s="98"/>
    </row>
    <row r="553" spans="2:12">
      <c r="B553" s="96"/>
      <c r="C553" s="98"/>
      <c r="D553" s="98"/>
      <c r="E553" s="98"/>
      <c r="F553" s="98"/>
      <c r="G553" s="98"/>
      <c r="H553" s="98"/>
      <c r="I553" s="98"/>
      <c r="J553" s="98"/>
      <c r="K553" s="98"/>
      <c r="L553" s="98"/>
    </row>
    <row r="554" spans="2:12">
      <c r="B554" s="96"/>
      <c r="C554" s="98"/>
      <c r="D554" s="98"/>
      <c r="E554" s="98"/>
      <c r="F554" s="98"/>
      <c r="G554" s="98"/>
      <c r="H554" s="98"/>
      <c r="I554" s="98"/>
      <c r="J554" s="98"/>
      <c r="K554" s="98"/>
      <c r="L554" s="98"/>
    </row>
    <row r="555" spans="2:12">
      <c r="B555" s="96"/>
      <c r="C555" s="98"/>
      <c r="D555" s="98"/>
      <c r="E555" s="98"/>
      <c r="F555" s="98"/>
      <c r="G555" s="98"/>
      <c r="H555" s="98"/>
      <c r="I555" s="98"/>
      <c r="J555" s="98"/>
      <c r="K555" s="98"/>
      <c r="L555" s="98"/>
    </row>
    <row r="556" spans="2:12">
      <c r="B556" s="96"/>
      <c r="C556" s="98"/>
      <c r="D556" s="98"/>
      <c r="E556" s="98"/>
      <c r="F556" s="98"/>
      <c r="G556" s="98"/>
      <c r="H556" s="98"/>
      <c r="I556" s="98"/>
      <c r="J556" s="98"/>
      <c r="K556" s="98"/>
      <c r="L556" s="98"/>
    </row>
    <row r="557" spans="2:12">
      <c r="B557" s="96"/>
      <c r="C557" s="98"/>
      <c r="D557" s="98"/>
      <c r="E557" s="98"/>
      <c r="F557" s="98"/>
      <c r="G557" s="98"/>
      <c r="H557" s="98"/>
      <c r="I557" s="98"/>
      <c r="J557" s="98"/>
      <c r="K557" s="98"/>
      <c r="L557" s="98"/>
    </row>
    <row r="558" spans="2:12">
      <c r="B558" s="96"/>
      <c r="C558" s="98"/>
      <c r="D558" s="98"/>
      <c r="E558" s="98"/>
      <c r="F558" s="98"/>
      <c r="G558" s="98"/>
      <c r="H558" s="98"/>
      <c r="I558" s="98"/>
      <c r="J558" s="98"/>
      <c r="K558" s="98"/>
      <c r="L558" s="98"/>
    </row>
    <row r="559" spans="2:12">
      <c r="B559" s="96"/>
      <c r="C559" s="98"/>
      <c r="D559" s="98"/>
      <c r="E559" s="98"/>
      <c r="F559" s="98"/>
      <c r="G559" s="98"/>
      <c r="H559" s="98"/>
      <c r="I559" s="98"/>
      <c r="J559" s="98"/>
      <c r="K559" s="98"/>
      <c r="L559" s="98"/>
    </row>
    <row r="560" spans="2:12">
      <c r="B560" s="96"/>
      <c r="C560" s="98"/>
      <c r="D560" s="98"/>
      <c r="E560" s="98"/>
      <c r="F560" s="98"/>
      <c r="G560" s="98"/>
      <c r="H560" s="98"/>
      <c r="I560" s="98"/>
      <c r="J560" s="98"/>
      <c r="K560" s="98"/>
      <c r="L560" s="98"/>
    </row>
    <row r="561" spans="2:12">
      <c r="B561" s="96"/>
      <c r="C561" s="98"/>
      <c r="D561" s="98"/>
      <c r="E561" s="98"/>
      <c r="F561" s="98"/>
      <c r="G561" s="98"/>
      <c r="H561" s="98"/>
      <c r="I561" s="98"/>
      <c r="J561" s="98"/>
      <c r="K561" s="98"/>
      <c r="L561" s="98"/>
    </row>
    <row r="562" spans="2:12">
      <c r="B562" s="96"/>
      <c r="C562" s="98"/>
      <c r="D562" s="98"/>
      <c r="E562" s="98"/>
      <c r="F562" s="98"/>
      <c r="G562" s="98"/>
      <c r="H562" s="98"/>
      <c r="I562" s="98"/>
      <c r="J562" s="98"/>
      <c r="K562" s="98"/>
      <c r="L562" s="98"/>
    </row>
    <row r="563" spans="2:12">
      <c r="B563" s="96"/>
      <c r="C563" s="98"/>
      <c r="D563" s="98"/>
      <c r="E563" s="98"/>
      <c r="F563" s="98"/>
      <c r="G563" s="98"/>
      <c r="H563" s="98"/>
      <c r="I563" s="98"/>
      <c r="J563" s="98"/>
      <c r="K563" s="98"/>
      <c r="L563" s="98"/>
    </row>
    <row r="564" spans="2:12">
      <c r="B564" s="96"/>
      <c r="C564" s="98"/>
      <c r="D564" s="98"/>
      <c r="E564" s="98"/>
      <c r="F564" s="98"/>
      <c r="G564" s="98"/>
      <c r="H564" s="98"/>
      <c r="I564" s="98"/>
      <c r="J564" s="98"/>
      <c r="K564" s="98"/>
      <c r="L564" s="98"/>
    </row>
    <row r="565" spans="2:12">
      <c r="B565" s="96"/>
      <c r="C565" s="98"/>
      <c r="D565" s="98"/>
      <c r="E565" s="98"/>
      <c r="F565" s="98"/>
      <c r="G565" s="98"/>
      <c r="H565" s="98"/>
      <c r="I565" s="98"/>
      <c r="J565" s="98"/>
      <c r="K565" s="98"/>
      <c r="L565" s="98"/>
    </row>
    <row r="566" spans="2:12">
      <c r="B566" s="96"/>
      <c r="C566" s="98"/>
      <c r="D566" s="98"/>
      <c r="E566" s="98"/>
      <c r="F566" s="98"/>
      <c r="G566" s="98"/>
      <c r="H566" s="98"/>
      <c r="I566" s="98"/>
      <c r="J566" s="98"/>
      <c r="K566" s="98"/>
      <c r="L566" s="98"/>
    </row>
    <row r="567" spans="2:12">
      <c r="B567" s="96"/>
      <c r="C567" s="98"/>
      <c r="D567" s="98"/>
      <c r="E567" s="98"/>
      <c r="F567" s="98"/>
      <c r="G567" s="98"/>
      <c r="H567" s="98"/>
      <c r="I567" s="98"/>
      <c r="J567" s="98"/>
      <c r="K567" s="98"/>
      <c r="L567" s="98"/>
    </row>
    <row r="568" spans="2:12">
      <c r="B568" s="96"/>
      <c r="C568" s="98"/>
      <c r="D568" s="98"/>
      <c r="E568" s="98"/>
      <c r="F568" s="98"/>
      <c r="G568" s="98"/>
      <c r="H568" s="98"/>
      <c r="I568" s="98"/>
      <c r="J568" s="98"/>
      <c r="K568" s="98"/>
      <c r="L568" s="98"/>
    </row>
    <row r="569" spans="2:12">
      <c r="B569" s="96"/>
      <c r="C569" s="98"/>
      <c r="D569" s="98"/>
      <c r="E569" s="98"/>
      <c r="F569" s="98"/>
      <c r="G569" s="98"/>
      <c r="H569" s="98"/>
      <c r="I569" s="98"/>
      <c r="J569" s="98"/>
      <c r="K569" s="98"/>
      <c r="L569" s="98"/>
    </row>
    <row r="570" spans="2:12">
      <c r="B570" s="96"/>
      <c r="C570" s="98"/>
      <c r="D570" s="98"/>
      <c r="E570" s="98"/>
      <c r="F570" s="98"/>
      <c r="G570" s="98"/>
      <c r="H570" s="98"/>
      <c r="I570" s="98"/>
      <c r="J570" s="98"/>
      <c r="K570" s="98"/>
      <c r="L570" s="98"/>
    </row>
    <row r="571" spans="2:12">
      <c r="B571" s="96"/>
      <c r="C571" s="98"/>
      <c r="D571" s="98"/>
      <c r="E571" s="98"/>
      <c r="F571" s="98"/>
      <c r="G571" s="98"/>
      <c r="H571" s="98"/>
      <c r="I571" s="98"/>
      <c r="J571" s="98"/>
      <c r="K571" s="98"/>
      <c r="L571" s="98"/>
    </row>
    <row r="572" spans="2:12">
      <c r="B572" s="96"/>
      <c r="C572" s="98"/>
      <c r="D572" s="98"/>
      <c r="E572" s="98"/>
      <c r="F572" s="98"/>
      <c r="G572" s="98"/>
      <c r="H572" s="98"/>
      <c r="I572" s="98"/>
      <c r="J572" s="98"/>
      <c r="K572" s="98"/>
      <c r="L572" s="98"/>
    </row>
    <row r="573" spans="2:12">
      <c r="B573" s="96"/>
      <c r="C573" s="98"/>
      <c r="D573" s="98"/>
      <c r="E573" s="98"/>
      <c r="F573" s="98"/>
      <c r="G573" s="98"/>
      <c r="H573" s="98"/>
      <c r="I573" s="98"/>
      <c r="J573" s="98"/>
      <c r="K573" s="98"/>
      <c r="L573" s="98"/>
    </row>
    <row r="574" spans="2:12">
      <c r="B574" s="96"/>
      <c r="C574" s="98"/>
      <c r="D574" s="98"/>
      <c r="E574" s="98"/>
      <c r="F574" s="98"/>
      <c r="G574" s="98"/>
      <c r="H574" s="98"/>
      <c r="I574" s="98"/>
      <c r="J574" s="98"/>
      <c r="K574" s="98"/>
      <c r="L574" s="98"/>
    </row>
    <row r="575" spans="2:12">
      <c r="B575" s="96"/>
      <c r="C575" s="98"/>
      <c r="D575" s="98"/>
      <c r="E575" s="98"/>
      <c r="F575" s="98"/>
      <c r="G575" s="98"/>
      <c r="H575" s="98"/>
      <c r="I575" s="98"/>
      <c r="J575" s="98"/>
      <c r="K575" s="98"/>
      <c r="L575" s="98"/>
    </row>
    <row r="576" spans="2:12">
      <c r="B576" s="96"/>
      <c r="C576" s="98"/>
      <c r="D576" s="98"/>
      <c r="E576" s="98"/>
      <c r="F576" s="98"/>
      <c r="G576" s="98"/>
      <c r="H576" s="98"/>
      <c r="I576" s="98"/>
      <c r="J576" s="98"/>
      <c r="K576" s="98"/>
      <c r="L576" s="98"/>
    </row>
    <row r="577" spans="2:12">
      <c r="B577" s="96"/>
      <c r="C577" s="98"/>
      <c r="D577" s="98"/>
      <c r="E577" s="98"/>
      <c r="F577" s="98"/>
      <c r="G577" s="98"/>
      <c r="H577" s="98"/>
      <c r="I577" s="98"/>
      <c r="J577" s="98"/>
      <c r="K577" s="98"/>
      <c r="L577" s="98"/>
    </row>
    <row r="578" spans="2:12">
      <c r="B578" s="96"/>
      <c r="C578" s="98"/>
      <c r="D578" s="98"/>
      <c r="E578" s="98"/>
      <c r="F578" s="98"/>
      <c r="G578" s="98"/>
      <c r="H578" s="98"/>
      <c r="I578" s="98"/>
      <c r="J578" s="98"/>
      <c r="K578" s="98"/>
      <c r="L578" s="98"/>
    </row>
    <row r="579" spans="2:12">
      <c r="B579" s="96"/>
      <c r="C579" s="98"/>
      <c r="D579" s="98"/>
      <c r="E579" s="98"/>
      <c r="F579" s="98"/>
      <c r="G579" s="98"/>
      <c r="H579" s="98"/>
      <c r="I579" s="98"/>
      <c r="J579" s="98"/>
      <c r="K579" s="98"/>
      <c r="L579" s="98"/>
    </row>
    <row r="580" spans="2:12">
      <c r="B580" s="96"/>
      <c r="C580" s="98"/>
      <c r="D580" s="98"/>
      <c r="E580" s="98"/>
      <c r="F580" s="98"/>
      <c r="G580" s="98"/>
      <c r="H580" s="98"/>
      <c r="I580" s="98"/>
      <c r="J580" s="98"/>
      <c r="K580" s="98"/>
      <c r="L580" s="98"/>
    </row>
    <row r="581" spans="2:12">
      <c r="B581" s="96"/>
      <c r="C581" s="98"/>
      <c r="D581" s="98"/>
      <c r="E581" s="98"/>
      <c r="F581" s="98"/>
      <c r="G581" s="98"/>
      <c r="H581" s="98"/>
      <c r="I581" s="98"/>
      <c r="J581" s="98"/>
      <c r="K581" s="98"/>
      <c r="L581" s="98"/>
    </row>
    <row r="582" spans="2:12">
      <c r="B582" s="96"/>
      <c r="C582" s="98"/>
      <c r="D582" s="98"/>
      <c r="E582" s="98"/>
      <c r="F582" s="98"/>
      <c r="G582" s="98"/>
      <c r="H582" s="98"/>
      <c r="I582" s="98"/>
      <c r="J582" s="98"/>
      <c r="K582" s="98"/>
      <c r="L582" s="98"/>
    </row>
    <row r="583" spans="2:12">
      <c r="B583" s="96"/>
      <c r="C583" s="98"/>
      <c r="D583" s="98"/>
      <c r="E583" s="98"/>
      <c r="F583" s="98"/>
      <c r="G583" s="98"/>
      <c r="H583" s="98"/>
      <c r="I583" s="98"/>
      <c r="J583" s="98"/>
      <c r="K583" s="98"/>
      <c r="L583" s="98"/>
    </row>
    <row r="584" spans="2:12">
      <c r="B584" s="96"/>
      <c r="C584" s="98"/>
      <c r="D584" s="98"/>
      <c r="E584" s="98"/>
      <c r="F584" s="98"/>
      <c r="G584" s="98"/>
      <c r="H584" s="98"/>
      <c r="I584" s="98"/>
      <c r="J584" s="98"/>
      <c r="K584" s="98"/>
      <c r="L584" s="98"/>
    </row>
    <row r="585" spans="2:12">
      <c r="B585" s="96"/>
      <c r="C585" s="98"/>
      <c r="D585" s="98"/>
      <c r="E585" s="98"/>
      <c r="F585" s="98"/>
      <c r="G585" s="98"/>
      <c r="H585" s="98"/>
      <c r="I585" s="98"/>
      <c r="J585" s="98"/>
      <c r="K585" s="98"/>
      <c r="L585" s="98"/>
    </row>
    <row r="586" spans="2:12">
      <c r="B586" s="96"/>
      <c r="C586" s="98"/>
      <c r="D586" s="98"/>
      <c r="E586" s="98"/>
      <c r="F586" s="98"/>
      <c r="G586" s="98"/>
      <c r="H586" s="98"/>
      <c r="I586" s="98"/>
      <c r="J586" s="98"/>
      <c r="K586" s="98"/>
      <c r="L586" s="98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41.7109375" style="2" bestFit="1" customWidth="1"/>
    <col min="4" max="5" width="6.140625" style="2" bestFit="1" customWidth="1"/>
    <col min="6" max="6" width="12" style="1" bestFit="1" customWidth="1"/>
    <col min="7" max="7" width="10.140625" style="1" bestFit="1" customWidth="1"/>
    <col min="8" max="8" width="11.85546875" style="1" bestFit="1" customWidth="1"/>
    <col min="9" max="9" width="11.2851562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152</v>
      </c>
      <c r="C1" s="46" t="s" vm="1">
        <v>240</v>
      </c>
    </row>
    <row r="2" spans="1:11">
      <c r="B2" s="46" t="s">
        <v>151</v>
      </c>
      <c r="C2" s="46" t="s">
        <v>241</v>
      </c>
    </row>
    <row r="3" spans="1:11">
      <c r="B3" s="46" t="s">
        <v>153</v>
      </c>
      <c r="C3" s="46" t="s">
        <v>242</v>
      </c>
    </row>
    <row r="4" spans="1:11">
      <c r="B4" s="46" t="s">
        <v>154</v>
      </c>
      <c r="C4" s="46" t="s">
        <v>243</v>
      </c>
    </row>
    <row r="6" spans="1:11" ht="26.25" customHeight="1">
      <c r="B6" s="151" t="s">
        <v>180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1:11" ht="26.25" customHeight="1">
      <c r="B7" s="151" t="s">
        <v>101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1:11" s="3" customFormat="1" ht="78.75">
      <c r="A8" s="2"/>
      <c r="B8" s="21" t="s">
        <v>121</v>
      </c>
      <c r="C8" s="29" t="s">
        <v>49</v>
      </c>
      <c r="D8" s="29" t="s">
        <v>124</v>
      </c>
      <c r="E8" s="29" t="s">
        <v>70</v>
      </c>
      <c r="F8" s="29" t="s">
        <v>108</v>
      </c>
      <c r="G8" s="29" t="s">
        <v>215</v>
      </c>
      <c r="H8" s="29" t="s">
        <v>214</v>
      </c>
      <c r="I8" s="29" t="s">
        <v>66</v>
      </c>
      <c r="J8" s="29" t="s">
        <v>155</v>
      </c>
      <c r="K8" s="30" t="s">
        <v>157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222</v>
      </c>
      <c r="H9" s="15"/>
      <c r="I9" s="15" t="s">
        <v>218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0" t="s">
        <v>53</v>
      </c>
      <c r="C11" s="90"/>
      <c r="D11" s="91"/>
      <c r="E11" s="91"/>
      <c r="F11" s="91"/>
      <c r="G11" s="93"/>
      <c r="H11" s="105"/>
      <c r="I11" s="93">
        <v>260860.05534108094</v>
      </c>
      <c r="J11" s="94">
        <f>IFERROR(I11/$I$11,0)</f>
        <v>1</v>
      </c>
      <c r="K11" s="94">
        <f>I11/'סכום נכסי הקרן'!$C$42</f>
        <v>2.3392717963889474E-3</v>
      </c>
    </row>
    <row r="12" spans="1:11">
      <c r="B12" s="115" t="s">
        <v>209</v>
      </c>
      <c r="C12" s="90"/>
      <c r="D12" s="91"/>
      <c r="E12" s="91"/>
      <c r="F12" s="91"/>
      <c r="G12" s="93"/>
      <c r="H12" s="105"/>
      <c r="I12" s="93">
        <v>260860.05534108102</v>
      </c>
      <c r="J12" s="94">
        <f t="shared" ref="J12:J19" si="0">IFERROR(I12/$I$11,0)</f>
        <v>1.0000000000000004</v>
      </c>
      <c r="K12" s="94">
        <f>I12/'סכום נכסי הקרן'!$C$42</f>
        <v>2.3392717963889478E-3</v>
      </c>
    </row>
    <row r="13" spans="1:11">
      <c r="B13" s="95" t="s">
        <v>1889</v>
      </c>
      <c r="C13" s="90" t="s">
        <v>1890</v>
      </c>
      <c r="D13" s="91" t="s">
        <v>29</v>
      </c>
      <c r="E13" s="91" t="s">
        <v>558</v>
      </c>
      <c r="F13" s="91" t="s">
        <v>138</v>
      </c>
      <c r="G13" s="93">
        <v>2137.4669600000007</v>
      </c>
      <c r="H13" s="105">
        <v>99790</v>
      </c>
      <c r="I13" s="93">
        <v>-6527.2100711670009</v>
      </c>
      <c r="J13" s="94">
        <f t="shared" si="0"/>
        <v>-2.5021884100394416E-2</v>
      </c>
      <c r="K13" s="94">
        <f>I13/'סכום נכסי הקרן'!$C$42</f>
        <v>-5.8532987768565687E-5</v>
      </c>
    </row>
    <row r="14" spans="1:11">
      <c r="B14" s="95" t="s">
        <v>1891</v>
      </c>
      <c r="C14" s="90" t="s">
        <v>1892</v>
      </c>
      <c r="D14" s="91" t="s">
        <v>29</v>
      </c>
      <c r="E14" s="91" t="s">
        <v>558</v>
      </c>
      <c r="F14" s="91" t="s">
        <v>138</v>
      </c>
      <c r="G14" s="93">
        <v>366.22168800000009</v>
      </c>
      <c r="H14" s="105">
        <v>1533700</v>
      </c>
      <c r="I14" s="93">
        <v>11824.995276201002</v>
      </c>
      <c r="J14" s="94">
        <f t="shared" si="0"/>
        <v>4.5330801071630261E-2</v>
      </c>
      <c r="K14" s="94">
        <f>I14/'סכום נכסי הקרן'!$C$42</f>
        <v>1.0604106445458254E-4</v>
      </c>
    </row>
    <row r="15" spans="1:11">
      <c r="B15" s="95" t="s">
        <v>1893</v>
      </c>
      <c r="C15" s="90" t="s">
        <v>1894</v>
      </c>
      <c r="D15" s="91" t="s">
        <v>29</v>
      </c>
      <c r="E15" s="91" t="s">
        <v>558</v>
      </c>
      <c r="F15" s="91" t="s">
        <v>146</v>
      </c>
      <c r="G15" s="93">
        <v>201.50017900000003</v>
      </c>
      <c r="H15" s="105">
        <v>121860</v>
      </c>
      <c r="I15" s="93">
        <v>2009.0676069400004</v>
      </c>
      <c r="J15" s="94">
        <f t="shared" si="0"/>
        <v>7.7017065886653101E-3</v>
      </c>
      <c r="K15" s="94">
        <f>I15/'סכום נכסי הקרן'!$C$42</f>
        <v>1.8016385006927691E-5</v>
      </c>
    </row>
    <row r="16" spans="1:11">
      <c r="B16" s="95" t="s">
        <v>1895</v>
      </c>
      <c r="C16" s="90" t="s">
        <v>1896</v>
      </c>
      <c r="D16" s="91" t="s">
        <v>29</v>
      </c>
      <c r="E16" s="91" t="s">
        <v>558</v>
      </c>
      <c r="F16" s="91" t="s">
        <v>138</v>
      </c>
      <c r="G16" s="93">
        <v>10723.804371000002</v>
      </c>
      <c r="H16" s="105">
        <v>448825</v>
      </c>
      <c r="I16" s="93">
        <v>251195.97441798</v>
      </c>
      <c r="J16" s="94">
        <f t="shared" si="0"/>
        <v>0.96295300593084321</v>
      </c>
      <c r="K16" s="94">
        <f>I16/'סכום נכסי הקרן'!$C$42</f>
        <v>2.2526088080219802E-3</v>
      </c>
    </row>
    <row r="17" spans="2:11">
      <c r="B17" s="95" t="s">
        <v>1897</v>
      </c>
      <c r="C17" s="90" t="s">
        <v>1898</v>
      </c>
      <c r="D17" s="91" t="s">
        <v>29</v>
      </c>
      <c r="E17" s="91" t="s">
        <v>558</v>
      </c>
      <c r="F17" s="91" t="s">
        <v>140</v>
      </c>
      <c r="G17" s="93">
        <v>1470.1662050000007</v>
      </c>
      <c r="H17" s="105">
        <v>46380</v>
      </c>
      <c r="I17" s="93">
        <v>124.13894768899999</v>
      </c>
      <c r="J17" s="94">
        <f t="shared" si="0"/>
        <v>4.7588331424175027E-4</v>
      </c>
      <c r="K17" s="94">
        <f>I17/'סכום נכסי הקרן'!$C$42</f>
        <v>1.113220415377825E-6</v>
      </c>
    </row>
    <row r="18" spans="2:11">
      <c r="B18" s="95" t="s">
        <v>1899</v>
      </c>
      <c r="C18" s="90" t="s">
        <v>1900</v>
      </c>
      <c r="D18" s="91" t="s">
        <v>29</v>
      </c>
      <c r="E18" s="91" t="s">
        <v>558</v>
      </c>
      <c r="F18" s="91" t="s">
        <v>147</v>
      </c>
      <c r="G18" s="93">
        <v>382.65471000000014</v>
      </c>
      <c r="H18" s="105">
        <v>228800</v>
      </c>
      <c r="I18" s="93">
        <v>3903.1675879360009</v>
      </c>
      <c r="J18" s="94">
        <f t="shared" si="0"/>
        <v>1.4962687878113471E-2</v>
      </c>
      <c r="K18" s="94">
        <f>I18/'סכום נכסי הקרן'!$C$42</f>
        <v>3.5001793751441622E-5</v>
      </c>
    </row>
    <row r="19" spans="2:11">
      <c r="B19" s="95" t="s">
        <v>1901</v>
      </c>
      <c r="C19" s="90" t="s">
        <v>1902</v>
      </c>
      <c r="D19" s="91" t="s">
        <v>29</v>
      </c>
      <c r="E19" s="91" t="s">
        <v>558</v>
      </c>
      <c r="F19" s="91" t="s">
        <v>138</v>
      </c>
      <c r="G19" s="93">
        <v>618.65910599999995</v>
      </c>
      <c r="H19" s="105">
        <v>11843.75</v>
      </c>
      <c r="I19" s="93">
        <v>-1670.0784244980002</v>
      </c>
      <c r="J19" s="94">
        <f t="shared" si="0"/>
        <v>-6.4022006830993412E-3</v>
      </c>
      <c r="K19" s="94">
        <f>I19/'סכום נכסי הקרן'!$C$42</f>
        <v>-1.4976487492796339E-5</v>
      </c>
    </row>
    <row r="20" spans="2:11">
      <c r="B20" s="95"/>
      <c r="C20" s="90"/>
      <c r="D20" s="91"/>
      <c r="E20" s="91"/>
      <c r="F20" s="91"/>
      <c r="G20" s="93"/>
      <c r="H20" s="105"/>
      <c r="I20" s="93"/>
      <c r="J20" s="94"/>
      <c r="K20" s="94"/>
    </row>
    <row r="21" spans="2:11">
      <c r="B21" s="115"/>
      <c r="C21" s="90"/>
      <c r="D21" s="90"/>
      <c r="E21" s="90"/>
      <c r="F21" s="90"/>
      <c r="G21" s="93"/>
      <c r="H21" s="105"/>
      <c r="I21" s="90"/>
      <c r="J21" s="94"/>
      <c r="K21" s="90"/>
    </row>
    <row r="22" spans="2:11"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2:11"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2:11">
      <c r="B24" s="112" t="s">
        <v>230</v>
      </c>
      <c r="C24" s="90"/>
      <c r="D24" s="90"/>
      <c r="E24" s="90"/>
      <c r="F24" s="90"/>
      <c r="G24" s="90"/>
      <c r="H24" s="90"/>
      <c r="I24" s="90"/>
      <c r="J24" s="90"/>
      <c r="K24" s="90"/>
    </row>
    <row r="25" spans="2:11">
      <c r="B25" s="112" t="s">
        <v>117</v>
      </c>
      <c r="C25" s="90"/>
      <c r="D25" s="90"/>
      <c r="E25" s="90"/>
      <c r="F25" s="90"/>
      <c r="G25" s="90"/>
      <c r="H25" s="90"/>
      <c r="I25" s="90"/>
      <c r="J25" s="90"/>
      <c r="K25" s="90"/>
    </row>
    <row r="26" spans="2:11">
      <c r="B26" s="112" t="s">
        <v>213</v>
      </c>
      <c r="C26" s="90"/>
      <c r="D26" s="90"/>
      <c r="E26" s="90"/>
      <c r="F26" s="90"/>
      <c r="G26" s="90"/>
      <c r="H26" s="90"/>
      <c r="I26" s="90"/>
      <c r="J26" s="90"/>
      <c r="K26" s="90"/>
    </row>
    <row r="27" spans="2:11">
      <c r="B27" s="112" t="s">
        <v>221</v>
      </c>
      <c r="C27" s="90"/>
      <c r="D27" s="90"/>
      <c r="E27" s="90"/>
      <c r="F27" s="90"/>
      <c r="G27" s="90"/>
      <c r="H27" s="90"/>
      <c r="I27" s="90"/>
      <c r="J27" s="90"/>
      <c r="K27" s="90"/>
    </row>
    <row r="28" spans="2:11"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2:11"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2:11"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2:11"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2:11">
      <c r="B32" s="90"/>
      <c r="C32" s="90"/>
      <c r="D32" s="90"/>
      <c r="E32" s="90"/>
      <c r="F32" s="90"/>
      <c r="G32" s="90"/>
      <c r="H32" s="90"/>
      <c r="I32" s="90"/>
      <c r="J32" s="90"/>
      <c r="K32" s="90"/>
    </row>
    <row r="33" spans="2:11"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2:11"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2:11"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2:11"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2:11"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2:11"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2:11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11"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2:11"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11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2:11"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2:11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2:11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2:11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2:11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2:11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>
      <c r="B64" s="90"/>
      <c r="C64" s="90"/>
      <c r="D64" s="90"/>
      <c r="E64" s="90"/>
      <c r="F64" s="90"/>
      <c r="G64" s="90"/>
      <c r="H64" s="90"/>
      <c r="I64" s="90"/>
      <c r="J64" s="90"/>
      <c r="K64" s="90"/>
    </row>
    <row r="65" spans="2:11"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2:11">
      <c r="B66" s="90"/>
      <c r="C66" s="90"/>
      <c r="D66" s="90"/>
      <c r="E66" s="90"/>
      <c r="F66" s="90"/>
      <c r="G66" s="90"/>
      <c r="H66" s="90"/>
      <c r="I66" s="90"/>
      <c r="J66" s="90"/>
      <c r="K66" s="90"/>
    </row>
    <row r="67" spans="2:11"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2:11"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2:11"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2:11"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2:11"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2:11"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2:11"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2:11"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2:11"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2:11"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2:11">
      <c r="B77" s="90"/>
      <c r="C77" s="90"/>
      <c r="D77" s="90"/>
      <c r="E77" s="90"/>
      <c r="F77" s="90"/>
      <c r="G77" s="90"/>
      <c r="H77" s="90"/>
      <c r="I77" s="90"/>
      <c r="J77" s="90"/>
      <c r="K77" s="90"/>
    </row>
    <row r="78" spans="2:11"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2:11"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2:11"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2:11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2:11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2:11"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2:11"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2:11"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2:11"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2:11"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2:11"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2:11"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2:11"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2:11"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2:11"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2:11">
      <c r="B94" s="90"/>
      <c r="C94" s="90"/>
      <c r="D94" s="90"/>
      <c r="E94" s="90"/>
      <c r="F94" s="90"/>
      <c r="G94" s="90"/>
      <c r="H94" s="90"/>
      <c r="I94" s="90"/>
      <c r="J94" s="90"/>
      <c r="K94" s="90"/>
    </row>
    <row r="95" spans="2:11">
      <c r="B95" s="90"/>
      <c r="C95" s="90"/>
      <c r="D95" s="90"/>
      <c r="E95" s="90"/>
      <c r="F95" s="90"/>
      <c r="G95" s="90"/>
      <c r="H95" s="90"/>
      <c r="I95" s="90"/>
      <c r="J95" s="90"/>
      <c r="K95" s="90"/>
    </row>
    <row r="96" spans="2:11"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2:11"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8" spans="2:11">
      <c r="B98" s="90"/>
      <c r="C98" s="90"/>
      <c r="D98" s="90"/>
      <c r="E98" s="90"/>
      <c r="F98" s="90"/>
      <c r="G98" s="90"/>
      <c r="H98" s="90"/>
      <c r="I98" s="90"/>
      <c r="J98" s="90"/>
      <c r="K98" s="90"/>
    </row>
    <row r="99" spans="2:11">
      <c r="B99" s="90"/>
      <c r="C99" s="90"/>
      <c r="D99" s="90"/>
      <c r="E99" s="90"/>
      <c r="F99" s="90"/>
      <c r="G99" s="90"/>
      <c r="H99" s="90"/>
      <c r="I99" s="90"/>
      <c r="J99" s="90"/>
      <c r="K99" s="90"/>
    </row>
    <row r="100" spans="2:11">
      <c r="B100" s="90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>
      <c r="B107" s="90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2:11"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2:11"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2:11">
      <c r="B110" s="90"/>
      <c r="C110" s="90"/>
      <c r="D110" s="90"/>
      <c r="E110" s="90"/>
      <c r="F110" s="90"/>
      <c r="G110" s="90"/>
      <c r="H110" s="90"/>
      <c r="I110" s="90"/>
      <c r="J110" s="90"/>
      <c r="K110" s="90"/>
    </row>
    <row r="111" spans="2:11">
      <c r="B111" s="90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2:11">
      <c r="B112" s="90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2:11">
      <c r="B113" s="90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2:11">
      <c r="B114" s="90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2:11">
      <c r="B115" s="90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2:11">
      <c r="B116" s="90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2:11">
      <c r="B117" s="90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2:11">
      <c r="B118" s="90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2:11">
      <c r="B119" s="90"/>
      <c r="C119" s="90"/>
      <c r="D119" s="90"/>
      <c r="E119" s="90"/>
      <c r="F119" s="90"/>
      <c r="G119" s="90"/>
      <c r="H119" s="90"/>
      <c r="I119" s="90"/>
      <c r="J119" s="90"/>
      <c r="K119" s="90"/>
    </row>
    <row r="120" spans="2:11">
      <c r="B120" s="90"/>
      <c r="C120" s="90"/>
      <c r="D120" s="90"/>
      <c r="E120" s="90"/>
      <c r="F120" s="90"/>
      <c r="G120" s="90"/>
      <c r="H120" s="90"/>
      <c r="I120" s="90"/>
      <c r="J120" s="90"/>
      <c r="K120" s="90"/>
    </row>
    <row r="121" spans="2:11">
      <c r="B121" s="96"/>
      <c r="C121" s="113"/>
      <c r="D121" s="113"/>
      <c r="E121" s="113"/>
      <c r="F121" s="113"/>
      <c r="G121" s="113"/>
      <c r="H121" s="113"/>
      <c r="I121" s="98"/>
      <c r="J121" s="98"/>
      <c r="K121" s="113"/>
    </row>
    <row r="122" spans="2:11">
      <c r="B122" s="96"/>
      <c r="C122" s="113"/>
      <c r="D122" s="113"/>
      <c r="E122" s="113"/>
      <c r="F122" s="113"/>
      <c r="G122" s="113"/>
      <c r="H122" s="113"/>
      <c r="I122" s="98"/>
      <c r="J122" s="98"/>
      <c r="K122" s="113"/>
    </row>
    <row r="123" spans="2:11">
      <c r="B123" s="96"/>
      <c r="C123" s="113"/>
      <c r="D123" s="113"/>
      <c r="E123" s="113"/>
      <c r="F123" s="113"/>
      <c r="G123" s="113"/>
      <c r="H123" s="113"/>
      <c r="I123" s="98"/>
      <c r="J123" s="98"/>
      <c r="K123" s="113"/>
    </row>
    <row r="124" spans="2:11">
      <c r="B124" s="96"/>
      <c r="C124" s="113"/>
      <c r="D124" s="113"/>
      <c r="E124" s="113"/>
      <c r="F124" s="113"/>
      <c r="G124" s="113"/>
      <c r="H124" s="113"/>
      <c r="I124" s="98"/>
      <c r="J124" s="98"/>
      <c r="K124" s="113"/>
    </row>
    <row r="125" spans="2:11">
      <c r="B125" s="96"/>
      <c r="C125" s="113"/>
      <c r="D125" s="113"/>
      <c r="E125" s="113"/>
      <c r="F125" s="113"/>
      <c r="G125" s="113"/>
      <c r="H125" s="113"/>
      <c r="I125" s="98"/>
      <c r="J125" s="98"/>
      <c r="K125" s="113"/>
    </row>
    <row r="126" spans="2:11">
      <c r="B126" s="96"/>
      <c r="C126" s="113"/>
      <c r="D126" s="113"/>
      <c r="E126" s="113"/>
      <c r="F126" s="113"/>
      <c r="G126" s="113"/>
      <c r="H126" s="113"/>
      <c r="I126" s="98"/>
      <c r="J126" s="98"/>
      <c r="K126" s="113"/>
    </row>
    <row r="127" spans="2:11">
      <c r="B127" s="96"/>
      <c r="C127" s="113"/>
      <c r="D127" s="113"/>
      <c r="E127" s="113"/>
      <c r="F127" s="113"/>
      <c r="G127" s="113"/>
      <c r="H127" s="113"/>
      <c r="I127" s="98"/>
      <c r="J127" s="98"/>
      <c r="K127" s="113"/>
    </row>
    <row r="128" spans="2:11">
      <c r="B128" s="96"/>
      <c r="C128" s="113"/>
      <c r="D128" s="113"/>
      <c r="E128" s="113"/>
      <c r="F128" s="113"/>
      <c r="G128" s="113"/>
      <c r="H128" s="113"/>
      <c r="I128" s="98"/>
      <c r="J128" s="98"/>
      <c r="K128" s="113"/>
    </row>
    <row r="129" spans="2:11">
      <c r="B129" s="96"/>
      <c r="C129" s="113"/>
      <c r="D129" s="113"/>
      <c r="E129" s="113"/>
      <c r="F129" s="113"/>
      <c r="G129" s="113"/>
      <c r="H129" s="113"/>
      <c r="I129" s="98"/>
      <c r="J129" s="98"/>
      <c r="K129" s="113"/>
    </row>
    <row r="130" spans="2:11">
      <c r="B130" s="96"/>
      <c r="C130" s="113"/>
      <c r="D130" s="113"/>
      <c r="E130" s="113"/>
      <c r="F130" s="113"/>
      <c r="G130" s="113"/>
      <c r="H130" s="113"/>
      <c r="I130" s="98"/>
      <c r="J130" s="98"/>
      <c r="K130" s="113"/>
    </row>
    <row r="131" spans="2:11">
      <c r="B131" s="96"/>
      <c r="C131" s="113"/>
      <c r="D131" s="113"/>
      <c r="E131" s="113"/>
      <c r="F131" s="113"/>
      <c r="G131" s="113"/>
      <c r="H131" s="113"/>
      <c r="I131" s="98"/>
      <c r="J131" s="98"/>
      <c r="K131" s="113"/>
    </row>
    <row r="132" spans="2:11">
      <c r="B132" s="96"/>
      <c r="C132" s="113"/>
      <c r="D132" s="113"/>
      <c r="E132" s="113"/>
      <c r="F132" s="113"/>
      <c r="G132" s="113"/>
      <c r="H132" s="113"/>
      <c r="I132" s="98"/>
      <c r="J132" s="98"/>
      <c r="K132" s="113"/>
    </row>
    <row r="133" spans="2:11">
      <c r="B133" s="96"/>
      <c r="C133" s="113"/>
      <c r="D133" s="113"/>
      <c r="E133" s="113"/>
      <c r="F133" s="113"/>
      <c r="G133" s="113"/>
      <c r="H133" s="113"/>
      <c r="I133" s="98"/>
      <c r="J133" s="98"/>
      <c r="K133" s="113"/>
    </row>
    <row r="134" spans="2:11">
      <c r="B134" s="96"/>
      <c r="C134" s="113"/>
      <c r="D134" s="113"/>
      <c r="E134" s="113"/>
      <c r="F134" s="113"/>
      <c r="G134" s="113"/>
      <c r="H134" s="113"/>
      <c r="I134" s="98"/>
      <c r="J134" s="98"/>
      <c r="K134" s="113"/>
    </row>
    <row r="135" spans="2:11">
      <c r="B135" s="96"/>
      <c r="C135" s="113"/>
      <c r="D135" s="113"/>
      <c r="E135" s="113"/>
      <c r="F135" s="113"/>
      <c r="G135" s="113"/>
      <c r="H135" s="113"/>
      <c r="I135" s="98"/>
      <c r="J135" s="98"/>
      <c r="K135" s="113"/>
    </row>
    <row r="136" spans="2:11">
      <c r="B136" s="96"/>
      <c r="C136" s="113"/>
      <c r="D136" s="113"/>
      <c r="E136" s="113"/>
      <c r="F136" s="113"/>
      <c r="G136" s="113"/>
      <c r="H136" s="113"/>
      <c r="I136" s="98"/>
      <c r="J136" s="98"/>
      <c r="K136" s="113"/>
    </row>
    <row r="137" spans="2:11">
      <c r="B137" s="96"/>
      <c r="C137" s="113"/>
      <c r="D137" s="113"/>
      <c r="E137" s="113"/>
      <c r="F137" s="113"/>
      <c r="G137" s="113"/>
      <c r="H137" s="113"/>
      <c r="I137" s="98"/>
      <c r="J137" s="98"/>
      <c r="K137" s="113"/>
    </row>
    <row r="138" spans="2:11">
      <c r="B138" s="96"/>
      <c r="C138" s="113"/>
      <c r="D138" s="113"/>
      <c r="E138" s="113"/>
      <c r="F138" s="113"/>
      <c r="G138" s="113"/>
      <c r="H138" s="113"/>
      <c r="I138" s="98"/>
      <c r="J138" s="98"/>
      <c r="K138" s="113"/>
    </row>
    <row r="139" spans="2:11">
      <c r="B139" s="96"/>
      <c r="C139" s="113"/>
      <c r="D139" s="113"/>
      <c r="E139" s="113"/>
      <c r="F139" s="113"/>
      <c r="G139" s="113"/>
      <c r="H139" s="113"/>
      <c r="I139" s="98"/>
      <c r="J139" s="98"/>
      <c r="K139" s="113"/>
    </row>
    <row r="140" spans="2:11">
      <c r="B140" s="96"/>
      <c r="C140" s="113"/>
      <c r="D140" s="113"/>
      <c r="E140" s="113"/>
      <c r="F140" s="113"/>
      <c r="G140" s="113"/>
      <c r="H140" s="113"/>
      <c r="I140" s="98"/>
      <c r="J140" s="98"/>
      <c r="K140" s="113"/>
    </row>
    <row r="141" spans="2:11">
      <c r="B141" s="96"/>
      <c r="C141" s="113"/>
      <c r="D141" s="113"/>
      <c r="E141" s="113"/>
      <c r="F141" s="113"/>
      <c r="G141" s="113"/>
      <c r="H141" s="113"/>
      <c r="I141" s="98"/>
      <c r="J141" s="98"/>
      <c r="K141" s="113"/>
    </row>
    <row r="142" spans="2:11">
      <c r="B142" s="96"/>
      <c r="C142" s="113"/>
      <c r="D142" s="113"/>
      <c r="E142" s="113"/>
      <c r="F142" s="113"/>
      <c r="G142" s="113"/>
      <c r="H142" s="113"/>
      <c r="I142" s="98"/>
      <c r="J142" s="98"/>
      <c r="K142" s="113"/>
    </row>
    <row r="143" spans="2:11">
      <c r="B143" s="96"/>
      <c r="C143" s="113"/>
      <c r="D143" s="113"/>
      <c r="E143" s="113"/>
      <c r="F143" s="113"/>
      <c r="G143" s="113"/>
      <c r="H143" s="113"/>
      <c r="I143" s="98"/>
      <c r="J143" s="98"/>
      <c r="K143" s="113"/>
    </row>
    <row r="144" spans="2:11">
      <c r="B144" s="96"/>
      <c r="C144" s="113"/>
      <c r="D144" s="113"/>
      <c r="E144" s="113"/>
      <c r="F144" s="113"/>
      <c r="G144" s="113"/>
      <c r="H144" s="113"/>
      <c r="I144" s="98"/>
      <c r="J144" s="98"/>
      <c r="K144" s="113"/>
    </row>
    <row r="145" spans="2:11">
      <c r="B145" s="96"/>
      <c r="C145" s="113"/>
      <c r="D145" s="113"/>
      <c r="E145" s="113"/>
      <c r="F145" s="113"/>
      <c r="G145" s="113"/>
      <c r="H145" s="113"/>
      <c r="I145" s="98"/>
      <c r="J145" s="98"/>
      <c r="K145" s="113"/>
    </row>
    <row r="146" spans="2:11">
      <c r="B146" s="96"/>
      <c r="C146" s="113"/>
      <c r="D146" s="113"/>
      <c r="E146" s="113"/>
      <c r="F146" s="113"/>
      <c r="G146" s="113"/>
      <c r="H146" s="113"/>
      <c r="I146" s="98"/>
      <c r="J146" s="98"/>
      <c r="K146" s="113"/>
    </row>
    <row r="147" spans="2:11">
      <c r="B147" s="96"/>
      <c r="C147" s="113"/>
      <c r="D147" s="113"/>
      <c r="E147" s="113"/>
      <c r="F147" s="113"/>
      <c r="G147" s="113"/>
      <c r="H147" s="113"/>
      <c r="I147" s="98"/>
      <c r="J147" s="98"/>
      <c r="K147" s="113"/>
    </row>
    <row r="148" spans="2:11">
      <c r="B148" s="96"/>
      <c r="C148" s="113"/>
      <c r="D148" s="113"/>
      <c r="E148" s="113"/>
      <c r="F148" s="113"/>
      <c r="G148" s="113"/>
      <c r="H148" s="113"/>
      <c r="I148" s="98"/>
      <c r="J148" s="98"/>
      <c r="K148" s="113"/>
    </row>
    <row r="149" spans="2:11">
      <c r="B149" s="96"/>
      <c r="C149" s="113"/>
      <c r="D149" s="113"/>
      <c r="E149" s="113"/>
      <c r="F149" s="113"/>
      <c r="G149" s="113"/>
      <c r="H149" s="113"/>
      <c r="I149" s="98"/>
      <c r="J149" s="98"/>
      <c r="K149" s="113"/>
    </row>
    <row r="150" spans="2:11">
      <c r="B150" s="96"/>
      <c r="C150" s="113"/>
      <c r="D150" s="113"/>
      <c r="E150" s="113"/>
      <c r="F150" s="113"/>
      <c r="G150" s="113"/>
      <c r="H150" s="113"/>
      <c r="I150" s="98"/>
      <c r="J150" s="98"/>
      <c r="K150" s="113"/>
    </row>
    <row r="151" spans="2:11">
      <c r="B151" s="96"/>
      <c r="C151" s="113"/>
      <c r="D151" s="113"/>
      <c r="E151" s="113"/>
      <c r="F151" s="113"/>
      <c r="G151" s="113"/>
      <c r="H151" s="113"/>
      <c r="I151" s="98"/>
      <c r="J151" s="98"/>
      <c r="K151" s="113"/>
    </row>
    <row r="152" spans="2:11">
      <c r="B152" s="96"/>
      <c r="C152" s="113"/>
      <c r="D152" s="113"/>
      <c r="E152" s="113"/>
      <c r="F152" s="113"/>
      <c r="G152" s="113"/>
      <c r="H152" s="113"/>
      <c r="I152" s="98"/>
      <c r="J152" s="98"/>
      <c r="K152" s="113"/>
    </row>
    <row r="153" spans="2:11">
      <c r="B153" s="96"/>
      <c r="C153" s="113"/>
      <c r="D153" s="113"/>
      <c r="E153" s="113"/>
      <c r="F153" s="113"/>
      <c r="G153" s="113"/>
      <c r="H153" s="113"/>
      <c r="I153" s="98"/>
      <c r="J153" s="98"/>
      <c r="K153" s="113"/>
    </row>
    <row r="154" spans="2:11">
      <c r="B154" s="96"/>
      <c r="C154" s="113"/>
      <c r="D154" s="113"/>
      <c r="E154" s="113"/>
      <c r="F154" s="113"/>
      <c r="G154" s="113"/>
      <c r="H154" s="113"/>
      <c r="I154" s="98"/>
      <c r="J154" s="98"/>
      <c r="K154" s="113"/>
    </row>
    <row r="155" spans="2:11">
      <c r="B155" s="96"/>
      <c r="C155" s="113"/>
      <c r="D155" s="113"/>
      <c r="E155" s="113"/>
      <c r="F155" s="113"/>
      <c r="G155" s="113"/>
      <c r="H155" s="113"/>
      <c r="I155" s="98"/>
      <c r="J155" s="98"/>
      <c r="K155" s="113"/>
    </row>
    <row r="156" spans="2:11">
      <c r="B156" s="96"/>
      <c r="C156" s="113"/>
      <c r="D156" s="113"/>
      <c r="E156" s="113"/>
      <c r="F156" s="113"/>
      <c r="G156" s="113"/>
      <c r="H156" s="113"/>
      <c r="I156" s="98"/>
      <c r="J156" s="98"/>
      <c r="K156" s="113"/>
    </row>
    <row r="157" spans="2:11">
      <c r="B157" s="96"/>
      <c r="C157" s="113"/>
      <c r="D157" s="113"/>
      <c r="E157" s="113"/>
      <c r="F157" s="113"/>
      <c r="G157" s="113"/>
      <c r="H157" s="113"/>
      <c r="I157" s="98"/>
      <c r="J157" s="98"/>
      <c r="K157" s="113"/>
    </row>
    <row r="158" spans="2:11">
      <c r="B158" s="96"/>
      <c r="C158" s="113"/>
      <c r="D158" s="113"/>
      <c r="E158" s="113"/>
      <c r="F158" s="113"/>
      <c r="G158" s="113"/>
      <c r="H158" s="113"/>
      <c r="I158" s="98"/>
      <c r="J158" s="98"/>
      <c r="K158" s="113"/>
    </row>
    <row r="159" spans="2:11">
      <c r="B159" s="96"/>
      <c r="C159" s="113"/>
      <c r="D159" s="113"/>
      <c r="E159" s="113"/>
      <c r="F159" s="113"/>
      <c r="G159" s="113"/>
      <c r="H159" s="113"/>
      <c r="I159" s="98"/>
      <c r="J159" s="98"/>
      <c r="K159" s="113"/>
    </row>
    <row r="160" spans="2:11">
      <c r="B160" s="96"/>
      <c r="C160" s="113"/>
      <c r="D160" s="113"/>
      <c r="E160" s="113"/>
      <c r="F160" s="113"/>
      <c r="G160" s="113"/>
      <c r="H160" s="113"/>
      <c r="I160" s="98"/>
      <c r="J160" s="98"/>
      <c r="K160" s="113"/>
    </row>
    <row r="161" spans="2:11">
      <c r="B161" s="96"/>
      <c r="C161" s="113"/>
      <c r="D161" s="113"/>
      <c r="E161" s="113"/>
      <c r="F161" s="113"/>
      <c r="G161" s="113"/>
      <c r="H161" s="113"/>
      <c r="I161" s="98"/>
      <c r="J161" s="98"/>
      <c r="K161" s="113"/>
    </row>
    <row r="162" spans="2:11">
      <c r="B162" s="96"/>
      <c r="C162" s="113"/>
      <c r="D162" s="113"/>
      <c r="E162" s="113"/>
      <c r="F162" s="113"/>
      <c r="G162" s="113"/>
      <c r="H162" s="113"/>
      <c r="I162" s="98"/>
      <c r="J162" s="98"/>
      <c r="K162" s="113"/>
    </row>
    <row r="163" spans="2:11">
      <c r="B163" s="96"/>
      <c r="C163" s="113"/>
      <c r="D163" s="113"/>
      <c r="E163" s="113"/>
      <c r="F163" s="113"/>
      <c r="G163" s="113"/>
      <c r="H163" s="113"/>
      <c r="I163" s="98"/>
      <c r="J163" s="98"/>
      <c r="K163" s="113"/>
    </row>
    <row r="164" spans="2:11">
      <c r="B164" s="96"/>
      <c r="C164" s="113"/>
      <c r="D164" s="113"/>
      <c r="E164" s="113"/>
      <c r="F164" s="113"/>
      <c r="G164" s="113"/>
      <c r="H164" s="113"/>
      <c r="I164" s="98"/>
      <c r="J164" s="98"/>
      <c r="K164" s="113"/>
    </row>
    <row r="165" spans="2:11">
      <c r="B165" s="96"/>
      <c r="C165" s="113"/>
      <c r="D165" s="113"/>
      <c r="E165" s="113"/>
      <c r="F165" s="113"/>
      <c r="G165" s="113"/>
      <c r="H165" s="113"/>
      <c r="I165" s="98"/>
      <c r="J165" s="98"/>
      <c r="K165" s="113"/>
    </row>
    <row r="166" spans="2:11">
      <c r="B166" s="96"/>
      <c r="C166" s="113"/>
      <c r="D166" s="113"/>
      <c r="E166" s="113"/>
      <c r="F166" s="113"/>
      <c r="G166" s="113"/>
      <c r="H166" s="113"/>
      <c r="I166" s="98"/>
      <c r="J166" s="98"/>
      <c r="K166" s="113"/>
    </row>
    <row r="167" spans="2:11">
      <c r="B167" s="96"/>
      <c r="C167" s="113"/>
      <c r="D167" s="113"/>
      <c r="E167" s="113"/>
      <c r="F167" s="113"/>
      <c r="G167" s="113"/>
      <c r="H167" s="113"/>
      <c r="I167" s="98"/>
      <c r="J167" s="98"/>
      <c r="K167" s="113"/>
    </row>
    <row r="168" spans="2:11">
      <c r="B168" s="96"/>
      <c r="C168" s="113"/>
      <c r="D168" s="113"/>
      <c r="E168" s="113"/>
      <c r="F168" s="113"/>
      <c r="G168" s="113"/>
      <c r="H168" s="113"/>
      <c r="I168" s="98"/>
      <c r="J168" s="98"/>
      <c r="K168" s="113"/>
    </row>
    <row r="169" spans="2:11">
      <c r="B169" s="96"/>
      <c r="C169" s="113"/>
      <c r="D169" s="113"/>
      <c r="E169" s="113"/>
      <c r="F169" s="113"/>
      <c r="G169" s="113"/>
      <c r="H169" s="113"/>
      <c r="I169" s="98"/>
      <c r="J169" s="98"/>
      <c r="K169" s="113"/>
    </row>
    <row r="170" spans="2:11">
      <c r="B170" s="96"/>
      <c r="C170" s="113"/>
      <c r="D170" s="113"/>
      <c r="E170" s="113"/>
      <c r="F170" s="113"/>
      <c r="G170" s="113"/>
      <c r="H170" s="113"/>
      <c r="I170" s="98"/>
      <c r="J170" s="98"/>
      <c r="K170" s="113"/>
    </row>
    <row r="171" spans="2:11">
      <c r="B171" s="96"/>
      <c r="C171" s="113"/>
      <c r="D171" s="113"/>
      <c r="E171" s="113"/>
      <c r="F171" s="113"/>
      <c r="G171" s="113"/>
      <c r="H171" s="113"/>
      <c r="I171" s="98"/>
      <c r="J171" s="98"/>
      <c r="K171" s="113"/>
    </row>
    <row r="172" spans="2:11">
      <c r="B172" s="96"/>
      <c r="C172" s="113"/>
      <c r="D172" s="113"/>
      <c r="E172" s="113"/>
      <c r="F172" s="113"/>
      <c r="G172" s="113"/>
      <c r="H172" s="113"/>
      <c r="I172" s="98"/>
      <c r="J172" s="98"/>
      <c r="K172" s="113"/>
    </row>
    <row r="173" spans="2:11">
      <c r="B173" s="96"/>
      <c r="C173" s="113"/>
      <c r="D173" s="113"/>
      <c r="E173" s="113"/>
      <c r="F173" s="113"/>
      <c r="G173" s="113"/>
      <c r="H173" s="113"/>
      <c r="I173" s="98"/>
      <c r="J173" s="98"/>
      <c r="K173" s="113"/>
    </row>
    <row r="174" spans="2:11">
      <c r="B174" s="96"/>
      <c r="C174" s="113"/>
      <c r="D174" s="113"/>
      <c r="E174" s="113"/>
      <c r="F174" s="113"/>
      <c r="G174" s="113"/>
      <c r="H174" s="113"/>
      <c r="I174" s="98"/>
      <c r="J174" s="98"/>
      <c r="K174" s="113"/>
    </row>
    <row r="175" spans="2:11">
      <c r="B175" s="96"/>
      <c r="C175" s="113"/>
      <c r="D175" s="113"/>
      <c r="E175" s="113"/>
      <c r="F175" s="113"/>
      <c r="G175" s="113"/>
      <c r="H175" s="113"/>
      <c r="I175" s="98"/>
      <c r="J175" s="98"/>
      <c r="K175" s="113"/>
    </row>
    <row r="176" spans="2:11">
      <c r="B176" s="96"/>
      <c r="C176" s="113"/>
      <c r="D176" s="113"/>
      <c r="E176" s="113"/>
      <c r="F176" s="113"/>
      <c r="G176" s="113"/>
      <c r="H176" s="113"/>
      <c r="I176" s="98"/>
      <c r="J176" s="98"/>
      <c r="K176" s="113"/>
    </row>
    <row r="177" spans="2:11">
      <c r="B177" s="96"/>
      <c r="C177" s="113"/>
      <c r="D177" s="113"/>
      <c r="E177" s="113"/>
      <c r="F177" s="113"/>
      <c r="G177" s="113"/>
      <c r="H177" s="113"/>
      <c r="I177" s="98"/>
      <c r="J177" s="98"/>
      <c r="K177" s="113"/>
    </row>
    <row r="178" spans="2:11">
      <c r="B178" s="96"/>
      <c r="C178" s="113"/>
      <c r="D178" s="113"/>
      <c r="E178" s="113"/>
      <c r="F178" s="113"/>
      <c r="G178" s="113"/>
      <c r="H178" s="113"/>
      <c r="I178" s="98"/>
      <c r="J178" s="98"/>
      <c r="K178" s="113"/>
    </row>
    <row r="179" spans="2:11">
      <c r="B179" s="96"/>
      <c r="C179" s="113"/>
      <c r="D179" s="113"/>
      <c r="E179" s="113"/>
      <c r="F179" s="113"/>
      <c r="G179" s="113"/>
      <c r="H179" s="113"/>
      <c r="I179" s="98"/>
      <c r="J179" s="98"/>
      <c r="K179" s="113"/>
    </row>
    <row r="180" spans="2:11">
      <c r="B180" s="96"/>
      <c r="C180" s="113"/>
      <c r="D180" s="113"/>
      <c r="E180" s="113"/>
      <c r="F180" s="113"/>
      <c r="G180" s="113"/>
      <c r="H180" s="113"/>
      <c r="I180" s="98"/>
      <c r="J180" s="98"/>
      <c r="K180" s="113"/>
    </row>
    <row r="181" spans="2:11">
      <c r="B181" s="96"/>
      <c r="C181" s="113"/>
      <c r="D181" s="113"/>
      <c r="E181" s="113"/>
      <c r="F181" s="113"/>
      <c r="G181" s="113"/>
      <c r="H181" s="113"/>
      <c r="I181" s="98"/>
      <c r="J181" s="98"/>
      <c r="K181" s="113"/>
    </row>
    <row r="182" spans="2:11">
      <c r="B182" s="96"/>
      <c r="C182" s="113"/>
      <c r="D182" s="113"/>
      <c r="E182" s="113"/>
      <c r="F182" s="113"/>
      <c r="G182" s="113"/>
      <c r="H182" s="113"/>
      <c r="I182" s="98"/>
      <c r="J182" s="98"/>
      <c r="K182" s="113"/>
    </row>
    <row r="183" spans="2:11">
      <c r="B183" s="96"/>
      <c r="C183" s="113"/>
      <c r="D183" s="113"/>
      <c r="E183" s="113"/>
      <c r="F183" s="113"/>
      <c r="G183" s="113"/>
      <c r="H183" s="113"/>
      <c r="I183" s="98"/>
      <c r="J183" s="98"/>
      <c r="K183" s="113"/>
    </row>
    <row r="184" spans="2:11">
      <c r="B184" s="96"/>
      <c r="C184" s="113"/>
      <c r="D184" s="113"/>
      <c r="E184" s="113"/>
      <c r="F184" s="113"/>
      <c r="G184" s="113"/>
      <c r="H184" s="113"/>
      <c r="I184" s="98"/>
      <c r="J184" s="98"/>
      <c r="K184" s="113"/>
    </row>
    <row r="185" spans="2:11">
      <c r="B185" s="96"/>
      <c r="C185" s="113"/>
      <c r="D185" s="113"/>
      <c r="E185" s="113"/>
      <c r="F185" s="113"/>
      <c r="G185" s="113"/>
      <c r="H185" s="113"/>
      <c r="I185" s="98"/>
      <c r="J185" s="98"/>
      <c r="K185" s="113"/>
    </row>
    <row r="186" spans="2:11">
      <c r="B186" s="96"/>
      <c r="C186" s="113"/>
      <c r="D186" s="113"/>
      <c r="E186" s="113"/>
      <c r="F186" s="113"/>
      <c r="G186" s="113"/>
      <c r="H186" s="113"/>
      <c r="I186" s="98"/>
      <c r="J186" s="98"/>
      <c r="K186" s="113"/>
    </row>
    <row r="187" spans="2:11">
      <c r="B187" s="96"/>
      <c r="C187" s="113"/>
      <c r="D187" s="113"/>
      <c r="E187" s="113"/>
      <c r="F187" s="113"/>
      <c r="G187" s="113"/>
      <c r="H187" s="113"/>
      <c r="I187" s="98"/>
      <c r="J187" s="98"/>
      <c r="K187" s="113"/>
    </row>
    <row r="188" spans="2:11">
      <c r="B188" s="96"/>
      <c r="C188" s="113"/>
      <c r="D188" s="113"/>
      <c r="E188" s="113"/>
      <c r="F188" s="113"/>
      <c r="G188" s="113"/>
      <c r="H188" s="113"/>
      <c r="I188" s="98"/>
      <c r="J188" s="98"/>
      <c r="K188" s="113"/>
    </row>
    <row r="189" spans="2:11">
      <c r="B189" s="96"/>
      <c r="C189" s="113"/>
      <c r="D189" s="113"/>
      <c r="E189" s="113"/>
      <c r="F189" s="113"/>
      <c r="G189" s="113"/>
      <c r="H189" s="113"/>
      <c r="I189" s="98"/>
      <c r="J189" s="98"/>
      <c r="K189" s="113"/>
    </row>
    <row r="190" spans="2:11">
      <c r="B190" s="96"/>
      <c r="C190" s="113"/>
      <c r="D190" s="113"/>
      <c r="E190" s="113"/>
      <c r="F190" s="113"/>
      <c r="G190" s="113"/>
      <c r="H190" s="113"/>
      <c r="I190" s="98"/>
      <c r="J190" s="98"/>
      <c r="K190" s="113"/>
    </row>
    <row r="191" spans="2:11">
      <c r="B191" s="96"/>
      <c r="C191" s="113"/>
      <c r="D191" s="113"/>
      <c r="E191" s="113"/>
      <c r="F191" s="113"/>
      <c r="G191" s="113"/>
      <c r="H191" s="113"/>
      <c r="I191" s="98"/>
      <c r="J191" s="98"/>
      <c r="K191" s="113"/>
    </row>
    <row r="192" spans="2:11">
      <c r="B192" s="96"/>
      <c r="C192" s="113"/>
      <c r="D192" s="113"/>
      <c r="E192" s="113"/>
      <c r="F192" s="113"/>
      <c r="G192" s="113"/>
      <c r="H192" s="113"/>
      <c r="I192" s="98"/>
      <c r="J192" s="98"/>
      <c r="K192" s="113"/>
    </row>
    <row r="193" spans="2:11">
      <c r="B193" s="96"/>
      <c r="C193" s="113"/>
      <c r="D193" s="113"/>
      <c r="E193" s="113"/>
      <c r="F193" s="113"/>
      <c r="G193" s="113"/>
      <c r="H193" s="113"/>
      <c r="I193" s="98"/>
      <c r="J193" s="98"/>
      <c r="K193" s="113"/>
    </row>
    <row r="194" spans="2:11">
      <c r="B194" s="96"/>
      <c r="C194" s="113"/>
      <c r="D194" s="113"/>
      <c r="E194" s="113"/>
      <c r="F194" s="113"/>
      <c r="G194" s="113"/>
      <c r="H194" s="113"/>
      <c r="I194" s="98"/>
      <c r="J194" s="98"/>
      <c r="K194" s="113"/>
    </row>
    <row r="195" spans="2:11">
      <c r="B195" s="96"/>
      <c r="C195" s="113"/>
      <c r="D195" s="113"/>
      <c r="E195" s="113"/>
      <c r="F195" s="113"/>
      <c r="G195" s="113"/>
      <c r="H195" s="113"/>
      <c r="I195" s="98"/>
      <c r="J195" s="98"/>
      <c r="K195" s="113"/>
    </row>
    <row r="196" spans="2:11">
      <c r="B196" s="96"/>
      <c r="C196" s="113"/>
      <c r="D196" s="113"/>
      <c r="E196" s="113"/>
      <c r="F196" s="113"/>
      <c r="G196" s="113"/>
      <c r="H196" s="113"/>
      <c r="I196" s="98"/>
      <c r="J196" s="98"/>
      <c r="K196" s="113"/>
    </row>
    <row r="197" spans="2:11">
      <c r="B197" s="96"/>
      <c r="C197" s="113"/>
      <c r="D197" s="113"/>
      <c r="E197" s="113"/>
      <c r="F197" s="113"/>
      <c r="G197" s="113"/>
      <c r="H197" s="113"/>
      <c r="I197" s="98"/>
      <c r="J197" s="98"/>
      <c r="K197" s="113"/>
    </row>
    <row r="198" spans="2:11">
      <c r="B198" s="96"/>
      <c r="C198" s="113"/>
      <c r="D198" s="113"/>
      <c r="E198" s="113"/>
      <c r="F198" s="113"/>
      <c r="G198" s="113"/>
      <c r="H198" s="113"/>
      <c r="I198" s="98"/>
      <c r="J198" s="98"/>
      <c r="K198" s="113"/>
    </row>
    <row r="199" spans="2:11">
      <c r="B199" s="96"/>
      <c r="C199" s="113"/>
      <c r="D199" s="113"/>
      <c r="E199" s="113"/>
      <c r="F199" s="113"/>
      <c r="G199" s="113"/>
      <c r="H199" s="113"/>
      <c r="I199" s="98"/>
      <c r="J199" s="98"/>
      <c r="K199" s="113"/>
    </row>
    <row r="200" spans="2:11">
      <c r="B200" s="96"/>
      <c r="C200" s="113"/>
      <c r="D200" s="113"/>
      <c r="E200" s="113"/>
      <c r="F200" s="113"/>
      <c r="G200" s="113"/>
      <c r="H200" s="113"/>
      <c r="I200" s="98"/>
      <c r="J200" s="98"/>
      <c r="K200" s="113"/>
    </row>
    <row r="201" spans="2:11">
      <c r="B201" s="96"/>
      <c r="C201" s="113"/>
      <c r="D201" s="113"/>
      <c r="E201" s="113"/>
      <c r="F201" s="113"/>
      <c r="G201" s="113"/>
      <c r="H201" s="113"/>
      <c r="I201" s="98"/>
      <c r="J201" s="98"/>
      <c r="K201" s="113"/>
    </row>
    <row r="202" spans="2:11">
      <c r="B202" s="96"/>
      <c r="C202" s="113"/>
      <c r="D202" s="113"/>
      <c r="E202" s="113"/>
      <c r="F202" s="113"/>
      <c r="G202" s="113"/>
      <c r="H202" s="113"/>
      <c r="I202" s="98"/>
      <c r="J202" s="98"/>
      <c r="K202" s="113"/>
    </row>
    <row r="203" spans="2:11">
      <c r="B203" s="96"/>
      <c r="C203" s="113"/>
      <c r="D203" s="113"/>
      <c r="E203" s="113"/>
      <c r="F203" s="113"/>
      <c r="G203" s="113"/>
      <c r="H203" s="113"/>
      <c r="I203" s="98"/>
      <c r="J203" s="98"/>
      <c r="K203" s="113"/>
    </row>
    <row r="204" spans="2:11">
      <c r="B204" s="96"/>
      <c r="C204" s="113"/>
      <c r="D204" s="113"/>
      <c r="E204" s="113"/>
      <c r="F204" s="113"/>
      <c r="G204" s="113"/>
      <c r="H204" s="113"/>
      <c r="I204" s="98"/>
      <c r="J204" s="98"/>
      <c r="K204" s="113"/>
    </row>
    <row r="205" spans="2:11">
      <c r="B205" s="96"/>
      <c r="C205" s="113"/>
      <c r="D205" s="113"/>
      <c r="E205" s="113"/>
      <c r="F205" s="113"/>
      <c r="G205" s="113"/>
      <c r="H205" s="113"/>
      <c r="I205" s="98"/>
      <c r="J205" s="98"/>
      <c r="K205" s="113"/>
    </row>
    <row r="206" spans="2:11">
      <c r="B206" s="96"/>
      <c r="C206" s="113"/>
      <c r="D206" s="113"/>
      <c r="E206" s="113"/>
      <c r="F206" s="113"/>
      <c r="G206" s="113"/>
      <c r="H206" s="113"/>
      <c r="I206" s="98"/>
      <c r="J206" s="98"/>
      <c r="K206" s="113"/>
    </row>
    <row r="207" spans="2:11">
      <c r="B207" s="96"/>
      <c r="C207" s="113"/>
      <c r="D207" s="113"/>
      <c r="E207" s="113"/>
      <c r="F207" s="113"/>
      <c r="G207" s="113"/>
      <c r="H207" s="113"/>
      <c r="I207" s="98"/>
      <c r="J207" s="98"/>
      <c r="K207" s="113"/>
    </row>
    <row r="208" spans="2:11">
      <c r="B208" s="96"/>
      <c r="C208" s="113"/>
      <c r="D208" s="113"/>
      <c r="E208" s="113"/>
      <c r="F208" s="113"/>
      <c r="G208" s="113"/>
      <c r="H208" s="113"/>
      <c r="I208" s="98"/>
      <c r="J208" s="98"/>
      <c r="K208" s="113"/>
    </row>
    <row r="209" spans="2:11">
      <c r="B209" s="96"/>
      <c r="C209" s="113"/>
      <c r="D209" s="113"/>
      <c r="E209" s="113"/>
      <c r="F209" s="113"/>
      <c r="G209" s="113"/>
      <c r="H209" s="113"/>
      <c r="I209" s="98"/>
      <c r="J209" s="98"/>
      <c r="K209" s="113"/>
    </row>
    <row r="210" spans="2:11">
      <c r="B210" s="96"/>
      <c r="C210" s="113"/>
      <c r="D210" s="113"/>
      <c r="E210" s="113"/>
      <c r="F210" s="113"/>
      <c r="G210" s="113"/>
      <c r="H210" s="113"/>
      <c r="I210" s="98"/>
      <c r="J210" s="98"/>
      <c r="K210" s="113"/>
    </row>
    <row r="211" spans="2:11">
      <c r="B211" s="96"/>
      <c r="C211" s="113"/>
      <c r="D211" s="113"/>
      <c r="E211" s="113"/>
      <c r="F211" s="113"/>
      <c r="G211" s="113"/>
      <c r="H211" s="113"/>
      <c r="I211" s="98"/>
      <c r="J211" s="98"/>
      <c r="K211" s="113"/>
    </row>
    <row r="212" spans="2:11">
      <c r="B212" s="96"/>
      <c r="C212" s="113"/>
      <c r="D212" s="113"/>
      <c r="E212" s="113"/>
      <c r="F212" s="113"/>
      <c r="G212" s="113"/>
      <c r="H212" s="113"/>
      <c r="I212" s="98"/>
      <c r="J212" s="98"/>
      <c r="K212" s="113"/>
    </row>
    <row r="213" spans="2:11">
      <c r="B213" s="96"/>
      <c r="C213" s="113"/>
      <c r="D213" s="113"/>
      <c r="E213" s="113"/>
      <c r="F213" s="113"/>
      <c r="G213" s="113"/>
      <c r="H213" s="113"/>
      <c r="I213" s="98"/>
      <c r="J213" s="98"/>
      <c r="K213" s="113"/>
    </row>
    <row r="214" spans="2:11">
      <c r="B214" s="96"/>
      <c r="C214" s="113"/>
      <c r="D214" s="113"/>
      <c r="E214" s="113"/>
      <c r="F214" s="113"/>
      <c r="G214" s="113"/>
      <c r="H214" s="113"/>
      <c r="I214" s="98"/>
      <c r="J214" s="98"/>
      <c r="K214" s="113"/>
    </row>
    <row r="215" spans="2:11">
      <c r="B215" s="96"/>
      <c r="C215" s="113"/>
      <c r="D215" s="113"/>
      <c r="E215" s="113"/>
      <c r="F215" s="113"/>
      <c r="G215" s="113"/>
      <c r="H215" s="113"/>
      <c r="I215" s="98"/>
      <c r="J215" s="98"/>
      <c r="K215" s="113"/>
    </row>
    <row r="216" spans="2:11">
      <c r="B216" s="96"/>
      <c r="C216" s="113"/>
      <c r="D216" s="113"/>
      <c r="E216" s="113"/>
      <c r="F216" s="113"/>
      <c r="G216" s="113"/>
      <c r="H216" s="113"/>
      <c r="I216" s="98"/>
      <c r="J216" s="98"/>
      <c r="K216" s="113"/>
    </row>
    <row r="217" spans="2:11">
      <c r="B217" s="96"/>
      <c r="C217" s="113"/>
      <c r="D217" s="113"/>
      <c r="E217" s="113"/>
      <c r="F217" s="113"/>
      <c r="G217" s="113"/>
      <c r="H217" s="113"/>
      <c r="I217" s="98"/>
      <c r="J217" s="98"/>
      <c r="K217" s="113"/>
    </row>
    <row r="218" spans="2:11">
      <c r="B218" s="96"/>
      <c r="C218" s="113"/>
      <c r="D218" s="113"/>
      <c r="E218" s="113"/>
      <c r="F218" s="113"/>
      <c r="G218" s="113"/>
      <c r="H218" s="113"/>
      <c r="I218" s="98"/>
      <c r="J218" s="98"/>
      <c r="K218" s="113"/>
    </row>
    <row r="219" spans="2:11">
      <c r="B219" s="96"/>
      <c r="C219" s="113"/>
      <c r="D219" s="113"/>
      <c r="E219" s="113"/>
      <c r="F219" s="113"/>
      <c r="G219" s="113"/>
      <c r="H219" s="113"/>
      <c r="I219" s="98"/>
      <c r="J219" s="98"/>
      <c r="K219" s="113"/>
    </row>
    <row r="220" spans="2:11">
      <c r="B220" s="96"/>
      <c r="C220" s="113"/>
      <c r="D220" s="113"/>
      <c r="E220" s="113"/>
      <c r="F220" s="113"/>
      <c r="G220" s="113"/>
      <c r="H220" s="113"/>
      <c r="I220" s="98"/>
      <c r="J220" s="98"/>
      <c r="K220" s="113"/>
    </row>
    <row r="221" spans="2:11">
      <c r="B221" s="96"/>
      <c r="C221" s="113"/>
      <c r="D221" s="113"/>
      <c r="E221" s="113"/>
      <c r="F221" s="113"/>
      <c r="G221" s="113"/>
      <c r="H221" s="113"/>
      <c r="I221" s="98"/>
      <c r="J221" s="98"/>
      <c r="K221" s="113"/>
    </row>
    <row r="222" spans="2:11">
      <c r="B222" s="96"/>
      <c r="C222" s="113"/>
      <c r="D222" s="113"/>
      <c r="E222" s="113"/>
      <c r="F222" s="113"/>
      <c r="G222" s="113"/>
      <c r="H222" s="113"/>
      <c r="I222" s="98"/>
      <c r="J222" s="98"/>
      <c r="K222" s="113"/>
    </row>
    <row r="223" spans="2:11">
      <c r="B223" s="96"/>
      <c r="C223" s="113"/>
      <c r="D223" s="113"/>
      <c r="E223" s="113"/>
      <c r="F223" s="113"/>
      <c r="G223" s="113"/>
      <c r="H223" s="113"/>
      <c r="I223" s="98"/>
      <c r="J223" s="98"/>
      <c r="K223" s="113"/>
    </row>
    <row r="224" spans="2:11">
      <c r="B224" s="96"/>
      <c r="C224" s="113"/>
      <c r="D224" s="113"/>
      <c r="E224" s="113"/>
      <c r="F224" s="113"/>
      <c r="G224" s="113"/>
      <c r="H224" s="113"/>
      <c r="I224" s="98"/>
      <c r="J224" s="98"/>
      <c r="K224" s="113"/>
    </row>
    <row r="225" spans="2:11">
      <c r="B225" s="96"/>
      <c r="C225" s="113"/>
      <c r="D225" s="113"/>
      <c r="E225" s="113"/>
      <c r="F225" s="113"/>
      <c r="G225" s="113"/>
      <c r="H225" s="113"/>
      <c r="I225" s="98"/>
      <c r="J225" s="98"/>
      <c r="K225" s="113"/>
    </row>
    <row r="226" spans="2:11">
      <c r="B226" s="96"/>
      <c r="C226" s="113"/>
      <c r="D226" s="113"/>
      <c r="E226" s="113"/>
      <c r="F226" s="113"/>
      <c r="G226" s="113"/>
      <c r="H226" s="113"/>
      <c r="I226" s="98"/>
      <c r="J226" s="98"/>
      <c r="K226" s="113"/>
    </row>
    <row r="227" spans="2:11">
      <c r="B227" s="96"/>
      <c r="C227" s="113"/>
      <c r="D227" s="113"/>
      <c r="E227" s="113"/>
      <c r="F227" s="113"/>
      <c r="G227" s="113"/>
      <c r="H227" s="113"/>
      <c r="I227" s="98"/>
      <c r="J227" s="98"/>
      <c r="K227" s="113"/>
    </row>
    <row r="228" spans="2:11">
      <c r="B228" s="96"/>
      <c r="C228" s="113"/>
      <c r="D228" s="113"/>
      <c r="E228" s="113"/>
      <c r="F228" s="113"/>
      <c r="G228" s="113"/>
      <c r="H228" s="113"/>
      <c r="I228" s="98"/>
      <c r="J228" s="98"/>
      <c r="K228" s="113"/>
    </row>
    <row r="229" spans="2:11">
      <c r="B229" s="96"/>
      <c r="C229" s="113"/>
      <c r="D229" s="113"/>
      <c r="E229" s="113"/>
      <c r="F229" s="113"/>
      <c r="G229" s="113"/>
      <c r="H229" s="113"/>
      <c r="I229" s="98"/>
      <c r="J229" s="98"/>
      <c r="K229" s="113"/>
    </row>
    <row r="230" spans="2:11">
      <c r="B230" s="96"/>
      <c r="C230" s="113"/>
      <c r="D230" s="113"/>
      <c r="E230" s="113"/>
      <c r="F230" s="113"/>
      <c r="G230" s="113"/>
      <c r="H230" s="113"/>
      <c r="I230" s="98"/>
      <c r="J230" s="98"/>
      <c r="K230" s="113"/>
    </row>
    <row r="231" spans="2:11">
      <c r="B231" s="96"/>
      <c r="C231" s="113"/>
      <c r="D231" s="113"/>
      <c r="E231" s="113"/>
      <c r="F231" s="113"/>
      <c r="G231" s="113"/>
      <c r="H231" s="113"/>
      <c r="I231" s="98"/>
      <c r="J231" s="98"/>
      <c r="K231" s="113"/>
    </row>
    <row r="232" spans="2:11">
      <c r="B232" s="96"/>
      <c r="C232" s="113"/>
      <c r="D232" s="113"/>
      <c r="E232" s="113"/>
      <c r="F232" s="113"/>
      <c r="G232" s="113"/>
      <c r="H232" s="113"/>
      <c r="I232" s="98"/>
      <c r="J232" s="98"/>
      <c r="K232" s="113"/>
    </row>
    <row r="233" spans="2:11">
      <c r="B233" s="96"/>
      <c r="C233" s="113"/>
      <c r="D233" s="113"/>
      <c r="E233" s="113"/>
      <c r="F233" s="113"/>
      <c r="G233" s="113"/>
      <c r="H233" s="113"/>
      <c r="I233" s="98"/>
      <c r="J233" s="98"/>
      <c r="K233" s="113"/>
    </row>
    <row r="234" spans="2:11">
      <c r="B234" s="96"/>
      <c r="C234" s="113"/>
      <c r="D234" s="113"/>
      <c r="E234" s="113"/>
      <c r="F234" s="113"/>
      <c r="G234" s="113"/>
      <c r="H234" s="113"/>
      <c r="I234" s="98"/>
      <c r="J234" s="98"/>
      <c r="K234" s="113"/>
    </row>
    <row r="235" spans="2:11">
      <c r="B235" s="96"/>
      <c r="C235" s="113"/>
      <c r="D235" s="113"/>
      <c r="E235" s="113"/>
      <c r="F235" s="113"/>
      <c r="G235" s="113"/>
      <c r="H235" s="113"/>
      <c r="I235" s="98"/>
      <c r="J235" s="98"/>
      <c r="K235" s="113"/>
    </row>
    <row r="236" spans="2:11">
      <c r="B236" s="96"/>
      <c r="C236" s="113"/>
      <c r="D236" s="113"/>
      <c r="E236" s="113"/>
      <c r="F236" s="113"/>
      <c r="G236" s="113"/>
      <c r="H236" s="113"/>
      <c r="I236" s="98"/>
      <c r="J236" s="98"/>
      <c r="K236" s="113"/>
    </row>
    <row r="237" spans="2:11">
      <c r="B237" s="96"/>
      <c r="C237" s="113"/>
      <c r="D237" s="113"/>
      <c r="E237" s="113"/>
      <c r="F237" s="113"/>
      <c r="G237" s="113"/>
      <c r="H237" s="113"/>
      <c r="I237" s="98"/>
      <c r="J237" s="98"/>
      <c r="K237" s="113"/>
    </row>
    <row r="238" spans="2:11">
      <c r="B238" s="96"/>
      <c r="C238" s="113"/>
      <c r="D238" s="113"/>
      <c r="E238" s="113"/>
      <c r="F238" s="113"/>
      <c r="G238" s="113"/>
      <c r="H238" s="113"/>
      <c r="I238" s="98"/>
      <c r="J238" s="98"/>
      <c r="K238" s="113"/>
    </row>
    <row r="239" spans="2:11">
      <c r="B239" s="96"/>
      <c r="C239" s="113"/>
      <c r="D239" s="113"/>
      <c r="E239" s="113"/>
      <c r="F239" s="113"/>
      <c r="G239" s="113"/>
      <c r="H239" s="113"/>
      <c r="I239" s="98"/>
      <c r="J239" s="98"/>
      <c r="K239" s="113"/>
    </row>
    <row r="240" spans="2:11">
      <c r="B240" s="96"/>
      <c r="C240" s="113"/>
      <c r="D240" s="113"/>
      <c r="E240" s="113"/>
      <c r="F240" s="113"/>
      <c r="G240" s="113"/>
      <c r="H240" s="113"/>
      <c r="I240" s="98"/>
      <c r="J240" s="98"/>
      <c r="K240" s="113"/>
    </row>
    <row r="241" spans="2:11">
      <c r="B241" s="96"/>
      <c r="C241" s="113"/>
      <c r="D241" s="113"/>
      <c r="E241" s="113"/>
      <c r="F241" s="113"/>
      <c r="G241" s="113"/>
      <c r="H241" s="113"/>
      <c r="I241" s="98"/>
      <c r="J241" s="98"/>
      <c r="K241" s="113"/>
    </row>
    <row r="242" spans="2:11">
      <c r="B242" s="96"/>
      <c r="C242" s="113"/>
      <c r="D242" s="113"/>
      <c r="E242" s="113"/>
      <c r="F242" s="113"/>
      <c r="G242" s="113"/>
      <c r="H242" s="113"/>
      <c r="I242" s="98"/>
      <c r="J242" s="98"/>
      <c r="K242" s="113"/>
    </row>
    <row r="243" spans="2:11">
      <c r="B243" s="96"/>
      <c r="C243" s="113"/>
      <c r="D243" s="113"/>
      <c r="E243" s="113"/>
      <c r="F243" s="113"/>
      <c r="G243" s="113"/>
      <c r="H243" s="113"/>
      <c r="I243" s="98"/>
      <c r="J243" s="98"/>
      <c r="K243" s="113"/>
    </row>
    <row r="244" spans="2:11">
      <c r="B244" s="96"/>
      <c r="C244" s="113"/>
      <c r="D244" s="113"/>
      <c r="E244" s="113"/>
      <c r="F244" s="113"/>
      <c r="G244" s="113"/>
      <c r="H244" s="113"/>
      <c r="I244" s="98"/>
      <c r="J244" s="98"/>
      <c r="K244" s="113"/>
    </row>
    <row r="245" spans="2:11">
      <c r="B245" s="96"/>
      <c r="C245" s="113"/>
      <c r="D245" s="113"/>
      <c r="E245" s="113"/>
      <c r="F245" s="113"/>
      <c r="G245" s="113"/>
      <c r="H245" s="113"/>
      <c r="I245" s="98"/>
      <c r="J245" s="98"/>
      <c r="K245" s="113"/>
    </row>
    <row r="246" spans="2:11">
      <c r="B246" s="96"/>
      <c r="C246" s="113"/>
      <c r="D246" s="113"/>
      <c r="E246" s="113"/>
      <c r="F246" s="113"/>
      <c r="G246" s="113"/>
      <c r="H246" s="113"/>
      <c r="I246" s="98"/>
      <c r="J246" s="98"/>
      <c r="K246" s="113"/>
    </row>
    <row r="247" spans="2:11">
      <c r="B247" s="96"/>
      <c r="C247" s="113"/>
      <c r="D247" s="113"/>
      <c r="E247" s="113"/>
      <c r="F247" s="113"/>
      <c r="G247" s="113"/>
      <c r="H247" s="113"/>
      <c r="I247" s="98"/>
      <c r="J247" s="98"/>
      <c r="K247" s="113"/>
    </row>
    <row r="248" spans="2:11">
      <c r="B248" s="96"/>
      <c r="C248" s="113"/>
      <c r="D248" s="113"/>
      <c r="E248" s="113"/>
      <c r="F248" s="113"/>
      <c r="G248" s="113"/>
      <c r="H248" s="113"/>
      <c r="I248" s="98"/>
      <c r="J248" s="98"/>
      <c r="K248" s="113"/>
    </row>
    <row r="249" spans="2:11">
      <c r="B249" s="96"/>
      <c r="C249" s="113"/>
      <c r="D249" s="113"/>
      <c r="E249" s="113"/>
      <c r="F249" s="113"/>
      <c r="G249" s="113"/>
      <c r="H249" s="113"/>
      <c r="I249" s="98"/>
      <c r="J249" s="98"/>
      <c r="K249" s="113"/>
    </row>
    <row r="250" spans="2:11">
      <c r="B250" s="96"/>
      <c r="C250" s="113"/>
      <c r="D250" s="113"/>
      <c r="E250" s="113"/>
      <c r="F250" s="113"/>
      <c r="G250" s="113"/>
      <c r="H250" s="113"/>
      <c r="I250" s="98"/>
      <c r="J250" s="98"/>
      <c r="K250" s="113"/>
    </row>
    <row r="251" spans="2:11">
      <c r="B251" s="96"/>
      <c r="C251" s="113"/>
      <c r="D251" s="113"/>
      <c r="E251" s="113"/>
      <c r="F251" s="113"/>
      <c r="G251" s="113"/>
      <c r="H251" s="113"/>
      <c r="I251" s="98"/>
      <c r="J251" s="98"/>
      <c r="K251" s="113"/>
    </row>
    <row r="252" spans="2:11">
      <c r="B252" s="96"/>
      <c r="C252" s="113"/>
      <c r="D252" s="113"/>
      <c r="E252" s="113"/>
      <c r="F252" s="113"/>
      <c r="G252" s="113"/>
      <c r="H252" s="113"/>
      <c r="I252" s="98"/>
      <c r="J252" s="98"/>
      <c r="K252" s="113"/>
    </row>
    <row r="253" spans="2:11">
      <c r="B253" s="96"/>
      <c r="C253" s="113"/>
      <c r="D253" s="113"/>
      <c r="E253" s="113"/>
      <c r="F253" s="113"/>
      <c r="G253" s="113"/>
      <c r="H253" s="113"/>
      <c r="I253" s="98"/>
      <c r="J253" s="98"/>
      <c r="K253" s="113"/>
    </row>
    <row r="254" spans="2:11">
      <c r="B254" s="96"/>
      <c r="C254" s="113"/>
      <c r="D254" s="113"/>
      <c r="E254" s="113"/>
      <c r="F254" s="113"/>
      <c r="G254" s="113"/>
      <c r="H254" s="113"/>
      <c r="I254" s="98"/>
      <c r="J254" s="98"/>
      <c r="K254" s="113"/>
    </row>
    <row r="255" spans="2:11">
      <c r="B255" s="96"/>
      <c r="C255" s="113"/>
      <c r="D255" s="113"/>
      <c r="E255" s="113"/>
      <c r="F255" s="113"/>
      <c r="G255" s="113"/>
      <c r="H255" s="113"/>
      <c r="I255" s="98"/>
      <c r="J255" s="98"/>
      <c r="K255" s="113"/>
    </row>
    <row r="256" spans="2:11">
      <c r="B256" s="96"/>
      <c r="C256" s="113"/>
      <c r="D256" s="113"/>
      <c r="E256" s="113"/>
      <c r="F256" s="113"/>
      <c r="G256" s="113"/>
      <c r="H256" s="113"/>
      <c r="I256" s="98"/>
      <c r="J256" s="98"/>
      <c r="K256" s="113"/>
    </row>
    <row r="257" spans="2:11">
      <c r="B257" s="96"/>
      <c r="C257" s="113"/>
      <c r="D257" s="113"/>
      <c r="E257" s="113"/>
      <c r="F257" s="113"/>
      <c r="G257" s="113"/>
      <c r="H257" s="113"/>
      <c r="I257" s="98"/>
      <c r="J257" s="98"/>
      <c r="K257" s="113"/>
    </row>
    <row r="258" spans="2:11">
      <c r="B258" s="96"/>
      <c r="C258" s="113"/>
      <c r="D258" s="113"/>
      <c r="E258" s="113"/>
      <c r="F258" s="113"/>
      <c r="G258" s="113"/>
      <c r="H258" s="113"/>
      <c r="I258" s="98"/>
      <c r="J258" s="98"/>
      <c r="K258" s="113"/>
    </row>
    <row r="259" spans="2:11">
      <c r="B259" s="96"/>
      <c r="C259" s="113"/>
      <c r="D259" s="113"/>
      <c r="E259" s="113"/>
      <c r="F259" s="113"/>
      <c r="G259" s="113"/>
      <c r="H259" s="113"/>
      <c r="I259" s="98"/>
      <c r="J259" s="98"/>
      <c r="K259" s="113"/>
    </row>
    <row r="260" spans="2:11">
      <c r="B260" s="96"/>
      <c r="C260" s="113"/>
      <c r="D260" s="113"/>
      <c r="E260" s="113"/>
      <c r="F260" s="113"/>
      <c r="G260" s="113"/>
      <c r="H260" s="113"/>
      <c r="I260" s="98"/>
      <c r="J260" s="98"/>
      <c r="K260" s="113"/>
    </row>
    <row r="261" spans="2:11">
      <c r="B261" s="96"/>
      <c r="C261" s="113"/>
      <c r="D261" s="113"/>
      <c r="E261" s="113"/>
      <c r="F261" s="113"/>
      <c r="G261" s="113"/>
      <c r="H261" s="113"/>
      <c r="I261" s="98"/>
      <c r="J261" s="98"/>
      <c r="K261" s="113"/>
    </row>
    <row r="262" spans="2:11">
      <c r="B262" s="96"/>
      <c r="C262" s="113"/>
      <c r="D262" s="113"/>
      <c r="E262" s="113"/>
      <c r="F262" s="113"/>
      <c r="G262" s="113"/>
      <c r="H262" s="113"/>
      <c r="I262" s="98"/>
      <c r="J262" s="98"/>
      <c r="K262" s="113"/>
    </row>
    <row r="263" spans="2:11">
      <c r="B263" s="96"/>
      <c r="C263" s="113"/>
      <c r="D263" s="113"/>
      <c r="E263" s="113"/>
      <c r="F263" s="113"/>
      <c r="G263" s="113"/>
      <c r="H263" s="113"/>
      <c r="I263" s="98"/>
      <c r="J263" s="98"/>
      <c r="K263" s="113"/>
    </row>
    <row r="264" spans="2:11">
      <c r="B264" s="96"/>
      <c r="C264" s="113"/>
      <c r="D264" s="113"/>
      <c r="E264" s="113"/>
      <c r="F264" s="113"/>
      <c r="G264" s="113"/>
      <c r="H264" s="113"/>
      <c r="I264" s="98"/>
      <c r="J264" s="98"/>
      <c r="K264" s="113"/>
    </row>
    <row r="265" spans="2:11">
      <c r="B265" s="96"/>
      <c r="C265" s="113"/>
      <c r="D265" s="113"/>
      <c r="E265" s="113"/>
      <c r="F265" s="113"/>
      <c r="G265" s="113"/>
      <c r="H265" s="113"/>
      <c r="I265" s="98"/>
      <c r="J265" s="98"/>
      <c r="K265" s="113"/>
    </row>
    <row r="266" spans="2:11">
      <c r="B266" s="96"/>
      <c r="C266" s="113"/>
      <c r="D266" s="113"/>
      <c r="E266" s="113"/>
      <c r="F266" s="113"/>
      <c r="G266" s="113"/>
      <c r="H266" s="113"/>
      <c r="I266" s="98"/>
      <c r="J266" s="98"/>
      <c r="K266" s="113"/>
    </row>
    <row r="267" spans="2:11">
      <c r="B267" s="96"/>
      <c r="C267" s="113"/>
      <c r="D267" s="113"/>
      <c r="E267" s="113"/>
      <c r="F267" s="113"/>
      <c r="G267" s="113"/>
      <c r="H267" s="113"/>
      <c r="I267" s="98"/>
      <c r="J267" s="98"/>
      <c r="K267" s="113"/>
    </row>
    <row r="268" spans="2:11">
      <c r="B268" s="96"/>
      <c r="C268" s="113"/>
      <c r="D268" s="113"/>
      <c r="E268" s="113"/>
      <c r="F268" s="113"/>
      <c r="G268" s="113"/>
      <c r="H268" s="113"/>
      <c r="I268" s="98"/>
      <c r="J268" s="98"/>
      <c r="K268" s="113"/>
    </row>
    <row r="269" spans="2:11">
      <c r="B269" s="96"/>
      <c r="C269" s="113"/>
      <c r="D269" s="113"/>
      <c r="E269" s="113"/>
      <c r="F269" s="113"/>
      <c r="G269" s="113"/>
      <c r="H269" s="113"/>
      <c r="I269" s="98"/>
      <c r="J269" s="98"/>
      <c r="K269" s="113"/>
    </row>
    <row r="270" spans="2:11">
      <c r="B270" s="96"/>
      <c r="C270" s="113"/>
      <c r="D270" s="113"/>
      <c r="E270" s="113"/>
      <c r="F270" s="113"/>
      <c r="G270" s="113"/>
      <c r="H270" s="113"/>
      <c r="I270" s="98"/>
      <c r="J270" s="98"/>
      <c r="K270" s="113"/>
    </row>
    <row r="271" spans="2:11">
      <c r="B271" s="96"/>
      <c r="C271" s="113"/>
      <c r="D271" s="113"/>
      <c r="E271" s="113"/>
      <c r="F271" s="113"/>
      <c r="G271" s="113"/>
      <c r="H271" s="113"/>
      <c r="I271" s="98"/>
      <c r="J271" s="98"/>
      <c r="K271" s="113"/>
    </row>
    <row r="272" spans="2:11">
      <c r="B272" s="96"/>
      <c r="C272" s="113"/>
      <c r="D272" s="113"/>
      <c r="E272" s="113"/>
      <c r="F272" s="113"/>
      <c r="G272" s="113"/>
      <c r="H272" s="113"/>
      <c r="I272" s="98"/>
      <c r="J272" s="98"/>
      <c r="K272" s="113"/>
    </row>
    <row r="273" spans="2:11">
      <c r="B273" s="96"/>
      <c r="C273" s="113"/>
      <c r="D273" s="113"/>
      <c r="E273" s="113"/>
      <c r="F273" s="113"/>
      <c r="G273" s="113"/>
      <c r="H273" s="113"/>
      <c r="I273" s="98"/>
      <c r="J273" s="98"/>
      <c r="K273" s="113"/>
    </row>
    <row r="274" spans="2:11">
      <c r="B274" s="96"/>
      <c r="C274" s="113"/>
      <c r="D274" s="113"/>
      <c r="E274" s="113"/>
      <c r="F274" s="113"/>
      <c r="G274" s="113"/>
      <c r="H274" s="113"/>
      <c r="I274" s="98"/>
      <c r="J274" s="98"/>
      <c r="K274" s="113"/>
    </row>
    <row r="275" spans="2:11">
      <c r="B275" s="96"/>
      <c r="C275" s="113"/>
      <c r="D275" s="113"/>
      <c r="E275" s="113"/>
      <c r="F275" s="113"/>
      <c r="G275" s="113"/>
      <c r="H275" s="113"/>
      <c r="I275" s="98"/>
      <c r="J275" s="98"/>
      <c r="K275" s="113"/>
    </row>
    <row r="276" spans="2:11">
      <c r="B276" s="96"/>
      <c r="C276" s="113"/>
      <c r="D276" s="113"/>
      <c r="E276" s="113"/>
      <c r="F276" s="113"/>
      <c r="G276" s="113"/>
      <c r="H276" s="113"/>
      <c r="I276" s="98"/>
      <c r="J276" s="98"/>
      <c r="K276" s="113"/>
    </row>
    <row r="277" spans="2:11">
      <c r="B277" s="96"/>
      <c r="C277" s="113"/>
      <c r="D277" s="113"/>
      <c r="E277" s="113"/>
      <c r="F277" s="113"/>
      <c r="G277" s="113"/>
      <c r="H277" s="113"/>
      <c r="I277" s="98"/>
      <c r="J277" s="98"/>
      <c r="K277" s="113"/>
    </row>
    <row r="278" spans="2:11">
      <c r="B278" s="96"/>
      <c r="C278" s="113"/>
      <c r="D278" s="113"/>
      <c r="E278" s="113"/>
      <c r="F278" s="113"/>
      <c r="G278" s="113"/>
      <c r="H278" s="113"/>
      <c r="I278" s="98"/>
      <c r="J278" s="98"/>
      <c r="K278" s="113"/>
    </row>
    <row r="279" spans="2:11">
      <c r="B279" s="96"/>
      <c r="C279" s="113"/>
      <c r="D279" s="113"/>
      <c r="E279" s="113"/>
      <c r="F279" s="113"/>
      <c r="G279" s="113"/>
      <c r="H279" s="113"/>
      <c r="I279" s="98"/>
      <c r="J279" s="98"/>
      <c r="K279" s="113"/>
    </row>
    <row r="280" spans="2:11">
      <c r="B280" s="96"/>
      <c r="C280" s="113"/>
      <c r="D280" s="113"/>
      <c r="E280" s="113"/>
      <c r="F280" s="113"/>
      <c r="G280" s="113"/>
      <c r="H280" s="113"/>
      <c r="I280" s="98"/>
      <c r="J280" s="98"/>
      <c r="K280" s="113"/>
    </row>
    <row r="281" spans="2:11">
      <c r="B281" s="96"/>
      <c r="C281" s="113"/>
      <c r="D281" s="113"/>
      <c r="E281" s="113"/>
      <c r="F281" s="113"/>
      <c r="G281" s="113"/>
      <c r="H281" s="113"/>
      <c r="I281" s="98"/>
      <c r="J281" s="98"/>
      <c r="K281" s="113"/>
    </row>
    <row r="282" spans="2:11">
      <c r="B282" s="96"/>
      <c r="C282" s="113"/>
      <c r="D282" s="113"/>
      <c r="E282" s="113"/>
      <c r="F282" s="113"/>
      <c r="G282" s="113"/>
      <c r="H282" s="113"/>
      <c r="I282" s="98"/>
      <c r="J282" s="98"/>
      <c r="K282" s="113"/>
    </row>
    <row r="283" spans="2:11">
      <c r="B283" s="96"/>
      <c r="C283" s="113"/>
      <c r="D283" s="113"/>
      <c r="E283" s="113"/>
      <c r="F283" s="113"/>
      <c r="G283" s="113"/>
      <c r="H283" s="113"/>
      <c r="I283" s="98"/>
      <c r="J283" s="98"/>
      <c r="K283" s="113"/>
    </row>
    <row r="284" spans="2:11">
      <c r="B284" s="96"/>
      <c r="C284" s="113"/>
      <c r="D284" s="113"/>
      <c r="E284" s="113"/>
      <c r="F284" s="113"/>
      <c r="G284" s="113"/>
      <c r="H284" s="113"/>
      <c r="I284" s="98"/>
      <c r="J284" s="98"/>
      <c r="K284" s="113"/>
    </row>
    <row r="285" spans="2:11">
      <c r="B285" s="96"/>
      <c r="C285" s="113"/>
      <c r="D285" s="113"/>
      <c r="E285" s="113"/>
      <c r="F285" s="113"/>
      <c r="G285" s="113"/>
      <c r="H285" s="113"/>
      <c r="I285" s="98"/>
      <c r="J285" s="98"/>
      <c r="K285" s="113"/>
    </row>
    <row r="286" spans="2:11">
      <c r="B286" s="96"/>
      <c r="C286" s="113"/>
      <c r="D286" s="113"/>
      <c r="E286" s="113"/>
      <c r="F286" s="113"/>
      <c r="G286" s="113"/>
      <c r="H286" s="113"/>
      <c r="I286" s="98"/>
      <c r="J286" s="98"/>
      <c r="K286" s="113"/>
    </row>
    <row r="287" spans="2:11">
      <c r="B287" s="96"/>
      <c r="C287" s="113"/>
      <c r="D287" s="113"/>
      <c r="E287" s="113"/>
      <c r="F287" s="113"/>
      <c r="G287" s="113"/>
      <c r="H287" s="113"/>
      <c r="I287" s="98"/>
      <c r="J287" s="98"/>
      <c r="K287" s="113"/>
    </row>
    <row r="288" spans="2:11">
      <c r="B288" s="96"/>
      <c r="C288" s="113"/>
      <c r="D288" s="113"/>
      <c r="E288" s="113"/>
      <c r="F288" s="113"/>
      <c r="G288" s="113"/>
      <c r="H288" s="113"/>
      <c r="I288" s="98"/>
      <c r="J288" s="98"/>
      <c r="K288" s="113"/>
    </row>
    <row r="289" spans="2:11">
      <c r="B289" s="96"/>
      <c r="C289" s="113"/>
      <c r="D289" s="113"/>
      <c r="E289" s="113"/>
      <c r="F289" s="113"/>
      <c r="G289" s="113"/>
      <c r="H289" s="113"/>
      <c r="I289" s="98"/>
      <c r="J289" s="98"/>
      <c r="K289" s="113"/>
    </row>
    <row r="290" spans="2:11">
      <c r="B290" s="96"/>
      <c r="C290" s="113"/>
      <c r="D290" s="113"/>
      <c r="E290" s="113"/>
      <c r="F290" s="113"/>
      <c r="G290" s="113"/>
      <c r="H290" s="113"/>
      <c r="I290" s="98"/>
      <c r="J290" s="98"/>
      <c r="K290" s="113"/>
    </row>
    <row r="291" spans="2:11">
      <c r="B291" s="96"/>
      <c r="C291" s="113"/>
      <c r="D291" s="113"/>
      <c r="E291" s="113"/>
      <c r="F291" s="113"/>
      <c r="G291" s="113"/>
      <c r="H291" s="113"/>
      <c r="I291" s="98"/>
      <c r="J291" s="98"/>
      <c r="K291" s="113"/>
    </row>
    <row r="292" spans="2:11">
      <c r="B292" s="96"/>
      <c r="C292" s="113"/>
      <c r="D292" s="113"/>
      <c r="E292" s="113"/>
      <c r="F292" s="113"/>
      <c r="G292" s="113"/>
      <c r="H292" s="113"/>
      <c r="I292" s="98"/>
      <c r="J292" s="98"/>
      <c r="K292" s="113"/>
    </row>
    <row r="293" spans="2:11">
      <c r="B293" s="96"/>
      <c r="C293" s="113"/>
      <c r="D293" s="113"/>
      <c r="E293" s="113"/>
      <c r="F293" s="113"/>
      <c r="G293" s="113"/>
      <c r="H293" s="113"/>
      <c r="I293" s="98"/>
      <c r="J293" s="98"/>
      <c r="K293" s="113"/>
    </row>
    <row r="294" spans="2:11">
      <c r="B294" s="96"/>
      <c r="C294" s="113"/>
      <c r="D294" s="113"/>
      <c r="E294" s="113"/>
      <c r="F294" s="113"/>
      <c r="G294" s="113"/>
      <c r="H294" s="113"/>
      <c r="I294" s="98"/>
      <c r="J294" s="98"/>
      <c r="K294" s="113"/>
    </row>
    <row r="295" spans="2:11">
      <c r="B295" s="96"/>
      <c r="C295" s="113"/>
      <c r="D295" s="113"/>
      <c r="E295" s="113"/>
      <c r="F295" s="113"/>
      <c r="G295" s="113"/>
      <c r="H295" s="113"/>
      <c r="I295" s="98"/>
      <c r="J295" s="98"/>
      <c r="K295" s="113"/>
    </row>
    <row r="296" spans="2:11">
      <c r="B296" s="96"/>
      <c r="C296" s="113"/>
      <c r="D296" s="113"/>
      <c r="E296" s="113"/>
      <c r="F296" s="113"/>
      <c r="G296" s="113"/>
      <c r="H296" s="113"/>
      <c r="I296" s="98"/>
      <c r="J296" s="98"/>
      <c r="K296" s="113"/>
    </row>
    <row r="297" spans="2:11">
      <c r="B297" s="96"/>
      <c r="C297" s="113"/>
      <c r="D297" s="113"/>
      <c r="E297" s="113"/>
      <c r="F297" s="113"/>
      <c r="G297" s="113"/>
      <c r="H297" s="113"/>
      <c r="I297" s="98"/>
      <c r="J297" s="98"/>
      <c r="K297" s="113"/>
    </row>
    <row r="298" spans="2:11">
      <c r="B298" s="96"/>
      <c r="C298" s="113"/>
      <c r="D298" s="113"/>
      <c r="E298" s="113"/>
      <c r="F298" s="113"/>
      <c r="G298" s="113"/>
      <c r="H298" s="113"/>
      <c r="I298" s="98"/>
      <c r="J298" s="98"/>
      <c r="K298" s="113"/>
    </row>
    <row r="299" spans="2:11">
      <c r="B299" s="96"/>
      <c r="C299" s="113"/>
      <c r="D299" s="113"/>
      <c r="E299" s="113"/>
      <c r="F299" s="113"/>
      <c r="G299" s="113"/>
      <c r="H299" s="113"/>
      <c r="I299" s="98"/>
      <c r="J299" s="98"/>
      <c r="K299" s="113"/>
    </row>
    <row r="300" spans="2:11">
      <c r="B300" s="96"/>
      <c r="C300" s="113"/>
      <c r="D300" s="113"/>
      <c r="E300" s="113"/>
      <c r="F300" s="113"/>
      <c r="G300" s="113"/>
      <c r="H300" s="113"/>
      <c r="I300" s="98"/>
      <c r="J300" s="98"/>
      <c r="K300" s="113"/>
    </row>
    <row r="301" spans="2:11">
      <c r="B301" s="96"/>
      <c r="C301" s="113"/>
      <c r="D301" s="113"/>
      <c r="E301" s="113"/>
      <c r="F301" s="113"/>
      <c r="G301" s="113"/>
      <c r="H301" s="113"/>
      <c r="I301" s="98"/>
      <c r="J301" s="98"/>
      <c r="K301" s="113"/>
    </row>
    <row r="302" spans="2:11">
      <c r="B302" s="96"/>
      <c r="C302" s="113"/>
      <c r="D302" s="113"/>
      <c r="E302" s="113"/>
      <c r="F302" s="113"/>
      <c r="G302" s="113"/>
      <c r="H302" s="113"/>
      <c r="I302" s="98"/>
      <c r="J302" s="98"/>
      <c r="K302" s="113"/>
    </row>
    <row r="303" spans="2:11">
      <c r="B303" s="96"/>
      <c r="C303" s="113"/>
      <c r="D303" s="113"/>
      <c r="E303" s="113"/>
      <c r="F303" s="113"/>
      <c r="G303" s="113"/>
      <c r="H303" s="113"/>
      <c r="I303" s="98"/>
      <c r="J303" s="98"/>
      <c r="K303" s="113"/>
    </row>
    <row r="304" spans="2:11">
      <c r="B304" s="96"/>
      <c r="C304" s="113"/>
      <c r="D304" s="113"/>
      <c r="E304" s="113"/>
      <c r="F304" s="113"/>
      <c r="G304" s="113"/>
      <c r="H304" s="113"/>
      <c r="I304" s="98"/>
      <c r="J304" s="98"/>
      <c r="K304" s="113"/>
    </row>
    <row r="305" spans="2:11">
      <c r="B305" s="96"/>
      <c r="C305" s="113"/>
      <c r="D305" s="113"/>
      <c r="E305" s="113"/>
      <c r="F305" s="113"/>
      <c r="G305" s="113"/>
      <c r="H305" s="113"/>
      <c r="I305" s="98"/>
      <c r="J305" s="98"/>
      <c r="K305" s="113"/>
    </row>
    <row r="306" spans="2:11">
      <c r="B306" s="96"/>
      <c r="C306" s="113"/>
      <c r="D306" s="113"/>
      <c r="E306" s="113"/>
      <c r="F306" s="113"/>
      <c r="G306" s="113"/>
      <c r="H306" s="113"/>
      <c r="I306" s="98"/>
      <c r="J306" s="98"/>
      <c r="K306" s="113"/>
    </row>
    <row r="307" spans="2:11">
      <c r="B307" s="96"/>
      <c r="C307" s="113"/>
      <c r="D307" s="113"/>
      <c r="E307" s="113"/>
      <c r="F307" s="113"/>
      <c r="G307" s="113"/>
      <c r="H307" s="113"/>
      <c r="I307" s="98"/>
      <c r="J307" s="98"/>
      <c r="K307" s="113"/>
    </row>
    <row r="308" spans="2:11">
      <c r="B308" s="96"/>
      <c r="C308" s="113"/>
      <c r="D308" s="113"/>
      <c r="E308" s="113"/>
      <c r="F308" s="113"/>
      <c r="G308" s="113"/>
      <c r="H308" s="113"/>
      <c r="I308" s="98"/>
      <c r="J308" s="98"/>
      <c r="K308" s="113"/>
    </row>
    <row r="309" spans="2:11">
      <c r="B309" s="96"/>
      <c r="C309" s="113"/>
      <c r="D309" s="113"/>
      <c r="E309" s="113"/>
      <c r="F309" s="113"/>
      <c r="G309" s="113"/>
      <c r="H309" s="113"/>
      <c r="I309" s="98"/>
      <c r="J309" s="98"/>
      <c r="K309" s="113"/>
    </row>
    <row r="310" spans="2:11">
      <c r="B310" s="96"/>
      <c r="C310" s="113"/>
      <c r="D310" s="113"/>
      <c r="E310" s="113"/>
      <c r="F310" s="113"/>
      <c r="G310" s="113"/>
      <c r="H310" s="113"/>
      <c r="I310" s="98"/>
      <c r="J310" s="98"/>
      <c r="K310" s="113"/>
    </row>
    <row r="311" spans="2:11">
      <c r="B311" s="96"/>
      <c r="C311" s="113"/>
      <c r="D311" s="113"/>
      <c r="E311" s="113"/>
      <c r="F311" s="113"/>
      <c r="G311" s="113"/>
      <c r="H311" s="113"/>
      <c r="I311" s="98"/>
      <c r="J311" s="98"/>
      <c r="K311" s="113"/>
    </row>
    <row r="312" spans="2:11">
      <c r="B312" s="96"/>
      <c r="C312" s="113"/>
      <c r="D312" s="113"/>
      <c r="E312" s="113"/>
      <c r="F312" s="113"/>
      <c r="G312" s="113"/>
      <c r="H312" s="113"/>
      <c r="I312" s="98"/>
      <c r="J312" s="98"/>
      <c r="K312" s="113"/>
    </row>
    <row r="313" spans="2:11">
      <c r="B313" s="96"/>
      <c r="C313" s="113"/>
      <c r="D313" s="113"/>
      <c r="E313" s="113"/>
      <c r="F313" s="113"/>
      <c r="G313" s="113"/>
      <c r="H313" s="113"/>
      <c r="I313" s="98"/>
      <c r="J313" s="98"/>
      <c r="K313" s="113"/>
    </row>
    <row r="314" spans="2:11">
      <c r="B314" s="96"/>
      <c r="C314" s="113"/>
      <c r="D314" s="113"/>
      <c r="E314" s="113"/>
      <c r="F314" s="113"/>
      <c r="G314" s="113"/>
      <c r="H314" s="113"/>
      <c r="I314" s="98"/>
      <c r="J314" s="98"/>
      <c r="K314" s="113"/>
    </row>
    <row r="315" spans="2:11">
      <c r="B315" s="96"/>
      <c r="C315" s="113"/>
      <c r="D315" s="113"/>
      <c r="E315" s="113"/>
      <c r="F315" s="113"/>
      <c r="G315" s="113"/>
      <c r="H315" s="113"/>
      <c r="I315" s="98"/>
      <c r="J315" s="98"/>
      <c r="K315" s="113"/>
    </row>
    <row r="316" spans="2:11">
      <c r="B316" s="96"/>
      <c r="C316" s="113"/>
      <c r="D316" s="113"/>
      <c r="E316" s="113"/>
      <c r="F316" s="113"/>
      <c r="G316" s="113"/>
      <c r="H316" s="113"/>
      <c r="I316" s="98"/>
      <c r="J316" s="98"/>
      <c r="K316" s="113"/>
    </row>
    <row r="317" spans="2:11">
      <c r="B317" s="96"/>
      <c r="C317" s="113"/>
      <c r="D317" s="113"/>
      <c r="E317" s="113"/>
      <c r="F317" s="113"/>
      <c r="G317" s="113"/>
      <c r="H317" s="113"/>
      <c r="I317" s="98"/>
      <c r="J317" s="98"/>
      <c r="K317" s="113"/>
    </row>
    <row r="318" spans="2:11">
      <c r="B318" s="96"/>
      <c r="C318" s="113"/>
      <c r="D318" s="113"/>
      <c r="E318" s="113"/>
      <c r="F318" s="113"/>
      <c r="G318" s="113"/>
      <c r="H318" s="113"/>
      <c r="I318" s="98"/>
      <c r="J318" s="98"/>
      <c r="K318" s="113"/>
    </row>
    <row r="319" spans="2:11">
      <c r="B319" s="96"/>
      <c r="C319" s="113"/>
      <c r="D319" s="113"/>
      <c r="E319" s="113"/>
      <c r="F319" s="113"/>
      <c r="G319" s="113"/>
      <c r="H319" s="113"/>
      <c r="I319" s="98"/>
      <c r="J319" s="98"/>
      <c r="K319" s="113"/>
    </row>
    <row r="320" spans="2:11">
      <c r="B320" s="96"/>
      <c r="C320" s="113"/>
      <c r="D320" s="113"/>
      <c r="E320" s="113"/>
      <c r="F320" s="113"/>
      <c r="G320" s="113"/>
      <c r="H320" s="113"/>
      <c r="I320" s="98"/>
      <c r="J320" s="98"/>
      <c r="K320" s="113"/>
    </row>
    <row r="321" spans="2:11">
      <c r="B321" s="96"/>
      <c r="C321" s="113"/>
      <c r="D321" s="113"/>
      <c r="E321" s="113"/>
      <c r="F321" s="113"/>
      <c r="G321" s="113"/>
      <c r="H321" s="113"/>
      <c r="I321" s="98"/>
      <c r="J321" s="98"/>
      <c r="K321" s="113"/>
    </row>
    <row r="322" spans="2:11">
      <c r="B322" s="96"/>
      <c r="C322" s="113"/>
      <c r="D322" s="113"/>
      <c r="E322" s="113"/>
      <c r="F322" s="113"/>
      <c r="G322" s="113"/>
      <c r="H322" s="113"/>
      <c r="I322" s="98"/>
      <c r="J322" s="98"/>
      <c r="K322" s="113"/>
    </row>
    <row r="323" spans="2:11">
      <c r="B323" s="96"/>
      <c r="C323" s="113"/>
      <c r="D323" s="113"/>
      <c r="E323" s="113"/>
      <c r="F323" s="113"/>
      <c r="G323" s="113"/>
      <c r="H323" s="113"/>
      <c r="I323" s="98"/>
      <c r="J323" s="98"/>
      <c r="K323" s="113"/>
    </row>
    <row r="324" spans="2:11">
      <c r="B324" s="96"/>
      <c r="C324" s="113"/>
      <c r="D324" s="113"/>
      <c r="E324" s="113"/>
      <c r="F324" s="113"/>
      <c r="G324" s="113"/>
      <c r="H324" s="113"/>
      <c r="I324" s="98"/>
      <c r="J324" s="98"/>
      <c r="K324" s="113"/>
    </row>
    <row r="325" spans="2:11">
      <c r="B325" s="96"/>
      <c r="C325" s="113"/>
      <c r="D325" s="113"/>
      <c r="E325" s="113"/>
      <c r="F325" s="113"/>
      <c r="G325" s="113"/>
      <c r="H325" s="113"/>
      <c r="I325" s="98"/>
      <c r="J325" s="98"/>
      <c r="K325" s="113"/>
    </row>
    <row r="326" spans="2:11">
      <c r="B326" s="96"/>
      <c r="C326" s="113"/>
      <c r="D326" s="113"/>
      <c r="E326" s="113"/>
      <c r="F326" s="113"/>
      <c r="G326" s="113"/>
      <c r="H326" s="113"/>
      <c r="I326" s="98"/>
      <c r="J326" s="98"/>
      <c r="K326" s="113"/>
    </row>
    <row r="327" spans="2:11">
      <c r="B327" s="96"/>
      <c r="C327" s="113"/>
      <c r="D327" s="113"/>
      <c r="E327" s="113"/>
      <c r="F327" s="113"/>
      <c r="G327" s="113"/>
      <c r="H327" s="113"/>
      <c r="I327" s="98"/>
      <c r="J327" s="98"/>
      <c r="K327" s="113"/>
    </row>
    <row r="328" spans="2:11">
      <c r="B328" s="96"/>
      <c r="C328" s="113"/>
      <c r="D328" s="113"/>
      <c r="E328" s="113"/>
      <c r="F328" s="113"/>
      <c r="G328" s="113"/>
      <c r="H328" s="113"/>
      <c r="I328" s="98"/>
      <c r="J328" s="98"/>
      <c r="K328" s="113"/>
    </row>
    <row r="329" spans="2:11">
      <c r="B329" s="96"/>
      <c r="C329" s="113"/>
      <c r="D329" s="113"/>
      <c r="E329" s="113"/>
      <c r="F329" s="113"/>
      <c r="G329" s="113"/>
      <c r="H329" s="113"/>
      <c r="I329" s="98"/>
      <c r="J329" s="98"/>
      <c r="K329" s="113"/>
    </row>
    <row r="330" spans="2:11">
      <c r="B330" s="96"/>
      <c r="C330" s="113"/>
      <c r="D330" s="113"/>
      <c r="E330" s="113"/>
      <c r="F330" s="113"/>
      <c r="G330" s="113"/>
      <c r="H330" s="113"/>
      <c r="I330" s="98"/>
      <c r="J330" s="98"/>
      <c r="K330" s="113"/>
    </row>
    <row r="331" spans="2:11">
      <c r="B331" s="96"/>
      <c r="C331" s="113"/>
      <c r="D331" s="113"/>
      <c r="E331" s="113"/>
      <c r="F331" s="113"/>
      <c r="G331" s="113"/>
      <c r="H331" s="113"/>
      <c r="I331" s="98"/>
      <c r="J331" s="98"/>
      <c r="K331" s="113"/>
    </row>
    <row r="332" spans="2:11">
      <c r="B332" s="96"/>
      <c r="C332" s="113"/>
      <c r="D332" s="113"/>
      <c r="E332" s="113"/>
      <c r="F332" s="113"/>
      <c r="G332" s="113"/>
      <c r="H332" s="113"/>
      <c r="I332" s="98"/>
      <c r="J332" s="98"/>
      <c r="K332" s="113"/>
    </row>
    <row r="333" spans="2:11">
      <c r="B333" s="96"/>
      <c r="C333" s="113"/>
      <c r="D333" s="113"/>
      <c r="E333" s="113"/>
      <c r="F333" s="113"/>
      <c r="G333" s="113"/>
      <c r="H333" s="113"/>
      <c r="I333" s="98"/>
      <c r="J333" s="98"/>
      <c r="K333" s="113"/>
    </row>
    <row r="334" spans="2:11">
      <c r="B334" s="96"/>
      <c r="C334" s="113"/>
      <c r="D334" s="113"/>
      <c r="E334" s="113"/>
      <c r="F334" s="113"/>
      <c r="G334" s="113"/>
      <c r="H334" s="113"/>
      <c r="I334" s="98"/>
      <c r="J334" s="98"/>
      <c r="K334" s="113"/>
    </row>
    <row r="335" spans="2:11">
      <c r="B335" s="96"/>
      <c r="C335" s="113"/>
      <c r="D335" s="113"/>
      <c r="E335" s="113"/>
      <c r="F335" s="113"/>
      <c r="G335" s="113"/>
      <c r="H335" s="113"/>
      <c r="I335" s="98"/>
      <c r="J335" s="98"/>
      <c r="K335" s="113"/>
    </row>
    <row r="336" spans="2:11">
      <c r="B336" s="96"/>
      <c r="C336" s="113"/>
      <c r="D336" s="113"/>
      <c r="E336" s="113"/>
      <c r="F336" s="113"/>
      <c r="G336" s="113"/>
      <c r="H336" s="113"/>
      <c r="I336" s="98"/>
      <c r="J336" s="98"/>
      <c r="K336" s="113"/>
    </row>
    <row r="337" spans="2:11">
      <c r="B337" s="96"/>
      <c r="C337" s="113"/>
      <c r="D337" s="113"/>
      <c r="E337" s="113"/>
      <c r="F337" s="113"/>
      <c r="G337" s="113"/>
      <c r="H337" s="113"/>
      <c r="I337" s="98"/>
      <c r="J337" s="98"/>
      <c r="K337" s="113"/>
    </row>
    <row r="338" spans="2:11">
      <c r="B338" s="96"/>
      <c r="C338" s="113"/>
      <c r="D338" s="113"/>
      <c r="E338" s="113"/>
      <c r="F338" s="113"/>
      <c r="G338" s="113"/>
      <c r="H338" s="113"/>
      <c r="I338" s="98"/>
      <c r="J338" s="98"/>
      <c r="K338" s="113"/>
    </row>
    <row r="339" spans="2:11">
      <c r="B339" s="96"/>
      <c r="C339" s="113"/>
      <c r="D339" s="113"/>
      <c r="E339" s="113"/>
      <c r="F339" s="113"/>
      <c r="G339" s="113"/>
      <c r="H339" s="113"/>
      <c r="I339" s="98"/>
      <c r="J339" s="98"/>
      <c r="K339" s="113"/>
    </row>
    <row r="340" spans="2:11">
      <c r="B340" s="96"/>
      <c r="C340" s="113"/>
      <c r="D340" s="113"/>
      <c r="E340" s="113"/>
      <c r="F340" s="113"/>
      <c r="G340" s="113"/>
      <c r="H340" s="113"/>
      <c r="I340" s="98"/>
      <c r="J340" s="98"/>
      <c r="K340" s="113"/>
    </row>
    <row r="341" spans="2:11">
      <c r="B341" s="96"/>
      <c r="C341" s="113"/>
      <c r="D341" s="113"/>
      <c r="E341" s="113"/>
      <c r="F341" s="113"/>
      <c r="G341" s="113"/>
      <c r="H341" s="113"/>
      <c r="I341" s="98"/>
      <c r="J341" s="98"/>
      <c r="K341" s="113"/>
    </row>
    <row r="342" spans="2:11">
      <c r="B342" s="96"/>
      <c r="C342" s="113"/>
      <c r="D342" s="113"/>
      <c r="E342" s="113"/>
      <c r="F342" s="113"/>
      <c r="G342" s="113"/>
      <c r="H342" s="113"/>
      <c r="I342" s="98"/>
      <c r="J342" s="98"/>
      <c r="K342" s="113"/>
    </row>
    <row r="343" spans="2:11">
      <c r="B343" s="96"/>
      <c r="C343" s="113"/>
      <c r="D343" s="113"/>
      <c r="E343" s="113"/>
      <c r="F343" s="113"/>
      <c r="G343" s="113"/>
      <c r="H343" s="113"/>
      <c r="I343" s="98"/>
      <c r="J343" s="98"/>
      <c r="K343" s="113"/>
    </row>
    <row r="344" spans="2:11">
      <c r="B344" s="96"/>
      <c r="C344" s="113"/>
      <c r="D344" s="113"/>
      <c r="E344" s="113"/>
      <c r="F344" s="113"/>
      <c r="G344" s="113"/>
      <c r="H344" s="113"/>
      <c r="I344" s="98"/>
      <c r="J344" s="98"/>
      <c r="K344" s="113"/>
    </row>
    <row r="345" spans="2:11">
      <c r="B345" s="96"/>
      <c r="C345" s="113"/>
      <c r="D345" s="113"/>
      <c r="E345" s="113"/>
      <c r="F345" s="113"/>
      <c r="G345" s="113"/>
      <c r="H345" s="113"/>
      <c r="I345" s="98"/>
      <c r="J345" s="98"/>
      <c r="K345" s="113"/>
    </row>
    <row r="346" spans="2:11">
      <c r="B346" s="96"/>
      <c r="C346" s="113"/>
      <c r="D346" s="113"/>
      <c r="E346" s="113"/>
      <c r="F346" s="113"/>
      <c r="G346" s="113"/>
      <c r="H346" s="113"/>
      <c r="I346" s="98"/>
      <c r="J346" s="98"/>
      <c r="K346" s="113"/>
    </row>
    <row r="347" spans="2:11">
      <c r="B347" s="96"/>
      <c r="C347" s="113"/>
      <c r="D347" s="113"/>
      <c r="E347" s="113"/>
      <c r="F347" s="113"/>
      <c r="G347" s="113"/>
      <c r="H347" s="113"/>
      <c r="I347" s="98"/>
      <c r="J347" s="98"/>
      <c r="K347" s="113"/>
    </row>
    <row r="348" spans="2:11">
      <c r="B348" s="96"/>
      <c r="C348" s="113"/>
      <c r="D348" s="113"/>
      <c r="E348" s="113"/>
      <c r="F348" s="113"/>
      <c r="G348" s="113"/>
      <c r="H348" s="113"/>
      <c r="I348" s="98"/>
      <c r="J348" s="98"/>
      <c r="K348" s="113"/>
    </row>
    <row r="349" spans="2:11">
      <c r="B349" s="96"/>
      <c r="C349" s="113"/>
      <c r="D349" s="113"/>
      <c r="E349" s="113"/>
      <c r="F349" s="113"/>
      <c r="G349" s="113"/>
      <c r="H349" s="113"/>
      <c r="I349" s="98"/>
      <c r="J349" s="98"/>
      <c r="K349" s="113"/>
    </row>
    <row r="350" spans="2:11">
      <c r="B350" s="96"/>
      <c r="C350" s="113"/>
      <c r="D350" s="113"/>
      <c r="E350" s="113"/>
      <c r="F350" s="113"/>
      <c r="G350" s="113"/>
      <c r="H350" s="113"/>
      <c r="I350" s="98"/>
      <c r="J350" s="98"/>
      <c r="K350" s="113"/>
    </row>
    <row r="351" spans="2:11">
      <c r="B351" s="96"/>
      <c r="C351" s="113"/>
      <c r="D351" s="113"/>
      <c r="E351" s="113"/>
      <c r="F351" s="113"/>
      <c r="G351" s="113"/>
      <c r="H351" s="113"/>
      <c r="I351" s="98"/>
      <c r="J351" s="98"/>
      <c r="K351" s="113"/>
    </row>
    <row r="352" spans="2:11">
      <c r="B352" s="96"/>
      <c r="C352" s="113"/>
      <c r="D352" s="113"/>
      <c r="E352" s="113"/>
      <c r="F352" s="113"/>
      <c r="G352" s="113"/>
      <c r="H352" s="113"/>
      <c r="I352" s="98"/>
      <c r="J352" s="98"/>
      <c r="K352" s="113"/>
    </row>
    <row r="353" spans="2:11">
      <c r="B353" s="96"/>
      <c r="C353" s="113"/>
      <c r="D353" s="113"/>
      <c r="E353" s="113"/>
      <c r="F353" s="113"/>
      <c r="G353" s="113"/>
      <c r="H353" s="113"/>
      <c r="I353" s="98"/>
      <c r="J353" s="98"/>
      <c r="K353" s="113"/>
    </row>
    <row r="354" spans="2:11">
      <c r="B354" s="96"/>
      <c r="C354" s="113"/>
      <c r="D354" s="113"/>
      <c r="E354" s="113"/>
      <c r="F354" s="113"/>
      <c r="G354" s="113"/>
      <c r="H354" s="113"/>
      <c r="I354" s="98"/>
      <c r="J354" s="98"/>
      <c r="K354" s="113"/>
    </row>
    <row r="355" spans="2:11">
      <c r="B355" s="96"/>
      <c r="C355" s="113"/>
      <c r="D355" s="113"/>
      <c r="E355" s="113"/>
      <c r="F355" s="113"/>
      <c r="G355" s="113"/>
      <c r="H355" s="113"/>
      <c r="I355" s="98"/>
      <c r="J355" s="98"/>
      <c r="K355" s="113"/>
    </row>
    <row r="356" spans="2:11">
      <c r="B356" s="96"/>
      <c r="C356" s="113"/>
      <c r="D356" s="113"/>
      <c r="E356" s="113"/>
      <c r="F356" s="113"/>
      <c r="G356" s="113"/>
      <c r="H356" s="113"/>
      <c r="I356" s="98"/>
      <c r="J356" s="98"/>
      <c r="K356" s="113"/>
    </row>
    <row r="357" spans="2:11">
      <c r="B357" s="96"/>
      <c r="C357" s="113"/>
      <c r="D357" s="113"/>
      <c r="E357" s="113"/>
      <c r="F357" s="113"/>
      <c r="G357" s="113"/>
      <c r="H357" s="113"/>
      <c r="I357" s="98"/>
      <c r="J357" s="98"/>
      <c r="K357" s="113"/>
    </row>
    <row r="358" spans="2:11">
      <c r="B358" s="96"/>
      <c r="C358" s="113"/>
      <c r="D358" s="113"/>
      <c r="E358" s="113"/>
      <c r="F358" s="113"/>
      <c r="G358" s="113"/>
      <c r="H358" s="113"/>
      <c r="I358" s="98"/>
      <c r="J358" s="98"/>
      <c r="K358" s="113"/>
    </row>
    <row r="359" spans="2:11">
      <c r="B359" s="96"/>
      <c r="C359" s="113"/>
      <c r="D359" s="113"/>
      <c r="E359" s="113"/>
      <c r="F359" s="113"/>
      <c r="G359" s="113"/>
      <c r="H359" s="113"/>
      <c r="I359" s="98"/>
      <c r="J359" s="98"/>
      <c r="K359" s="113"/>
    </row>
    <row r="360" spans="2:11">
      <c r="B360" s="96"/>
      <c r="C360" s="113"/>
      <c r="D360" s="113"/>
      <c r="E360" s="113"/>
      <c r="F360" s="113"/>
      <c r="G360" s="113"/>
      <c r="H360" s="113"/>
      <c r="I360" s="98"/>
      <c r="J360" s="98"/>
      <c r="K360" s="113"/>
    </row>
    <row r="361" spans="2:11">
      <c r="B361" s="96"/>
      <c r="C361" s="113"/>
      <c r="D361" s="113"/>
      <c r="E361" s="113"/>
      <c r="F361" s="113"/>
      <c r="G361" s="113"/>
      <c r="H361" s="113"/>
      <c r="I361" s="98"/>
      <c r="J361" s="98"/>
      <c r="K361" s="113"/>
    </row>
    <row r="362" spans="2:11">
      <c r="B362" s="96"/>
      <c r="C362" s="113"/>
      <c r="D362" s="113"/>
      <c r="E362" s="113"/>
      <c r="F362" s="113"/>
      <c r="G362" s="113"/>
      <c r="H362" s="113"/>
      <c r="I362" s="98"/>
      <c r="J362" s="98"/>
      <c r="K362" s="113"/>
    </row>
    <row r="363" spans="2:11">
      <c r="B363" s="96"/>
      <c r="C363" s="113"/>
      <c r="D363" s="113"/>
      <c r="E363" s="113"/>
      <c r="F363" s="113"/>
      <c r="G363" s="113"/>
      <c r="H363" s="113"/>
      <c r="I363" s="98"/>
      <c r="J363" s="98"/>
      <c r="K363" s="113"/>
    </row>
    <row r="364" spans="2:11">
      <c r="B364" s="96"/>
      <c r="C364" s="113"/>
      <c r="D364" s="113"/>
      <c r="E364" s="113"/>
      <c r="F364" s="113"/>
      <c r="G364" s="113"/>
      <c r="H364" s="113"/>
      <c r="I364" s="98"/>
      <c r="J364" s="98"/>
      <c r="K364" s="113"/>
    </row>
    <row r="365" spans="2:11">
      <c r="B365" s="96"/>
      <c r="C365" s="113"/>
      <c r="D365" s="113"/>
      <c r="E365" s="113"/>
      <c r="F365" s="113"/>
      <c r="G365" s="113"/>
      <c r="H365" s="113"/>
      <c r="I365" s="98"/>
      <c r="J365" s="98"/>
      <c r="K365" s="113"/>
    </row>
    <row r="366" spans="2:11">
      <c r="B366" s="96"/>
      <c r="C366" s="113"/>
      <c r="D366" s="113"/>
      <c r="E366" s="113"/>
      <c r="F366" s="113"/>
      <c r="G366" s="113"/>
      <c r="H366" s="113"/>
      <c r="I366" s="98"/>
      <c r="J366" s="98"/>
      <c r="K366" s="113"/>
    </row>
    <row r="367" spans="2:11">
      <c r="B367" s="96"/>
      <c r="C367" s="113"/>
      <c r="D367" s="113"/>
      <c r="E367" s="113"/>
      <c r="F367" s="113"/>
      <c r="G367" s="113"/>
      <c r="H367" s="113"/>
      <c r="I367" s="98"/>
      <c r="J367" s="98"/>
      <c r="K367" s="113"/>
    </row>
    <row r="368" spans="2:11">
      <c r="B368" s="96"/>
      <c r="C368" s="113"/>
      <c r="D368" s="113"/>
      <c r="E368" s="113"/>
      <c r="F368" s="113"/>
      <c r="G368" s="113"/>
      <c r="H368" s="113"/>
      <c r="I368" s="98"/>
      <c r="J368" s="98"/>
      <c r="K368" s="113"/>
    </row>
    <row r="369" spans="2:11">
      <c r="B369" s="96"/>
      <c r="C369" s="113"/>
      <c r="D369" s="113"/>
      <c r="E369" s="113"/>
      <c r="F369" s="113"/>
      <c r="G369" s="113"/>
      <c r="H369" s="113"/>
      <c r="I369" s="98"/>
      <c r="J369" s="98"/>
      <c r="K369" s="113"/>
    </row>
    <row r="370" spans="2:11">
      <c r="B370" s="96"/>
      <c r="C370" s="113"/>
      <c r="D370" s="113"/>
      <c r="E370" s="113"/>
      <c r="F370" s="113"/>
      <c r="G370" s="113"/>
      <c r="H370" s="113"/>
      <c r="I370" s="98"/>
      <c r="J370" s="98"/>
      <c r="K370" s="113"/>
    </row>
    <row r="371" spans="2:11">
      <c r="B371" s="96"/>
      <c r="C371" s="113"/>
      <c r="D371" s="113"/>
      <c r="E371" s="113"/>
      <c r="F371" s="113"/>
      <c r="G371" s="113"/>
      <c r="H371" s="113"/>
      <c r="I371" s="98"/>
      <c r="J371" s="98"/>
      <c r="K371" s="113"/>
    </row>
    <row r="372" spans="2:11">
      <c r="B372" s="96"/>
      <c r="C372" s="113"/>
      <c r="D372" s="113"/>
      <c r="E372" s="113"/>
      <c r="F372" s="113"/>
      <c r="G372" s="113"/>
      <c r="H372" s="113"/>
      <c r="I372" s="98"/>
      <c r="J372" s="98"/>
      <c r="K372" s="113"/>
    </row>
    <row r="373" spans="2:11">
      <c r="B373" s="96"/>
      <c r="C373" s="113"/>
      <c r="D373" s="113"/>
      <c r="E373" s="113"/>
      <c r="F373" s="113"/>
      <c r="G373" s="113"/>
      <c r="H373" s="113"/>
      <c r="I373" s="98"/>
      <c r="J373" s="98"/>
      <c r="K373" s="113"/>
    </row>
    <row r="374" spans="2:11">
      <c r="B374" s="96"/>
      <c r="C374" s="113"/>
      <c r="D374" s="113"/>
      <c r="E374" s="113"/>
      <c r="F374" s="113"/>
      <c r="G374" s="113"/>
      <c r="H374" s="113"/>
      <c r="I374" s="98"/>
      <c r="J374" s="98"/>
      <c r="K374" s="113"/>
    </row>
    <row r="375" spans="2:11">
      <c r="B375" s="96"/>
      <c r="C375" s="113"/>
      <c r="D375" s="113"/>
      <c r="E375" s="113"/>
      <c r="F375" s="113"/>
      <c r="G375" s="113"/>
      <c r="H375" s="113"/>
      <c r="I375" s="98"/>
      <c r="J375" s="98"/>
      <c r="K375" s="113"/>
    </row>
    <row r="376" spans="2:11">
      <c r="B376" s="96"/>
      <c r="C376" s="113"/>
      <c r="D376" s="113"/>
      <c r="E376" s="113"/>
      <c r="F376" s="113"/>
      <c r="G376" s="113"/>
      <c r="H376" s="113"/>
      <c r="I376" s="98"/>
      <c r="J376" s="98"/>
      <c r="K376" s="113"/>
    </row>
    <row r="377" spans="2:11">
      <c r="B377" s="96"/>
      <c r="C377" s="113"/>
      <c r="D377" s="113"/>
      <c r="E377" s="113"/>
      <c r="F377" s="113"/>
      <c r="G377" s="113"/>
      <c r="H377" s="113"/>
      <c r="I377" s="98"/>
      <c r="J377" s="98"/>
      <c r="K377" s="113"/>
    </row>
    <row r="378" spans="2:11">
      <c r="B378" s="96"/>
      <c r="C378" s="113"/>
      <c r="D378" s="113"/>
      <c r="E378" s="113"/>
      <c r="F378" s="113"/>
      <c r="G378" s="113"/>
      <c r="H378" s="113"/>
      <c r="I378" s="98"/>
      <c r="J378" s="98"/>
      <c r="K378" s="113"/>
    </row>
    <row r="379" spans="2:11">
      <c r="B379" s="96"/>
      <c r="C379" s="113"/>
      <c r="D379" s="113"/>
      <c r="E379" s="113"/>
      <c r="F379" s="113"/>
      <c r="G379" s="113"/>
      <c r="H379" s="113"/>
      <c r="I379" s="98"/>
      <c r="J379" s="98"/>
      <c r="K379" s="113"/>
    </row>
    <row r="380" spans="2:11">
      <c r="B380" s="96"/>
      <c r="C380" s="113"/>
      <c r="D380" s="113"/>
      <c r="E380" s="113"/>
      <c r="F380" s="113"/>
      <c r="G380" s="113"/>
      <c r="H380" s="113"/>
      <c r="I380" s="98"/>
      <c r="J380" s="98"/>
      <c r="K380" s="113"/>
    </row>
    <row r="381" spans="2:11">
      <c r="B381" s="96"/>
      <c r="C381" s="113"/>
      <c r="D381" s="113"/>
      <c r="E381" s="113"/>
      <c r="F381" s="113"/>
      <c r="G381" s="113"/>
      <c r="H381" s="113"/>
      <c r="I381" s="98"/>
      <c r="J381" s="98"/>
      <c r="K381" s="113"/>
    </row>
    <row r="382" spans="2:11">
      <c r="B382" s="96"/>
      <c r="C382" s="113"/>
      <c r="D382" s="113"/>
      <c r="E382" s="113"/>
      <c r="F382" s="113"/>
      <c r="G382" s="113"/>
      <c r="H382" s="113"/>
      <c r="I382" s="98"/>
      <c r="J382" s="98"/>
      <c r="K382" s="113"/>
    </row>
    <row r="383" spans="2:11">
      <c r="B383" s="96"/>
      <c r="C383" s="113"/>
      <c r="D383" s="113"/>
      <c r="E383" s="113"/>
      <c r="F383" s="113"/>
      <c r="G383" s="113"/>
      <c r="H383" s="113"/>
      <c r="I383" s="98"/>
      <c r="J383" s="98"/>
      <c r="K383" s="113"/>
    </row>
    <row r="384" spans="2:11">
      <c r="B384" s="96"/>
      <c r="C384" s="113"/>
      <c r="D384" s="113"/>
      <c r="E384" s="113"/>
      <c r="F384" s="113"/>
      <c r="G384" s="113"/>
      <c r="H384" s="113"/>
      <c r="I384" s="98"/>
      <c r="J384" s="98"/>
      <c r="K384" s="113"/>
    </row>
    <row r="385" spans="2:11">
      <c r="B385" s="96"/>
      <c r="C385" s="113"/>
      <c r="D385" s="113"/>
      <c r="E385" s="113"/>
      <c r="F385" s="113"/>
      <c r="G385" s="113"/>
      <c r="H385" s="113"/>
      <c r="I385" s="98"/>
      <c r="J385" s="98"/>
      <c r="K385" s="113"/>
    </row>
    <row r="386" spans="2:11">
      <c r="B386" s="96"/>
      <c r="C386" s="113"/>
      <c r="D386" s="113"/>
      <c r="E386" s="113"/>
      <c r="F386" s="113"/>
      <c r="G386" s="113"/>
      <c r="H386" s="113"/>
      <c r="I386" s="98"/>
      <c r="J386" s="98"/>
      <c r="K386" s="113"/>
    </row>
    <row r="387" spans="2:11">
      <c r="B387" s="96"/>
      <c r="C387" s="113"/>
      <c r="D387" s="113"/>
      <c r="E387" s="113"/>
      <c r="F387" s="113"/>
      <c r="G387" s="113"/>
      <c r="H387" s="113"/>
      <c r="I387" s="98"/>
      <c r="J387" s="98"/>
      <c r="K387" s="113"/>
    </row>
    <row r="388" spans="2:11">
      <c r="B388" s="96"/>
      <c r="C388" s="113"/>
      <c r="D388" s="113"/>
      <c r="E388" s="113"/>
      <c r="F388" s="113"/>
      <c r="G388" s="113"/>
      <c r="H388" s="113"/>
      <c r="I388" s="98"/>
      <c r="J388" s="98"/>
      <c r="K388" s="113"/>
    </row>
    <row r="389" spans="2:11">
      <c r="B389" s="96"/>
      <c r="C389" s="113"/>
      <c r="D389" s="113"/>
      <c r="E389" s="113"/>
      <c r="F389" s="113"/>
      <c r="G389" s="113"/>
      <c r="H389" s="113"/>
      <c r="I389" s="98"/>
      <c r="J389" s="98"/>
      <c r="K389" s="113"/>
    </row>
    <row r="390" spans="2:11">
      <c r="B390" s="96"/>
      <c r="C390" s="113"/>
      <c r="D390" s="113"/>
      <c r="E390" s="113"/>
      <c r="F390" s="113"/>
      <c r="G390" s="113"/>
      <c r="H390" s="113"/>
      <c r="I390" s="98"/>
      <c r="J390" s="98"/>
      <c r="K390" s="113"/>
    </row>
    <row r="391" spans="2:11">
      <c r="B391" s="96"/>
      <c r="C391" s="113"/>
      <c r="D391" s="113"/>
      <c r="E391" s="113"/>
      <c r="F391" s="113"/>
      <c r="G391" s="113"/>
      <c r="H391" s="113"/>
      <c r="I391" s="98"/>
      <c r="J391" s="98"/>
      <c r="K391" s="113"/>
    </row>
    <row r="392" spans="2:11">
      <c r="B392" s="96"/>
      <c r="C392" s="113"/>
      <c r="D392" s="113"/>
      <c r="E392" s="113"/>
      <c r="F392" s="113"/>
      <c r="G392" s="113"/>
      <c r="H392" s="113"/>
      <c r="I392" s="98"/>
      <c r="J392" s="98"/>
      <c r="K392" s="113"/>
    </row>
    <row r="393" spans="2:11">
      <c r="B393" s="96"/>
      <c r="C393" s="113"/>
      <c r="D393" s="113"/>
      <c r="E393" s="113"/>
      <c r="F393" s="113"/>
      <c r="G393" s="113"/>
      <c r="H393" s="113"/>
      <c r="I393" s="98"/>
      <c r="J393" s="98"/>
      <c r="K393" s="113"/>
    </row>
    <row r="394" spans="2:11">
      <c r="B394" s="96"/>
      <c r="C394" s="113"/>
      <c r="D394" s="113"/>
      <c r="E394" s="113"/>
      <c r="F394" s="113"/>
      <c r="G394" s="113"/>
      <c r="H394" s="113"/>
      <c r="I394" s="98"/>
      <c r="J394" s="98"/>
      <c r="K394" s="113"/>
    </row>
    <row r="395" spans="2:11">
      <c r="B395" s="96"/>
      <c r="C395" s="113"/>
      <c r="D395" s="113"/>
      <c r="E395" s="113"/>
      <c r="F395" s="113"/>
      <c r="G395" s="113"/>
      <c r="H395" s="113"/>
      <c r="I395" s="98"/>
      <c r="J395" s="98"/>
      <c r="K395" s="113"/>
    </row>
    <row r="396" spans="2:11">
      <c r="B396" s="96"/>
      <c r="C396" s="113"/>
      <c r="D396" s="113"/>
      <c r="E396" s="113"/>
      <c r="F396" s="113"/>
      <c r="G396" s="113"/>
      <c r="H396" s="113"/>
      <c r="I396" s="98"/>
      <c r="J396" s="98"/>
      <c r="K396" s="113"/>
    </row>
    <row r="397" spans="2:11">
      <c r="B397" s="96"/>
      <c r="C397" s="113"/>
      <c r="D397" s="113"/>
      <c r="E397" s="113"/>
      <c r="F397" s="113"/>
      <c r="G397" s="113"/>
      <c r="H397" s="113"/>
      <c r="I397" s="98"/>
      <c r="J397" s="98"/>
      <c r="K397" s="113"/>
    </row>
    <row r="398" spans="2:11">
      <c r="B398" s="96"/>
      <c r="C398" s="113"/>
      <c r="D398" s="113"/>
      <c r="E398" s="113"/>
      <c r="F398" s="113"/>
      <c r="G398" s="113"/>
      <c r="H398" s="113"/>
      <c r="I398" s="98"/>
      <c r="J398" s="98"/>
      <c r="K398" s="113"/>
    </row>
    <row r="399" spans="2:11">
      <c r="B399" s="96"/>
      <c r="C399" s="113"/>
      <c r="D399" s="113"/>
      <c r="E399" s="113"/>
      <c r="F399" s="113"/>
      <c r="G399" s="113"/>
      <c r="H399" s="113"/>
      <c r="I399" s="98"/>
      <c r="J399" s="98"/>
      <c r="K399" s="113"/>
    </row>
    <row r="400" spans="2:11">
      <c r="B400" s="96"/>
      <c r="C400" s="113"/>
      <c r="D400" s="113"/>
      <c r="E400" s="113"/>
      <c r="F400" s="113"/>
      <c r="G400" s="113"/>
      <c r="H400" s="113"/>
      <c r="I400" s="98"/>
      <c r="J400" s="98"/>
      <c r="K400" s="113"/>
    </row>
    <row r="401" spans="2:11">
      <c r="B401" s="96"/>
      <c r="C401" s="113"/>
      <c r="D401" s="113"/>
      <c r="E401" s="113"/>
      <c r="F401" s="113"/>
      <c r="G401" s="113"/>
      <c r="H401" s="113"/>
      <c r="I401" s="98"/>
      <c r="J401" s="98"/>
      <c r="K401" s="113"/>
    </row>
    <row r="402" spans="2:11">
      <c r="B402" s="96"/>
      <c r="C402" s="113"/>
      <c r="D402" s="113"/>
      <c r="E402" s="113"/>
      <c r="F402" s="113"/>
      <c r="G402" s="113"/>
      <c r="H402" s="113"/>
      <c r="I402" s="98"/>
      <c r="J402" s="98"/>
      <c r="K402" s="113"/>
    </row>
    <row r="403" spans="2:11">
      <c r="B403" s="96"/>
      <c r="C403" s="113"/>
      <c r="D403" s="113"/>
      <c r="E403" s="113"/>
      <c r="F403" s="113"/>
      <c r="G403" s="113"/>
      <c r="H403" s="113"/>
      <c r="I403" s="98"/>
      <c r="J403" s="98"/>
      <c r="K403" s="113"/>
    </row>
    <row r="404" spans="2:11">
      <c r="B404" s="96"/>
      <c r="C404" s="113"/>
      <c r="D404" s="113"/>
      <c r="E404" s="113"/>
      <c r="F404" s="113"/>
      <c r="G404" s="113"/>
      <c r="H404" s="113"/>
      <c r="I404" s="98"/>
      <c r="J404" s="98"/>
      <c r="K404" s="113"/>
    </row>
    <row r="405" spans="2:11">
      <c r="B405" s="96"/>
      <c r="C405" s="113"/>
      <c r="D405" s="113"/>
      <c r="E405" s="113"/>
      <c r="F405" s="113"/>
      <c r="G405" s="113"/>
      <c r="H405" s="113"/>
      <c r="I405" s="98"/>
      <c r="J405" s="98"/>
      <c r="K405" s="113"/>
    </row>
    <row r="406" spans="2:11">
      <c r="B406" s="96"/>
      <c r="C406" s="113"/>
      <c r="D406" s="113"/>
      <c r="E406" s="113"/>
      <c r="F406" s="113"/>
      <c r="G406" s="113"/>
      <c r="H406" s="113"/>
      <c r="I406" s="98"/>
      <c r="J406" s="98"/>
      <c r="K406" s="113"/>
    </row>
    <row r="407" spans="2:11">
      <c r="B407" s="96"/>
      <c r="C407" s="113"/>
      <c r="D407" s="113"/>
      <c r="E407" s="113"/>
      <c r="F407" s="113"/>
      <c r="G407" s="113"/>
      <c r="H407" s="113"/>
      <c r="I407" s="98"/>
      <c r="J407" s="98"/>
      <c r="K407" s="113"/>
    </row>
    <row r="408" spans="2:11">
      <c r="B408" s="96"/>
      <c r="C408" s="113"/>
      <c r="D408" s="113"/>
      <c r="E408" s="113"/>
      <c r="F408" s="113"/>
      <c r="G408" s="113"/>
      <c r="H408" s="113"/>
      <c r="I408" s="98"/>
      <c r="J408" s="98"/>
      <c r="K408" s="113"/>
    </row>
    <row r="409" spans="2:11">
      <c r="B409" s="96"/>
      <c r="C409" s="113"/>
      <c r="D409" s="113"/>
      <c r="E409" s="113"/>
      <c r="F409" s="113"/>
      <c r="G409" s="113"/>
      <c r="H409" s="113"/>
      <c r="I409" s="98"/>
      <c r="J409" s="98"/>
      <c r="K409" s="113"/>
    </row>
    <row r="410" spans="2:11">
      <c r="B410" s="96"/>
      <c r="C410" s="113"/>
      <c r="D410" s="113"/>
      <c r="E410" s="113"/>
      <c r="F410" s="113"/>
      <c r="G410" s="113"/>
      <c r="H410" s="113"/>
      <c r="I410" s="98"/>
      <c r="J410" s="98"/>
      <c r="K410" s="113"/>
    </row>
    <row r="411" spans="2:11">
      <c r="B411" s="96"/>
      <c r="C411" s="113"/>
      <c r="D411" s="113"/>
      <c r="E411" s="113"/>
      <c r="F411" s="113"/>
      <c r="G411" s="113"/>
      <c r="H411" s="113"/>
      <c r="I411" s="98"/>
      <c r="J411" s="98"/>
      <c r="K411" s="113"/>
    </row>
    <row r="412" spans="2:11">
      <c r="B412" s="96"/>
      <c r="C412" s="113"/>
      <c r="D412" s="113"/>
      <c r="E412" s="113"/>
      <c r="F412" s="113"/>
      <c r="G412" s="113"/>
      <c r="H412" s="113"/>
      <c r="I412" s="98"/>
      <c r="J412" s="98"/>
      <c r="K412" s="113"/>
    </row>
    <row r="413" spans="2:11">
      <c r="B413" s="96"/>
      <c r="C413" s="113"/>
      <c r="D413" s="113"/>
      <c r="E413" s="113"/>
      <c r="F413" s="113"/>
      <c r="G413" s="113"/>
      <c r="H413" s="113"/>
      <c r="I413" s="98"/>
      <c r="J413" s="98"/>
      <c r="K413" s="113"/>
    </row>
    <row r="414" spans="2:11">
      <c r="B414" s="96"/>
      <c r="C414" s="113"/>
      <c r="D414" s="113"/>
      <c r="E414" s="113"/>
      <c r="F414" s="113"/>
      <c r="G414" s="113"/>
      <c r="H414" s="113"/>
      <c r="I414" s="98"/>
      <c r="J414" s="98"/>
      <c r="K414" s="113"/>
    </row>
    <row r="415" spans="2:11">
      <c r="B415" s="96"/>
      <c r="C415" s="113"/>
      <c r="D415" s="113"/>
      <c r="E415" s="113"/>
      <c r="F415" s="113"/>
      <c r="G415" s="113"/>
      <c r="H415" s="113"/>
      <c r="I415" s="98"/>
      <c r="J415" s="98"/>
      <c r="K415" s="113"/>
    </row>
    <row r="416" spans="2:11">
      <c r="B416" s="96"/>
      <c r="C416" s="113"/>
      <c r="D416" s="113"/>
      <c r="E416" s="113"/>
      <c r="F416" s="113"/>
      <c r="G416" s="113"/>
      <c r="H416" s="113"/>
      <c r="I416" s="98"/>
      <c r="J416" s="98"/>
      <c r="K416" s="113"/>
    </row>
    <row r="417" spans="2:11">
      <c r="B417" s="96"/>
      <c r="C417" s="113"/>
      <c r="D417" s="113"/>
      <c r="E417" s="113"/>
      <c r="F417" s="113"/>
      <c r="G417" s="113"/>
      <c r="H417" s="113"/>
      <c r="I417" s="98"/>
      <c r="J417" s="98"/>
      <c r="K417" s="113"/>
    </row>
    <row r="418" spans="2:11">
      <c r="B418" s="96"/>
      <c r="C418" s="113"/>
      <c r="D418" s="113"/>
      <c r="E418" s="113"/>
      <c r="F418" s="113"/>
      <c r="G418" s="113"/>
      <c r="H418" s="113"/>
      <c r="I418" s="98"/>
      <c r="J418" s="98"/>
      <c r="K418" s="113"/>
    </row>
    <row r="419" spans="2:11">
      <c r="B419" s="96"/>
      <c r="C419" s="113"/>
      <c r="D419" s="113"/>
      <c r="E419" s="113"/>
      <c r="F419" s="113"/>
      <c r="G419" s="113"/>
      <c r="H419" s="113"/>
      <c r="I419" s="98"/>
      <c r="J419" s="98"/>
      <c r="K419" s="113"/>
    </row>
    <row r="420" spans="2:11">
      <c r="B420" s="96"/>
      <c r="C420" s="113"/>
      <c r="D420" s="113"/>
      <c r="E420" s="113"/>
      <c r="F420" s="113"/>
      <c r="G420" s="113"/>
      <c r="H420" s="113"/>
      <c r="I420" s="98"/>
      <c r="J420" s="98"/>
      <c r="K420" s="113"/>
    </row>
    <row r="421" spans="2:11">
      <c r="B421" s="96"/>
      <c r="C421" s="113"/>
      <c r="D421" s="113"/>
      <c r="E421" s="113"/>
      <c r="F421" s="113"/>
      <c r="G421" s="113"/>
      <c r="H421" s="113"/>
      <c r="I421" s="98"/>
      <c r="J421" s="98"/>
      <c r="K421" s="113"/>
    </row>
    <row r="422" spans="2:11">
      <c r="B422" s="96"/>
      <c r="C422" s="113"/>
      <c r="D422" s="113"/>
      <c r="E422" s="113"/>
      <c r="F422" s="113"/>
      <c r="G422" s="113"/>
      <c r="H422" s="113"/>
      <c r="I422" s="98"/>
      <c r="J422" s="98"/>
      <c r="K422" s="113"/>
    </row>
    <row r="423" spans="2:11">
      <c r="B423" s="96"/>
      <c r="C423" s="113"/>
      <c r="D423" s="113"/>
      <c r="E423" s="113"/>
      <c r="F423" s="113"/>
      <c r="G423" s="113"/>
      <c r="H423" s="113"/>
      <c r="I423" s="98"/>
      <c r="J423" s="98"/>
      <c r="K423" s="113"/>
    </row>
    <row r="424" spans="2:11">
      <c r="B424" s="96"/>
      <c r="C424" s="113"/>
      <c r="D424" s="113"/>
      <c r="E424" s="113"/>
      <c r="F424" s="113"/>
      <c r="G424" s="113"/>
      <c r="H424" s="113"/>
      <c r="I424" s="98"/>
      <c r="J424" s="98"/>
      <c r="K424" s="113"/>
    </row>
    <row r="425" spans="2:11">
      <c r="B425" s="96"/>
      <c r="C425" s="113"/>
      <c r="D425" s="113"/>
      <c r="E425" s="113"/>
      <c r="F425" s="113"/>
      <c r="G425" s="113"/>
      <c r="H425" s="113"/>
      <c r="I425" s="98"/>
      <c r="J425" s="98"/>
      <c r="K425" s="113"/>
    </row>
    <row r="426" spans="2:11">
      <c r="B426" s="96"/>
      <c r="C426" s="113"/>
      <c r="D426" s="113"/>
      <c r="E426" s="113"/>
      <c r="F426" s="113"/>
      <c r="G426" s="113"/>
      <c r="H426" s="113"/>
      <c r="I426" s="98"/>
      <c r="J426" s="98"/>
      <c r="K426" s="113"/>
    </row>
    <row r="427" spans="2:11">
      <c r="B427" s="96"/>
      <c r="C427" s="113"/>
      <c r="D427" s="113"/>
      <c r="E427" s="113"/>
      <c r="F427" s="113"/>
      <c r="G427" s="113"/>
      <c r="H427" s="113"/>
      <c r="I427" s="98"/>
      <c r="J427" s="98"/>
      <c r="K427" s="113"/>
    </row>
    <row r="428" spans="2:11">
      <c r="B428" s="96"/>
      <c r="C428" s="113"/>
      <c r="D428" s="113"/>
      <c r="E428" s="113"/>
      <c r="F428" s="113"/>
      <c r="G428" s="113"/>
      <c r="H428" s="113"/>
      <c r="I428" s="98"/>
      <c r="J428" s="98"/>
      <c r="K428" s="113"/>
    </row>
    <row r="429" spans="2:11">
      <c r="B429" s="96"/>
      <c r="C429" s="113"/>
      <c r="D429" s="113"/>
      <c r="E429" s="113"/>
      <c r="F429" s="113"/>
      <c r="G429" s="113"/>
      <c r="H429" s="113"/>
      <c r="I429" s="98"/>
      <c r="J429" s="98"/>
      <c r="K429" s="113"/>
    </row>
    <row r="430" spans="2:11">
      <c r="B430" s="96"/>
      <c r="C430" s="113"/>
      <c r="D430" s="113"/>
      <c r="E430" s="113"/>
      <c r="F430" s="113"/>
      <c r="G430" s="113"/>
      <c r="H430" s="113"/>
      <c r="I430" s="98"/>
      <c r="J430" s="98"/>
      <c r="K430" s="113"/>
    </row>
    <row r="431" spans="2:11">
      <c r="B431" s="96"/>
      <c r="C431" s="113"/>
      <c r="D431" s="113"/>
      <c r="E431" s="113"/>
      <c r="F431" s="113"/>
      <c r="G431" s="113"/>
      <c r="H431" s="113"/>
      <c r="I431" s="98"/>
      <c r="J431" s="98"/>
      <c r="K431" s="113"/>
    </row>
    <row r="432" spans="2:11">
      <c r="B432" s="96"/>
      <c r="C432" s="113"/>
      <c r="D432" s="113"/>
      <c r="E432" s="113"/>
      <c r="F432" s="113"/>
      <c r="G432" s="113"/>
      <c r="H432" s="113"/>
      <c r="I432" s="98"/>
      <c r="J432" s="98"/>
      <c r="K432" s="113"/>
    </row>
    <row r="433" spans="2:11">
      <c r="B433" s="96"/>
      <c r="C433" s="113"/>
      <c r="D433" s="113"/>
      <c r="E433" s="113"/>
      <c r="F433" s="113"/>
      <c r="G433" s="113"/>
      <c r="H433" s="113"/>
      <c r="I433" s="98"/>
      <c r="J433" s="98"/>
      <c r="K433" s="113"/>
    </row>
    <row r="434" spans="2:11">
      <c r="B434" s="96"/>
      <c r="C434" s="113"/>
      <c r="D434" s="113"/>
      <c r="E434" s="113"/>
      <c r="F434" s="113"/>
      <c r="G434" s="113"/>
      <c r="H434" s="113"/>
      <c r="I434" s="98"/>
      <c r="J434" s="98"/>
      <c r="K434" s="113"/>
    </row>
    <row r="435" spans="2:11">
      <c r="B435" s="96"/>
      <c r="C435" s="113"/>
      <c r="D435" s="113"/>
      <c r="E435" s="113"/>
      <c r="F435" s="113"/>
      <c r="G435" s="113"/>
      <c r="H435" s="113"/>
      <c r="I435" s="98"/>
      <c r="J435" s="98"/>
      <c r="K435" s="113"/>
    </row>
    <row r="436" spans="2:11">
      <c r="B436" s="96"/>
      <c r="C436" s="113"/>
      <c r="D436" s="113"/>
      <c r="E436" s="113"/>
      <c r="F436" s="113"/>
      <c r="G436" s="113"/>
      <c r="H436" s="113"/>
      <c r="I436" s="98"/>
      <c r="J436" s="98"/>
      <c r="K436" s="113"/>
    </row>
    <row r="437" spans="2:11">
      <c r="B437" s="96"/>
      <c r="C437" s="113"/>
      <c r="D437" s="113"/>
      <c r="E437" s="113"/>
      <c r="F437" s="113"/>
      <c r="G437" s="113"/>
      <c r="H437" s="113"/>
      <c r="I437" s="98"/>
      <c r="J437" s="98"/>
      <c r="K437" s="113"/>
    </row>
    <row r="438" spans="2:11">
      <c r="B438" s="96"/>
      <c r="C438" s="113"/>
      <c r="D438" s="113"/>
      <c r="E438" s="113"/>
      <c r="F438" s="113"/>
      <c r="G438" s="113"/>
      <c r="H438" s="113"/>
      <c r="I438" s="98"/>
      <c r="J438" s="98"/>
      <c r="K438" s="113"/>
    </row>
    <row r="439" spans="2:11">
      <c r="B439" s="96"/>
      <c r="C439" s="113"/>
      <c r="D439" s="113"/>
      <c r="E439" s="113"/>
      <c r="F439" s="113"/>
      <c r="G439" s="113"/>
      <c r="H439" s="113"/>
      <c r="I439" s="98"/>
      <c r="J439" s="98"/>
      <c r="K439" s="113"/>
    </row>
    <row r="440" spans="2:11">
      <c r="B440" s="96"/>
      <c r="C440" s="113"/>
      <c r="D440" s="113"/>
      <c r="E440" s="113"/>
      <c r="F440" s="113"/>
      <c r="G440" s="113"/>
      <c r="H440" s="113"/>
      <c r="I440" s="98"/>
      <c r="J440" s="98"/>
      <c r="K440" s="113"/>
    </row>
    <row r="441" spans="2:11">
      <c r="B441" s="96"/>
      <c r="C441" s="113"/>
      <c r="D441" s="113"/>
      <c r="E441" s="113"/>
      <c r="F441" s="113"/>
      <c r="G441" s="113"/>
      <c r="H441" s="113"/>
      <c r="I441" s="98"/>
      <c r="J441" s="98"/>
      <c r="K441" s="113"/>
    </row>
    <row r="442" spans="2:11">
      <c r="B442" s="96"/>
      <c r="C442" s="113"/>
      <c r="D442" s="113"/>
      <c r="E442" s="113"/>
      <c r="F442" s="113"/>
      <c r="G442" s="113"/>
      <c r="H442" s="113"/>
      <c r="I442" s="98"/>
      <c r="J442" s="98"/>
      <c r="K442" s="113"/>
    </row>
    <row r="443" spans="2:11">
      <c r="B443" s="96"/>
      <c r="C443" s="113"/>
      <c r="D443" s="113"/>
      <c r="E443" s="113"/>
      <c r="F443" s="113"/>
      <c r="G443" s="113"/>
      <c r="H443" s="113"/>
      <c r="I443" s="98"/>
      <c r="J443" s="98"/>
      <c r="K443" s="113"/>
    </row>
    <row r="444" spans="2:11">
      <c r="B444" s="96"/>
      <c r="C444" s="113"/>
      <c r="D444" s="113"/>
      <c r="E444" s="113"/>
      <c r="F444" s="113"/>
      <c r="G444" s="113"/>
      <c r="H444" s="113"/>
      <c r="I444" s="98"/>
      <c r="J444" s="98"/>
      <c r="K444" s="113"/>
    </row>
    <row r="445" spans="2:11">
      <c r="B445" s="96"/>
      <c r="C445" s="113"/>
      <c r="D445" s="113"/>
      <c r="E445" s="113"/>
      <c r="F445" s="113"/>
      <c r="G445" s="113"/>
      <c r="H445" s="113"/>
      <c r="I445" s="98"/>
      <c r="J445" s="98"/>
      <c r="K445" s="113"/>
    </row>
    <row r="446" spans="2:11">
      <c r="B446" s="96"/>
      <c r="C446" s="113"/>
      <c r="D446" s="113"/>
      <c r="E446" s="113"/>
      <c r="F446" s="113"/>
      <c r="G446" s="113"/>
      <c r="H446" s="113"/>
      <c r="I446" s="98"/>
      <c r="J446" s="98"/>
      <c r="K446" s="113"/>
    </row>
    <row r="447" spans="2:11">
      <c r="B447" s="96"/>
      <c r="C447" s="113"/>
      <c r="D447" s="113"/>
      <c r="E447" s="113"/>
      <c r="F447" s="113"/>
      <c r="G447" s="113"/>
      <c r="H447" s="113"/>
      <c r="I447" s="98"/>
      <c r="J447" s="98"/>
      <c r="K447" s="113"/>
    </row>
    <row r="448" spans="2:11">
      <c r="B448" s="96"/>
      <c r="C448" s="113"/>
      <c r="D448" s="113"/>
      <c r="E448" s="113"/>
      <c r="F448" s="113"/>
      <c r="G448" s="113"/>
      <c r="H448" s="113"/>
      <c r="I448" s="98"/>
      <c r="J448" s="98"/>
      <c r="K448" s="113"/>
    </row>
    <row r="449" spans="2:11">
      <c r="B449" s="96"/>
      <c r="C449" s="113"/>
      <c r="D449" s="113"/>
      <c r="E449" s="113"/>
      <c r="F449" s="113"/>
      <c r="G449" s="113"/>
      <c r="H449" s="113"/>
      <c r="I449" s="98"/>
      <c r="J449" s="98"/>
      <c r="K449" s="113"/>
    </row>
    <row r="450" spans="2:11">
      <c r="B450" s="96"/>
      <c r="C450" s="113"/>
      <c r="D450" s="113"/>
      <c r="E450" s="113"/>
      <c r="F450" s="113"/>
      <c r="G450" s="113"/>
      <c r="H450" s="113"/>
      <c r="I450" s="98"/>
      <c r="J450" s="98"/>
      <c r="K450" s="113"/>
    </row>
    <row r="451" spans="2:11">
      <c r="B451" s="96"/>
      <c r="C451" s="113"/>
      <c r="D451" s="113"/>
      <c r="E451" s="113"/>
      <c r="F451" s="113"/>
      <c r="G451" s="113"/>
      <c r="H451" s="113"/>
      <c r="I451" s="98"/>
      <c r="J451" s="98"/>
      <c r="K451" s="113"/>
    </row>
    <row r="452" spans="2:11">
      <c r="B452" s="96"/>
      <c r="C452" s="113"/>
      <c r="D452" s="113"/>
      <c r="E452" s="113"/>
      <c r="F452" s="113"/>
      <c r="G452" s="113"/>
      <c r="H452" s="113"/>
      <c r="I452" s="98"/>
      <c r="J452" s="98"/>
      <c r="K452" s="113"/>
    </row>
    <row r="453" spans="2:11">
      <c r="B453" s="96"/>
      <c r="C453" s="113"/>
      <c r="D453" s="113"/>
      <c r="E453" s="113"/>
      <c r="F453" s="113"/>
      <c r="G453" s="113"/>
      <c r="H453" s="113"/>
      <c r="I453" s="98"/>
      <c r="J453" s="98"/>
      <c r="K453" s="113"/>
    </row>
    <row r="454" spans="2:11">
      <c r="B454" s="96"/>
      <c r="C454" s="113"/>
      <c r="D454" s="113"/>
      <c r="E454" s="113"/>
      <c r="F454" s="113"/>
      <c r="G454" s="113"/>
      <c r="H454" s="113"/>
      <c r="I454" s="98"/>
      <c r="J454" s="98"/>
      <c r="K454" s="113"/>
    </row>
    <row r="455" spans="2:11">
      <c r="B455" s="96"/>
      <c r="C455" s="113"/>
      <c r="D455" s="113"/>
      <c r="E455" s="113"/>
      <c r="F455" s="113"/>
      <c r="G455" s="113"/>
      <c r="H455" s="113"/>
      <c r="I455" s="98"/>
      <c r="J455" s="98"/>
      <c r="K455" s="113"/>
    </row>
    <row r="456" spans="2:11">
      <c r="B456" s="96"/>
      <c r="C456" s="113"/>
      <c r="D456" s="113"/>
      <c r="E456" s="113"/>
      <c r="F456" s="113"/>
      <c r="G456" s="113"/>
      <c r="H456" s="113"/>
      <c r="I456" s="98"/>
      <c r="J456" s="98"/>
      <c r="K456" s="113"/>
    </row>
    <row r="457" spans="2:11">
      <c r="B457" s="96"/>
      <c r="C457" s="113"/>
      <c r="D457" s="113"/>
      <c r="E457" s="113"/>
      <c r="F457" s="113"/>
      <c r="G457" s="113"/>
      <c r="H457" s="113"/>
      <c r="I457" s="98"/>
      <c r="J457" s="98"/>
      <c r="K457" s="113"/>
    </row>
    <row r="458" spans="2:11">
      <c r="B458" s="96"/>
      <c r="C458" s="113"/>
      <c r="D458" s="113"/>
      <c r="E458" s="113"/>
      <c r="F458" s="113"/>
      <c r="G458" s="113"/>
      <c r="H458" s="113"/>
      <c r="I458" s="98"/>
      <c r="J458" s="98"/>
      <c r="K458" s="113"/>
    </row>
    <row r="459" spans="2:11">
      <c r="B459" s="96"/>
      <c r="C459" s="113"/>
      <c r="D459" s="113"/>
      <c r="E459" s="113"/>
      <c r="F459" s="113"/>
      <c r="G459" s="113"/>
      <c r="H459" s="113"/>
      <c r="I459" s="98"/>
      <c r="J459" s="98"/>
      <c r="K459" s="113"/>
    </row>
    <row r="460" spans="2:11">
      <c r="B460" s="96"/>
      <c r="C460" s="113"/>
      <c r="D460" s="113"/>
      <c r="E460" s="113"/>
      <c r="F460" s="113"/>
      <c r="G460" s="113"/>
      <c r="H460" s="113"/>
      <c r="I460" s="98"/>
      <c r="J460" s="98"/>
      <c r="K460" s="113"/>
    </row>
    <row r="461" spans="2:11">
      <c r="B461" s="96"/>
      <c r="C461" s="113"/>
      <c r="D461" s="113"/>
      <c r="E461" s="113"/>
      <c r="F461" s="113"/>
      <c r="G461" s="113"/>
      <c r="H461" s="113"/>
      <c r="I461" s="98"/>
      <c r="J461" s="98"/>
      <c r="K461" s="113"/>
    </row>
    <row r="462" spans="2:11">
      <c r="B462" s="96"/>
      <c r="C462" s="113"/>
      <c r="D462" s="113"/>
      <c r="E462" s="113"/>
      <c r="F462" s="113"/>
      <c r="G462" s="113"/>
      <c r="H462" s="113"/>
      <c r="I462" s="98"/>
      <c r="J462" s="98"/>
      <c r="K462" s="113"/>
    </row>
    <row r="463" spans="2:11">
      <c r="B463" s="96"/>
      <c r="C463" s="113"/>
      <c r="D463" s="113"/>
      <c r="E463" s="113"/>
      <c r="F463" s="113"/>
      <c r="G463" s="113"/>
      <c r="H463" s="113"/>
      <c r="I463" s="98"/>
      <c r="J463" s="98"/>
      <c r="K463" s="113"/>
    </row>
    <row r="464" spans="2:11">
      <c r="B464" s="96"/>
      <c r="C464" s="113"/>
      <c r="D464" s="113"/>
      <c r="E464" s="113"/>
      <c r="F464" s="113"/>
      <c r="G464" s="113"/>
      <c r="H464" s="113"/>
      <c r="I464" s="98"/>
      <c r="J464" s="98"/>
      <c r="K464" s="113"/>
    </row>
    <row r="465" spans="2:11">
      <c r="B465" s="96"/>
      <c r="C465" s="113"/>
      <c r="D465" s="113"/>
      <c r="E465" s="113"/>
      <c r="F465" s="113"/>
      <c r="G465" s="113"/>
      <c r="H465" s="113"/>
      <c r="I465" s="98"/>
      <c r="J465" s="98"/>
      <c r="K465" s="113"/>
    </row>
    <row r="466" spans="2:11">
      <c r="B466" s="96"/>
      <c r="C466" s="113"/>
      <c r="D466" s="113"/>
      <c r="E466" s="113"/>
      <c r="F466" s="113"/>
      <c r="G466" s="113"/>
      <c r="H466" s="113"/>
      <c r="I466" s="98"/>
      <c r="J466" s="98"/>
      <c r="K466" s="113"/>
    </row>
    <row r="467" spans="2:11">
      <c r="B467" s="96"/>
      <c r="C467" s="113"/>
      <c r="D467" s="113"/>
      <c r="E467" s="113"/>
      <c r="F467" s="113"/>
      <c r="G467" s="113"/>
      <c r="H467" s="113"/>
      <c r="I467" s="98"/>
      <c r="J467" s="98"/>
      <c r="K467" s="113"/>
    </row>
    <row r="468" spans="2:11">
      <c r="B468" s="96"/>
      <c r="C468" s="113"/>
      <c r="D468" s="113"/>
      <c r="E468" s="113"/>
      <c r="F468" s="113"/>
      <c r="G468" s="113"/>
      <c r="H468" s="113"/>
      <c r="I468" s="98"/>
      <c r="J468" s="98"/>
      <c r="K468" s="113"/>
    </row>
    <row r="469" spans="2:11">
      <c r="B469" s="96"/>
      <c r="C469" s="113"/>
      <c r="D469" s="113"/>
      <c r="E469" s="113"/>
      <c r="F469" s="113"/>
      <c r="G469" s="113"/>
      <c r="H469" s="113"/>
      <c r="I469" s="98"/>
      <c r="J469" s="98"/>
      <c r="K469" s="113"/>
    </row>
    <row r="470" spans="2:11">
      <c r="B470" s="96"/>
      <c r="C470" s="113"/>
      <c r="D470" s="113"/>
      <c r="E470" s="113"/>
      <c r="F470" s="113"/>
      <c r="G470" s="113"/>
      <c r="H470" s="113"/>
      <c r="I470" s="98"/>
      <c r="J470" s="98"/>
      <c r="K470" s="113"/>
    </row>
    <row r="471" spans="2:11">
      <c r="B471" s="96"/>
      <c r="C471" s="113"/>
      <c r="D471" s="113"/>
      <c r="E471" s="113"/>
      <c r="F471" s="113"/>
      <c r="G471" s="113"/>
      <c r="H471" s="113"/>
      <c r="I471" s="98"/>
      <c r="J471" s="98"/>
      <c r="K471" s="113"/>
    </row>
    <row r="472" spans="2:11">
      <c r="B472" s="96"/>
      <c r="C472" s="113"/>
      <c r="D472" s="113"/>
      <c r="E472" s="113"/>
      <c r="F472" s="113"/>
      <c r="G472" s="113"/>
      <c r="H472" s="113"/>
      <c r="I472" s="98"/>
      <c r="J472" s="98"/>
      <c r="K472" s="113"/>
    </row>
    <row r="473" spans="2:11">
      <c r="B473" s="96"/>
      <c r="C473" s="113"/>
      <c r="D473" s="113"/>
      <c r="E473" s="113"/>
      <c r="F473" s="113"/>
      <c r="G473" s="113"/>
      <c r="H473" s="113"/>
      <c r="I473" s="98"/>
      <c r="J473" s="98"/>
      <c r="K473" s="113"/>
    </row>
    <row r="474" spans="2:11">
      <c r="B474" s="96"/>
      <c r="C474" s="113"/>
      <c r="D474" s="113"/>
      <c r="E474" s="113"/>
      <c r="F474" s="113"/>
      <c r="G474" s="113"/>
      <c r="H474" s="113"/>
      <c r="I474" s="98"/>
      <c r="J474" s="98"/>
      <c r="K474" s="113"/>
    </row>
    <row r="475" spans="2:11">
      <c r="B475" s="96"/>
      <c r="C475" s="113"/>
      <c r="D475" s="113"/>
      <c r="E475" s="113"/>
      <c r="F475" s="113"/>
      <c r="G475" s="113"/>
      <c r="H475" s="113"/>
      <c r="I475" s="98"/>
      <c r="J475" s="98"/>
      <c r="K475" s="113"/>
    </row>
    <row r="476" spans="2:11">
      <c r="B476" s="96"/>
      <c r="C476" s="113"/>
      <c r="D476" s="113"/>
      <c r="E476" s="113"/>
      <c r="F476" s="113"/>
      <c r="G476" s="113"/>
      <c r="H476" s="113"/>
      <c r="I476" s="98"/>
      <c r="J476" s="98"/>
      <c r="K476" s="113"/>
    </row>
    <row r="477" spans="2:11">
      <c r="B477" s="96"/>
      <c r="C477" s="113"/>
      <c r="D477" s="113"/>
      <c r="E477" s="113"/>
      <c r="F477" s="113"/>
      <c r="G477" s="113"/>
      <c r="H477" s="113"/>
      <c r="I477" s="98"/>
      <c r="J477" s="98"/>
      <c r="K477" s="113"/>
    </row>
    <row r="478" spans="2:11">
      <c r="B478" s="96"/>
      <c r="C478" s="113"/>
      <c r="D478" s="113"/>
      <c r="E478" s="113"/>
      <c r="F478" s="113"/>
      <c r="G478" s="113"/>
      <c r="H478" s="113"/>
      <c r="I478" s="98"/>
      <c r="J478" s="98"/>
      <c r="K478" s="113"/>
    </row>
    <row r="479" spans="2:11">
      <c r="B479" s="96"/>
      <c r="C479" s="113"/>
      <c r="D479" s="113"/>
      <c r="E479" s="113"/>
      <c r="F479" s="113"/>
      <c r="G479" s="113"/>
      <c r="H479" s="113"/>
      <c r="I479" s="98"/>
      <c r="J479" s="98"/>
      <c r="K479" s="113"/>
    </row>
    <row r="480" spans="2:11">
      <c r="B480" s="96"/>
      <c r="C480" s="113"/>
      <c r="D480" s="113"/>
      <c r="E480" s="113"/>
      <c r="F480" s="113"/>
      <c r="G480" s="113"/>
      <c r="H480" s="113"/>
      <c r="I480" s="98"/>
      <c r="J480" s="98"/>
      <c r="K480" s="113"/>
    </row>
    <row r="481" spans="2:11">
      <c r="B481" s="96"/>
      <c r="C481" s="113"/>
      <c r="D481" s="113"/>
      <c r="E481" s="113"/>
      <c r="F481" s="113"/>
      <c r="G481" s="113"/>
      <c r="H481" s="113"/>
      <c r="I481" s="98"/>
      <c r="J481" s="98"/>
      <c r="K481" s="113"/>
    </row>
    <row r="482" spans="2:11">
      <c r="B482" s="96"/>
      <c r="C482" s="113"/>
      <c r="D482" s="113"/>
      <c r="E482" s="113"/>
      <c r="F482" s="113"/>
      <c r="G482" s="113"/>
      <c r="H482" s="113"/>
      <c r="I482" s="98"/>
      <c r="J482" s="98"/>
      <c r="K482" s="113"/>
    </row>
    <row r="483" spans="2:11">
      <c r="B483" s="96"/>
      <c r="C483" s="113"/>
      <c r="D483" s="113"/>
      <c r="E483" s="113"/>
      <c r="F483" s="113"/>
      <c r="G483" s="113"/>
      <c r="H483" s="113"/>
      <c r="I483" s="98"/>
      <c r="J483" s="98"/>
      <c r="K483" s="113"/>
    </row>
    <row r="484" spans="2:11">
      <c r="B484" s="96"/>
      <c r="C484" s="113"/>
      <c r="D484" s="113"/>
      <c r="E484" s="113"/>
      <c r="F484" s="113"/>
      <c r="G484" s="113"/>
      <c r="H484" s="113"/>
      <c r="I484" s="98"/>
      <c r="J484" s="98"/>
      <c r="K484" s="113"/>
    </row>
    <row r="485" spans="2:11">
      <c r="B485" s="96"/>
      <c r="C485" s="113"/>
      <c r="D485" s="113"/>
      <c r="E485" s="113"/>
      <c r="F485" s="113"/>
      <c r="G485" s="113"/>
      <c r="H485" s="113"/>
      <c r="I485" s="98"/>
      <c r="J485" s="98"/>
      <c r="K485" s="113"/>
    </row>
    <row r="486" spans="2:11">
      <c r="B486" s="96"/>
      <c r="C486" s="113"/>
      <c r="D486" s="113"/>
      <c r="E486" s="113"/>
      <c r="F486" s="113"/>
      <c r="G486" s="113"/>
      <c r="H486" s="113"/>
      <c r="I486" s="98"/>
      <c r="J486" s="98"/>
      <c r="K486" s="113"/>
    </row>
    <row r="487" spans="2:11">
      <c r="B487" s="96"/>
      <c r="C487" s="113"/>
      <c r="D487" s="113"/>
      <c r="E487" s="113"/>
      <c r="F487" s="113"/>
      <c r="G487" s="113"/>
      <c r="H487" s="113"/>
      <c r="I487" s="98"/>
      <c r="J487" s="98"/>
      <c r="K487" s="113"/>
    </row>
    <row r="488" spans="2:11">
      <c r="B488" s="96"/>
      <c r="C488" s="113"/>
      <c r="D488" s="113"/>
      <c r="E488" s="113"/>
      <c r="F488" s="113"/>
      <c r="G488" s="113"/>
      <c r="H488" s="113"/>
      <c r="I488" s="98"/>
      <c r="J488" s="98"/>
      <c r="K488" s="113"/>
    </row>
    <row r="489" spans="2:11">
      <c r="B489" s="96"/>
      <c r="C489" s="113"/>
      <c r="D489" s="113"/>
      <c r="E489" s="113"/>
      <c r="F489" s="113"/>
      <c r="G489" s="113"/>
      <c r="H489" s="113"/>
      <c r="I489" s="98"/>
      <c r="J489" s="98"/>
      <c r="K489" s="113"/>
    </row>
    <row r="490" spans="2:11">
      <c r="B490" s="96"/>
      <c r="C490" s="113"/>
      <c r="D490" s="113"/>
      <c r="E490" s="113"/>
      <c r="F490" s="113"/>
      <c r="G490" s="113"/>
      <c r="H490" s="113"/>
      <c r="I490" s="98"/>
      <c r="J490" s="98"/>
      <c r="K490" s="113"/>
    </row>
    <row r="491" spans="2:11">
      <c r="B491" s="96"/>
      <c r="C491" s="113"/>
      <c r="D491" s="113"/>
      <c r="E491" s="113"/>
      <c r="F491" s="113"/>
      <c r="G491" s="113"/>
      <c r="H491" s="113"/>
      <c r="I491" s="98"/>
      <c r="J491" s="98"/>
      <c r="K491" s="113"/>
    </row>
    <row r="492" spans="2:11">
      <c r="B492" s="96"/>
      <c r="C492" s="113"/>
      <c r="D492" s="113"/>
      <c r="E492" s="113"/>
      <c r="F492" s="113"/>
      <c r="G492" s="113"/>
      <c r="H492" s="113"/>
      <c r="I492" s="98"/>
      <c r="J492" s="98"/>
      <c r="K492" s="113"/>
    </row>
    <row r="493" spans="2:11">
      <c r="B493" s="96"/>
      <c r="C493" s="113"/>
      <c r="D493" s="113"/>
      <c r="E493" s="113"/>
      <c r="F493" s="113"/>
      <c r="G493" s="113"/>
      <c r="H493" s="113"/>
      <c r="I493" s="98"/>
      <c r="J493" s="98"/>
      <c r="K493" s="113"/>
    </row>
    <row r="494" spans="2:11">
      <c r="B494" s="96"/>
      <c r="C494" s="113"/>
      <c r="D494" s="113"/>
      <c r="E494" s="113"/>
      <c r="F494" s="113"/>
      <c r="G494" s="113"/>
      <c r="H494" s="113"/>
      <c r="I494" s="98"/>
      <c r="J494" s="98"/>
      <c r="K494" s="113"/>
    </row>
    <row r="495" spans="2:11">
      <c r="B495" s="96"/>
      <c r="C495" s="113"/>
      <c r="D495" s="113"/>
      <c r="E495" s="113"/>
      <c r="F495" s="113"/>
      <c r="G495" s="113"/>
      <c r="H495" s="113"/>
      <c r="I495" s="98"/>
      <c r="J495" s="98"/>
      <c r="K495" s="113"/>
    </row>
    <row r="496" spans="2:11">
      <c r="B496" s="96"/>
      <c r="C496" s="113"/>
      <c r="D496" s="113"/>
      <c r="E496" s="113"/>
      <c r="F496" s="113"/>
      <c r="G496" s="113"/>
      <c r="H496" s="113"/>
      <c r="I496" s="98"/>
      <c r="J496" s="98"/>
      <c r="K496" s="113"/>
    </row>
    <row r="497" spans="2:11">
      <c r="B497" s="96"/>
      <c r="C497" s="113"/>
      <c r="D497" s="113"/>
      <c r="E497" s="113"/>
      <c r="F497" s="113"/>
      <c r="G497" s="113"/>
      <c r="H497" s="113"/>
      <c r="I497" s="98"/>
      <c r="J497" s="98"/>
      <c r="K497" s="113"/>
    </row>
    <row r="498" spans="2:11">
      <c r="B498" s="96"/>
      <c r="C498" s="113"/>
      <c r="D498" s="113"/>
      <c r="E498" s="113"/>
      <c r="F498" s="113"/>
      <c r="G498" s="113"/>
      <c r="H498" s="113"/>
      <c r="I498" s="98"/>
      <c r="J498" s="98"/>
      <c r="K498" s="113"/>
    </row>
    <row r="499" spans="2:11">
      <c r="B499" s="96"/>
      <c r="C499" s="113"/>
      <c r="D499" s="113"/>
      <c r="E499" s="113"/>
      <c r="F499" s="113"/>
      <c r="G499" s="113"/>
      <c r="H499" s="113"/>
      <c r="I499" s="98"/>
      <c r="J499" s="98"/>
      <c r="K499" s="113"/>
    </row>
    <row r="500" spans="2:11">
      <c r="B500" s="96"/>
      <c r="C500" s="113"/>
      <c r="D500" s="113"/>
      <c r="E500" s="113"/>
      <c r="F500" s="113"/>
      <c r="G500" s="113"/>
      <c r="H500" s="113"/>
      <c r="I500" s="98"/>
      <c r="J500" s="98"/>
      <c r="K500" s="113"/>
    </row>
    <row r="501" spans="2:11">
      <c r="B501" s="96"/>
      <c r="C501" s="113"/>
      <c r="D501" s="113"/>
      <c r="E501" s="113"/>
      <c r="F501" s="113"/>
      <c r="G501" s="113"/>
      <c r="H501" s="113"/>
      <c r="I501" s="98"/>
      <c r="J501" s="98"/>
      <c r="K501" s="113"/>
    </row>
    <row r="502" spans="2:11">
      <c r="B502" s="96"/>
      <c r="C502" s="113"/>
      <c r="D502" s="113"/>
      <c r="E502" s="113"/>
      <c r="F502" s="113"/>
      <c r="G502" s="113"/>
      <c r="H502" s="113"/>
      <c r="I502" s="98"/>
      <c r="J502" s="98"/>
      <c r="K502" s="113"/>
    </row>
    <row r="503" spans="2:11">
      <c r="B503" s="96"/>
      <c r="C503" s="113"/>
      <c r="D503" s="113"/>
      <c r="E503" s="113"/>
      <c r="F503" s="113"/>
      <c r="G503" s="113"/>
      <c r="H503" s="113"/>
      <c r="I503" s="98"/>
      <c r="J503" s="98"/>
      <c r="K503" s="113"/>
    </row>
    <row r="504" spans="2:11">
      <c r="B504" s="96"/>
      <c r="C504" s="113"/>
      <c r="D504" s="113"/>
      <c r="E504" s="113"/>
      <c r="F504" s="113"/>
      <c r="G504" s="113"/>
      <c r="H504" s="113"/>
      <c r="I504" s="98"/>
      <c r="J504" s="98"/>
      <c r="K504" s="113"/>
    </row>
    <row r="505" spans="2:11">
      <c r="B505" s="96"/>
      <c r="C505" s="113"/>
      <c r="D505" s="113"/>
      <c r="E505" s="113"/>
      <c r="F505" s="113"/>
      <c r="G505" s="113"/>
      <c r="H505" s="113"/>
      <c r="I505" s="98"/>
      <c r="J505" s="98"/>
      <c r="K505" s="113"/>
    </row>
    <row r="506" spans="2:11">
      <c r="B506" s="96"/>
      <c r="C506" s="113"/>
      <c r="D506" s="113"/>
      <c r="E506" s="113"/>
      <c r="F506" s="113"/>
      <c r="G506" s="113"/>
      <c r="H506" s="113"/>
      <c r="I506" s="98"/>
      <c r="J506" s="98"/>
      <c r="K506" s="113"/>
    </row>
    <row r="507" spans="2:11">
      <c r="B507" s="96"/>
      <c r="C507" s="113"/>
      <c r="D507" s="113"/>
      <c r="E507" s="113"/>
      <c r="F507" s="113"/>
      <c r="G507" s="113"/>
      <c r="H507" s="113"/>
      <c r="I507" s="98"/>
      <c r="J507" s="98"/>
      <c r="K507" s="113"/>
    </row>
    <row r="508" spans="2:11">
      <c r="B508" s="96"/>
      <c r="C508" s="113"/>
      <c r="D508" s="113"/>
      <c r="E508" s="113"/>
      <c r="F508" s="113"/>
      <c r="G508" s="113"/>
      <c r="H508" s="113"/>
      <c r="I508" s="98"/>
      <c r="J508" s="98"/>
      <c r="K508" s="113"/>
    </row>
    <row r="509" spans="2:11">
      <c r="B509" s="96"/>
      <c r="C509" s="113"/>
      <c r="D509" s="113"/>
      <c r="E509" s="113"/>
      <c r="F509" s="113"/>
      <c r="G509" s="113"/>
      <c r="H509" s="113"/>
      <c r="I509" s="98"/>
      <c r="J509" s="98"/>
      <c r="K509" s="113"/>
    </row>
    <row r="510" spans="2:11">
      <c r="B510" s="96"/>
      <c r="C510" s="113"/>
      <c r="D510" s="113"/>
      <c r="E510" s="113"/>
      <c r="F510" s="113"/>
      <c r="G510" s="113"/>
      <c r="H510" s="113"/>
      <c r="I510" s="98"/>
      <c r="J510" s="98"/>
      <c r="K510" s="113"/>
    </row>
    <row r="511" spans="2:11">
      <c r="B511" s="96"/>
      <c r="C511" s="113"/>
      <c r="D511" s="113"/>
      <c r="E511" s="113"/>
      <c r="F511" s="113"/>
      <c r="G511" s="113"/>
      <c r="H511" s="113"/>
      <c r="I511" s="98"/>
      <c r="J511" s="98"/>
      <c r="K511" s="113"/>
    </row>
    <row r="512" spans="2:11">
      <c r="B512" s="96"/>
      <c r="C512" s="113"/>
      <c r="D512" s="113"/>
      <c r="E512" s="113"/>
      <c r="F512" s="113"/>
      <c r="G512" s="113"/>
      <c r="H512" s="113"/>
      <c r="I512" s="98"/>
      <c r="J512" s="98"/>
      <c r="K512" s="113"/>
    </row>
    <row r="513" spans="2:11">
      <c r="B513" s="96"/>
      <c r="C513" s="113"/>
      <c r="D513" s="113"/>
      <c r="E513" s="113"/>
      <c r="F513" s="113"/>
      <c r="G513" s="113"/>
      <c r="H513" s="113"/>
      <c r="I513" s="98"/>
      <c r="J513" s="98"/>
      <c r="K513" s="113"/>
    </row>
    <row r="514" spans="2:11">
      <c r="B514" s="96"/>
      <c r="C514" s="113"/>
      <c r="D514" s="113"/>
      <c r="E514" s="113"/>
      <c r="F514" s="113"/>
      <c r="G514" s="113"/>
      <c r="H514" s="113"/>
      <c r="I514" s="98"/>
      <c r="J514" s="98"/>
      <c r="K514" s="113"/>
    </row>
    <row r="515" spans="2:11">
      <c r="B515" s="96"/>
      <c r="C515" s="113"/>
      <c r="D515" s="113"/>
      <c r="E515" s="113"/>
      <c r="F515" s="113"/>
      <c r="G515" s="113"/>
      <c r="H515" s="113"/>
      <c r="I515" s="98"/>
      <c r="J515" s="98"/>
      <c r="K515" s="113"/>
    </row>
    <row r="516" spans="2:11">
      <c r="B516" s="96"/>
      <c r="C516" s="113"/>
      <c r="D516" s="113"/>
      <c r="E516" s="113"/>
      <c r="F516" s="113"/>
      <c r="G516" s="113"/>
      <c r="H516" s="113"/>
      <c r="I516" s="98"/>
      <c r="J516" s="98"/>
      <c r="K516" s="113"/>
    </row>
    <row r="517" spans="2:11">
      <c r="B517" s="96"/>
      <c r="C517" s="113"/>
      <c r="D517" s="113"/>
      <c r="E517" s="113"/>
      <c r="F517" s="113"/>
      <c r="G517" s="113"/>
      <c r="H517" s="113"/>
      <c r="I517" s="98"/>
      <c r="J517" s="98"/>
      <c r="K517" s="113"/>
    </row>
    <row r="518" spans="2:11">
      <c r="B518" s="96"/>
      <c r="C518" s="113"/>
      <c r="D518" s="113"/>
      <c r="E518" s="113"/>
      <c r="F518" s="113"/>
      <c r="G518" s="113"/>
      <c r="H518" s="113"/>
      <c r="I518" s="98"/>
      <c r="J518" s="98"/>
      <c r="K518" s="113"/>
    </row>
    <row r="519" spans="2:11">
      <c r="B519" s="96"/>
      <c r="C519" s="113"/>
      <c r="D519" s="113"/>
      <c r="E519" s="113"/>
      <c r="F519" s="113"/>
      <c r="G519" s="113"/>
      <c r="H519" s="113"/>
      <c r="I519" s="98"/>
      <c r="J519" s="98"/>
      <c r="K519" s="113"/>
    </row>
    <row r="520" spans="2:11">
      <c r="B520" s="96"/>
      <c r="C520" s="113"/>
      <c r="D520" s="113"/>
      <c r="E520" s="113"/>
      <c r="F520" s="113"/>
      <c r="G520" s="113"/>
      <c r="H520" s="113"/>
      <c r="I520" s="98"/>
      <c r="J520" s="98"/>
      <c r="K520" s="113"/>
    </row>
    <row r="521" spans="2:11">
      <c r="B521" s="96"/>
      <c r="C521" s="113"/>
      <c r="D521" s="113"/>
      <c r="E521" s="113"/>
      <c r="F521" s="113"/>
      <c r="G521" s="113"/>
      <c r="H521" s="113"/>
      <c r="I521" s="98"/>
      <c r="J521" s="98"/>
      <c r="K521" s="113"/>
    </row>
    <row r="522" spans="2:11">
      <c r="B522" s="96"/>
      <c r="C522" s="113"/>
      <c r="D522" s="113"/>
      <c r="E522" s="113"/>
      <c r="F522" s="113"/>
      <c r="G522" s="113"/>
      <c r="H522" s="113"/>
      <c r="I522" s="98"/>
      <c r="J522" s="98"/>
      <c r="K522" s="113"/>
    </row>
    <row r="523" spans="2:11">
      <c r="B523" s="96"/>
      <c r="C523" s="113"/>
      <c r="D523" s="113"/>
      <c r="E523" s="113"/>
      <c r="F523" s="113"/>
      <c r="G523" s="113"/>
      <c r="H523" s="113"/>
      <c r="I523" s="98"/>
      <c r="J523" s="98"/>
      <c r="K523" s="113"/>
    </row>
    <row r="524" spans="2:11">
      <c r="B524" s="96"/>
      <c r="C524" s="113"/>
      <c r="D524" s="113"/>
      <c r="E524" s="113"/>
      <c r="F524" s="113"/>
      <c r="G524" s="113"/>
      <c r="H524" s="113"/>
      <c r="I524" s="98"/>
      <c r="J524" s="98"/>
      <c r="K524" s="113"/>
    </row>
    <row r="525" spans="2:11">
      <c r="B525" s="96"/>
      <c r="C525" s="113"/>
      <c r="D525" s="113"/>
      <c r="E525" s="113"/>
      <c r="F525" s="113"/>
      <c r="G525" s="113"/>
      <c r="H525" s="113"/>
      <c r="I525" s="98"/>
      <c r="J525" s="98"/>
      <c r="K525" s="113"/>
    </row>
    <row r="526" spans="2:11">
      <c r="B526" s="96"/>
      <c r="C526" s="113"/>
      <c r="D526" s="113"/>
      <c r="E526" s="113"/>
      <c r="F526" s="113"/>
      <c r="G526" s="113"/>
      <c r="H526" s="113"/>
      <c r="I526" s="98"/>
      <c r="J526" s="98"/>
      <c r="K526" s="113"/>
    </row>
    <row r="527" spans="2:11">
      <c r="B527" s="96"/>
      <c r="C527" s="113"/>
      <c r="D527" s="113"/>
      <c r="E527" s="113"/>
      <c r="F527" s="113"/>
      <c r="G527" s="113"/>
      <c r="H527" s="113"/>
      <c r="I527" s="98"/>
      <c r="J527" s="98"/>
      <c r="K527" s="113"/>
    </row>
    <row r="528" spans="2:11">
      <c r="B528" s="96"/>
      <c r="C528" s="113"/>
      <c r="D528" s="113"/>
      <c r="E528" s="113"/>
      <c r="F528" s="113"/>
      <c r="G528" s="113"/>
      <c r="H528" s="113"/>
      <c r="I528" s="98"/>
      <c r="J528" s="98"/>
      <c r="K528" s="113"/>
    </row>
    <row r="529" spans="2:11">
      <c r="B529" s="96"/>
      <c r="C529" s="113"/>
      <c r="D529" s="113"/>
      <c r="E529" s="113"/>
      <c r="F529" s="113"/>
      <c r="G529" s="113"/>
      <c r="H529" s="113"/>
      <c r="I529" s="98"/>
      <c r="J529" s="98"/>
      <c r="K529" s="113"/>
    </row>
    <row r="530" spans="2:11">
      <c r="B530" s="96"/>
      <c r="C530" s="113"/>
      <c r="D530" s="113"/>
      <c r="E530" s="113"/>
      <c r="F530" s="113"/>
      <c r="G530" s="113"/>
      <c r="H530" s="113"/>
      <c r="I530" s="98"/>
      <c r="J530" s="98"/>
      <c r="K530" s="113"/>
    </row>
    <row r="531" spans="2:11">
      <c r="B531" s="96"/>
      <c r="C531" s="113"/>
      <c r="D531" s="113"/>
      <c r="E531" s="113"/>
      <c r="F531" s="113"/>
      <c r="G531" s="113"/>
      <c r="H531" s="113"/>
      <c r="I531" s="98"/>
      <c r="J531" s="98"/>
      <c r="K531" s="113"/>
    </row>
    <row r="532" spans="2:11">
      <c r="B532" s="96"/>
      <c r="C532" s="113"/>
      <c r="D532" s="113"/>
      <c r="E532" s="113"/>
      <c r="F532" s="113"/>
      <c r="G532" s="113"/>
      <c r="H532" s="113"/>
      <c r="I532" s="98"/>
      <c r="J532" s="98"/>
      <c r="K532" s="113"/>
    </row>
    <row r="533" spans="2:11">
      <c r="B533" s="96"/>
      <c r="C533" s="113"/>
      <c r="D533" s="113"/>
      <c r="E533" s="113"/>
      <c r="F533" s="113"/>
      <c r="G533" s="113"/>
      <c r="H533" s="113"/>
      <c r="I533" s="98"/>
      <c r="J533" s="98"/>
      <c r="K533" s="113"/>
    </row>
    <row r="534" spans="2:11">
      <c r="B534" s="96"/>
      <c r="C534" s="113"/>
      <c r="D534" s="113"/>
      <c r="E534" s="113"/>
      <c r="F534" s="113"/>
      <c r="G534" s="113"/>
      <c r="H534" s="113"/>
      <c r="I534" s="98"/>
      <c r="J534" s="98"/>
      <c r="K534" s="113"/>
    </row>
    <row r="535" spans="2:11">
      <c r="B535" s="96"/>
      <c r="C535" s="113"/>
      <c r="D535" s="113"/>
      <c r="E535" s="113"/>
      <c r="F535" s="113"/>
      <c r="G535" s="113"/>
      <c r="H535" s="113"/>
      <c r="I535" s="98"/>
      <c r="J535" s="98"/>
      <c r="K535" s="113"/>
    </row>
    <row r="536" spans="2:11">
      <c r="B536" s="96"/>
      <c r="C536" s="113"/>
      <c r="D536" s="113"/>
      <c r="E536" s="113"/>
      <c r="F536" s="113"/>
      <c r="G536" s="113"/>
      <c r="H536" s="113"/>
      <c r="I536" s="98"/>
      <c r="J536" s="98"/>
      <c r="K536" s="113"/>
    </row>
    <row r="537" spans="2:11">
      <c r="B537" s="96"/>
      <c r="C537" s="113"/>
      <c r="D537" s="113"/>
      <c r="E537" s="113"/>
      <c r="F537" s="113"/>
      <c r="G537" s="113"/>
      <c r="H537" s="113"/>
      <c r="I537" s="98"/>
      <c r="J537" s="98"/>
      <c r="K537" s="113"/>
    </row>
    <row r="538" spans="2:11">
      <c r="B538" s="96"/>
      <c r="C538" s="113"/>
      <c r="D538" s="113"/>
      <c r="E538" s="113"/>
      <c r="F538" s="113"/>
      <c r="G538" s="113"/>
      <c r="H538" s="113"/>
      <c r="I538" s="98"/>
      <c r="J538" s="98"/>
      <c r="K538" s="113"/>
    </row>
    <row r="539" spans="2:11">
      <c r="B539" s="96"/>
      <c r="C539" s="113"/>
      <c r="D539" s="113"/>
      <c r="E539" s="113"/>
      <c r="F539" s="113"/>
      <c r="G539" s="113"/>
      <c r="H539" s="113"/>
      <c r="I539" s="98"/>
      <c r="J539" s="98"/>
      <c r="K539" s="113"/>
    </row>
    <row r="540" spans="2:11">
      <c r="B540" s="96"/>
      <c r="C540" s="113"/>
      <c r="D540" s="113"/>
      <c r="E540" s="113"/>
      <c r="F540" s="113"/>
      <c r="G540" s="113"/>
      <c r="H540" s="113"/>
      <c r="I540" s="98"/>
      <c r="J540" s="98"/>
      <c r="K540" s="113"/>
    </row>
    <row r="541" spans="2:11">
      <c r="B541" s="96"/>
      <c r="C541" s="113"/>
      <c r="D541" s="113"/>
      <c r="E541" s="113"/>
      <c r="F541" s="113"/>
      <c r="G541" s="113"/>
      <c r="H541" s="113"/>
      <c r="I541" s="98"/>
      <c r="J541" s="98"/>
      <c r="K541" s="113"/>
    </row>
    <row r="542" spans="2:11">
      <c r="B542" s="96"/>
      <c r="C542" s="113"/>
      <c r="D542" s="113"/>
      <c r="E542" s="113"/>
      <c r="F542" s="113"/>
      <c r="G542" s="113"/>
      <c r="H542" s="113"/>
      <c r="I542" s="98"/>
      <c r="J542" s="98"/>
      <c r="K542" s="113"/>
    </row>
    <row r="543" spans="2:11">
      <c r="B543" s="96"/>
      <c r="C543" s="113"/>
      <c r="D543" s="113"/>
      <c r="E543" s="113"/>
      <c r="F543" s="113"/>
      <c r="G543" s="113"/>
      <c r="H543" s="113"/>
      <c r="I543" s="98"/>
      <c r="J543" s="98"/>
      <c r="K543" s="113"/>
    </row>
    <row r="544" spans="2:11">
      <c r="B544" s="96"/>
      <c r="C544" s="113"/>
      <c r="D544" s="113"/>
      <c r="E544" s="113"/>
      <c r="F544" s="113"/>
      <c r="G544" s="113"/>
      <c r="H544" s="113"/>
      <c r="I544" s="98"/>
      <c r="J544" s="98"/>
      <c r="K544" s="113"/>
    </row>
    <row r="545" spans="2:11">
      <c r="B545" s="96"/>
      <c r="C545" s="113"/>
      <c r="D545" s="113"/>
      <c r="E545" s="113"/>
      <c r="F545" s="113"/>
      <c r="G545" s="113"/>
      <c r="H545" s="113"/>
      <c r="I545" s="98"/>
      <c r="J545" s="98"/>
      <c r="K545" s="113"/>
    </row>
    <row r="546" spans="2:11">
      <c r="B546" s="96"/>
      <c r="C546" s="113"/>
      <c r="D546" s="113"/>
      <c r="E546" s="113"/>
      <c r="F546" s="113"/>
      <c r="G546" s="113"/>
      <c r="H546" s="113"/>
      <c r="I546" s="98"/>
      <c r="J546" s="98"/>
      <c r="K546" s="113"/>
    </row>
    <row r="547" spans="2:11">
      <c r="B547" s="96"/>
      <c r="C547" s="113"/>
      <c r="D547" s="113"/>
      <c r="E547" s="113"/>
      <c r="F547" s="113"/>
      <c r="G547" s="113"/>
      <c r="H547" s="113"/>
      <c r="I547" s="98"/>
      <c r="J547" s="98"/>
      <c r="K547" s="113"/>
    </row>
    <row r="548" spans="2:11">
      <c r="B548" s="96"/>
      <c r="C548" s="113"/>
      <c r="D548" s="113"/>
      <c r="E548" s="113"/>
      <c r="F548" s="113"/>
      <c r="G548" s="113"/>
      <c r="H548" s="113"/>
      <c r="I548" s="98"/>
      <c r="J548" s="98"/>
      <c r="K548" s="113"/>
    </row>
    <row r="549" spans="2:11">
      <c r="B549" s="96"/>
      <c r="C549" s="113"/>
      <c r="D549" s="113"/>
      <c r="E549" s="113"/>
      <c r="F549" s="113"/>
      <c r="G549" s="113"/>
      <c r="H549" s="113"/>
      <c r="I549" s="98"/>
      <c r="J549" s="98"/>
      <c r="K549" s="113"/>
    </row>
    <row r="550" spans="2:11">
      <c r="B550" s="96"/>
      <c r="C550" s="113"/>
      <c r="D550" s="113"/>
      <c r="E550" s="113"/>
      <c r="F550" s="113"/>
      <c r="G550" s="113"/>
      <c r="H550" s="113"/>
      <c r="I550" s="98"/>
      <c r="J550" s="98"/>
      <c r="K550" s="113"/>
    </row>
    <row r="551" spans="2:11">
      <c r="B551" s="96"/>
      <c r="C551" s="113"/>
      <c r="D551" s="113"/>
      <c r="E551" s="113"/>
      <c r="F551" s="113"/>
      <c r="G551" s="113"/>
      <c r="H551" s="113"/>
      <c r="I551" s="98"/>
      <c r="J551" s="98"/>
      <c r="K551" s="113"/>
    </row>
    <row r="552" spans="2:11">
      <c r="B552" s="96"/>
      <c r="C552" s="113"/>
      <c r="D552" s="113"/>
      <c r="E552" s="113"/>
      <c r="F552" s="113"/>
      <c r="G552" s="113"/>
      <c r="H552" s="113"/>
      <c r="I552" s="98"/>
      <c r="J552" s="98"/>
      <c r="K552" s="113"/>
    </row>
    <row r="553" spans="2:11">
      <c r="B553" s="96"/>
      <c r="C553" s="113"/>
      <c r="D553" s="113"/>
      <c r="E553" s="113"/>
      <c r="F553" s="113"/>
      <c r="G553" s="113"/>
      <c r="H553" s="113"/>
      <c r="I553" s="98"/>
      <c r="J553" s="98"/>
      <c r="K553" s="113"/>
    </row>
    <row r="554" spans="2:11">
      <c r="B554" s="96"/>
      <c r="C554" s="113"/>
      <c r="D554" s="113"/>
      <c r="E554" s="113"/>
      <c r="F554" s="113"/>
      <c r="G554" s="113"/>
      <c r="H554" s="113"/>
      <c r="I554" s="98"/>
      <c r="J554" s="98"/>
      <c r="K554" s="113"/>
    </row>
    <row r="555" spans="2:11">
      <c r="B555" s="96"/>
      <c r="C555" s="113"/>
      <c r="D555" s="113"/>
      <c r="E555" s="113"/>
      <c r="F555" s="113"/>
      <c r="G555" s="113"/>
      <c r="H555" s="113"/>
      <c r="I555" s="98"/>
      <c r="J555" s="98"/>
      <c r="K555" s="113"/>
    </row>
    <row r="556" spans="2:11">
      <c r="B556" s="96"/>
      <c r="C556" s="113"/>
      <c r="D556" s="113"/>
      <c r="E556" s="113"/>
      <c r="F556" s="113"/>
      <c r="G556" s="113"/>
      <c r="H556" s="113"/>
      <c r="I556" s="98"/>
      <c r="J556" s="98"/>
      <c r="K556" s="113"/>
    </row>
    <row r="557" spans="2:11">
      <c r="B557" s="96"/>
      <c r="C557" s="113"/>
      <c r="D557" s="113"/>
      <c r="E557" s="113"/>
      <c r="F557" s="113"/>
      <c r="G557" s="113"/>
      <c r="H557" s="113"/>
      <c r="I557" s="98"/>
      <c r="J557" s="98"/>
      <c r="K557" s="113"/>
    </row>
    <row r="558" spans="2:11">
      <c r="B558" s="96"/>
      <c r="C558" s="113"/>
      <c r="D558" s="113"/>
      <c r="E558" s="113"/>
      <c r="F558" s="113"/>
      <c r="G558" s="113"/>
      <c r="H558" s="113"/>
      <c r="I558" s="98"/>
      <c r="J558" s="98"/>
      <c r="K558" s="113"/>
    </row>
    <row r="559" spans="2:11">
      <c r="B559" s="96"/>
      <c r="C559" s="113"/>
      <c r="D559" s="113"/>
      <c r="E559" s="113"/>
      <c r="F559" s="113"/>
      <c r="G559" s="113"/>
      <c r="H559" s="113"/>
      <c r="I559" s="98"/>
      <c r="J559" s="98"/>
      <c r="K559" s="113"/>
    </row>
    <row r="560" spans="2:11">
      <c r="B560" s="96"/>
      <c r="C560" s="113"/>
      <c r="D560" s="113"/>
      <c r="E560" s="113"/>
      <c r="F560" s="113"/>
      <c r="G560" s="113"/>
      <c r="H560" s="113"/>
      <c r="I560" s="98"/>
      <c r="J560" s="98"/>
      <c r="K560" s="113"/>
    </row>
    <row r="561" spans="2:11">
      <c r="B561" s="96"/>
      <c r="C561" s="113"/>
      <c r="D561" s="113"/>
      <c r="E561" s="113"/>
      <c r="F561" s="113"/>
      <c r="G561" s="113"/>
      <c r="H561" s="113"/>
      <c r="I561" s="98"/>
      <c r="J561" s="98"/>
      <c r="K561" s="113"/>
    </row>
    <row r="562" spans="2:11">
      <c r="B562" s="96"/>
      <c r="C562" s="113"/>
      <c r="D562" s="113"/>
      <c r="E562" s="113"/>
      <c r="F562" s="113"/>
      <c r="G562" s="113"/>
      <c r="H562" s="113"/>
      <c r="I562" s="98"/>
      <c r="J562" s="98"/>
      <c r="K562" s="113"/>
    </row>
    <row r="563" spans="2:11">
      <c r="B563" s="96"/>
      <c r="C563" s="113"/>
      <c r="D563" s="113"/>
      <c r="E563" s="113"/>
      <c r="F563" s="113"/>
      <c r="G563" s="113"/>
      <c r="H563" s="113"/>
      <c r="I563" s="98"/>
      <c r="J563" s="98"/>
      <c r="K563" s="113"/>
    </row>
    <row r="564" spans="2:11">
      <c r="B564" s="96"/>
      <c r="C564" s="113"/>
      <c r="D564" s="113"/>
      <c r="E564" s="113"/>
      <c r="F564" s="113"/>
      <c r="G564" s="113"/>
      <c r="H564" s="113"/>
      <c r="I564" s="98"/>
      <c r="J564" s="98"/>
      <c r="K564" s="113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152</v>
      </c>
      <c r="C1" s="46" t="s" vm="1">
        <v>240</v>
      </c>
    </row>
    <row r="2" spans="2:35">
      <c r="B2" s="46" t="s">
        <v>151</v>
      </c>
      <c r="C2" s="46" t="s">
        <v>241</v>
      </c>
    </row>
    <row r="3" spans="2:35">
      <c r="B3" s="46" t="s">
        <v>153</v>
      </c>
      <c r="C3" s="46" t="s">
        <v>242</v>
      </c>
      <c r="E3" s="2"/>
    </row>
    <row r="4" spans="2:35">
      <c r="B4" s="46" t="s">
        <v>154</v>
      </c>
      <c r="C4" s="46" t="s">
        <v>243</v>
      </c>
    </row>
    <row r="6" spans="2:35" ht="26.25" customHeight="1">
      <c r="B6" s="151" t="s">
        <v>180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2:35" ht="26.25" customHeight="1">
      <c r="B7" s="151" t="s">
        <v>102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2:35" s="3" customFormat="1" ht="63">
      <c r="B8" s="21" t="s">
        <v>121</v>
      </c>
      <c r="C8" s="29" t="s">
        <v>49</v>
      </c>
      <c r="D8" s="12" t="s">
        <v>55</v>
      </c>
      <c r="E8" s="29" t="s">
        <v>14</v>
      </c>
      <c r="F8" s="29" t="s">
        <v>71</v>
      </c>
      <c r="G8" s="29" t="s">
        <v>109</v>
      </c>
      <c r="H8" s="29" t="s">
        <v>17</v>
      </c>
      <c r="I8" s="29" t="s">
        <v>108</v>
      </c>
      <c r="J8" s="29" t="s">
        <v>16</v>
      </c>
      <c r="K8" s="29" t="s">
        <v>18</v>
      </c>
      <c r="L8" s="29" t="s">
        <v>215</v>
      </c>
      <c r="M8" s="29" t="s">
        <v>214</v>
      </c>
      <c r="N8" s="29" t="s">
        <v>66</v>
      </c>
      <c r="O8" s="29" t="s">
        <v>63</v>
      </c>
      <c r="P8" s="29" t="s">
        <v>155</v>
      </c>
      <c r="Q8" s="30" t="s">
        <v>157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222</v>
      </c>
      <c r="M9" s="31"/>
      <c r="N9" s="31" t="s">
        <v>218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118</v>
      </c>
    </row>
    <row r="11" spans="2:35" s="4" customFormat="1" ht="18" customHeight="1">
      <c r="B11" s="109" t="s">
        <v>4324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10">
        <v>0</v>
      </c>
      <c r="O11" s="90"/>
      <c r="P11" s="111">
        <v>0</v>
      </c>
      <c r="Q11" s="111">
        <v>0</v>
      </c>
      <c r="AI11" s="1"/>
    </row>
    <row r="12" spans="2:35" ht="21.75" customHeight="1">
      <c r="B12" s="112" t="s">
        <v>230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3" spans="2:35">
      <c r="B13" s="112" t="s">
        <v>117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2:35">
      <c r="B14" s="112" t="s">
        <v>213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35">
      <c r="B15" s="112" t="s">
        <v>221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2:35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2:17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</row>
    <row r="18" spans="2:17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</row>
    <row r="19" spans="2:17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</row>
    <row r="20" spans="2:17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</row>
    <row r="21" spans="2:17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2:17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2:17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2:17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2:17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2:17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2:17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2:17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2:17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2:17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2:17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2:17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2:17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2:17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2:17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2:17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7" spans="2:17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2:17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2:17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2:17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2:17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2" spans="2:17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2:17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2:17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2:17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2:17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2:17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2:17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2:17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</row>
    <row r="50" spans="2:17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</row>
    <row r="51" spans="2:17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</row>
    <row r="52" spans="2:17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</row>
    <row r="53" spans="2:17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2:17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2:17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2:17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2:17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2:17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2:17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2:17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2:17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2:17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2:17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2:17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2:17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2:17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2:17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2:17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2:17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2:17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2:17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2:17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2:17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2:17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2:17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2:17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2:17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2:17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</row>
    <row r="79" spans="2:17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</row>
    <row r="80" spans="2:17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</row>
    <row r="81" spans="2:17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</row>
    <row r="82" spans="2:17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2:17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2:17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</row>
    <row r="85" spans="2:17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</row>
    <row r="86" spans="2:17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2:17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2:17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2:17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2:17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</row>
    <row r="91" spans="2:17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2:17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</row>
    <row r="93" spans="2:17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</row>
    <row r="94" spans="2:17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</row>
    <row r="95" spans="2:17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</row>
    <row r="96" spans="2:17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</row>
    <row r="97" spans="2:17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</row>
    <row r="98" spans="2:17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</row>
    <row r="99" spans="2:17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</row>
    <row r="100" spans="2:17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</row>
    <row r="101" spans="2:17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</row>
    <row r="102" spans="2:17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2:17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</row>
    <row r="104" spans="2:17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</row>
    <row r="105" spans="2:17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</row>
    <row r="106" spans="2:17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</row>
    <row r="107" spans="2:17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</row>
    <row r="108" spans="2:17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</row>
    <row r="109" spans="2:17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</row>
    <row r="110" spans="2:17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</row>
    <row r="111" spans="2:17">
      <c r="B111" s="96"/>
      <c r="C111" s="96"/>
      <c r="D111" s="96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2:17">
      <c r="B112" s="96"/>
      <c r="C112" s="96"/>
      <c r="D112" s="96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2:17">
      <c r="B113" s="96"/>
      <c r="C113" s="96"/>
      <c r="D113" s="96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2:17">
      <c r="B114" s="96"/>
      <c r="C114" s="96"/>
      <c r="D114" s="96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2:17">
      <c r="B115" s="96"/>
      <c r="C115" s="96"/>
      <c r="D115" s="96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2:17">
      <c r="B116" s="96"/>
      <c r="C116" s="96"/>
      <c r="D116" s="96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2:17">
      <c r="B117" s="96"/>
      <c r="C117" s="96"/>
      <c r="D117" s="96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2:17">
      <c r="B118" s="96"/>
      <c r="C118" s="96"/>
      <c r="D118" s="96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2:17">
      <c r="B119" s="96"/>
      <c r="C119" s="96"/>
      <c r="D119" s="96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2:17">
      <c r="B120" s="96"/>
      <c r="C120" s="96"/>
      <c r="D120" s="96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2:17">
      <c r="B121" s="96"/>
      <c r="C121" s="96"/>
      <c r="D121" s="96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2:17">
      <c r="B122" s="96"/>
      <c r="C122" s="96"/>
      <c r="D122" s="96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2:17">
      <c r="B123" s="96"/>
      <c r="C123" s="96"/>
      <c r="D123" s="96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2:17">
      <c r="B124" s="96"/>
      <c r="C124" s="96"/>
      <c r="D124" s="96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2:17">
      <c r="B125" s="96"/>
      <c r="C125" s="96"/>
      <c r="D125" s="96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2:17">
      <c r="B126" s="96"/>
      <c r="C126" s="96"/>
      <c r="D126" s="96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>
      <c r="B127" s="96"/>
      <c r="C127" s="96"/>
      <c r="D127" s="96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2:17">
      <c r="B128" s="96"/>
      <c r="C128" s="96"/>
      <c r="D128" s="96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>
      <c r="B129" s="96"/>
      <c r="C129" s="96"/>
      <c r="D129" s="96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>
      <c r="B130" s="96"/>
      <c r="C130" s="96"/>
      <c r="D130" s="96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>
      <c r="B131" s="96"/>
      <c r="C131" s="96"/>
      <c r="D131" s="96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>
      <c r="B132" s="96"/>
      <c r="C132" s="96"/>
      <c r="D132" s="96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>
      <c r="B133" s="96"/>
      <c r="C133" s="96"/>
      <c r="D133" s="96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>
      <c r="B134" s="96"/>
      <c r="C134" s="96"/>
      <c r="D134" s="96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>
      <c r="B135" s="96"/>
      <c r="C135" s="96"/>
      <c r="D135" s="96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>
      <c r="B136" s="96"/>
      <c r="C136" s="96"/>
      <c r="D136" s="96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>
      <c r="B137" s="96"/>
      <c r="C137" s="96"/>
      <c r="D137" s="96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>
      <c r="B138" s="96"/>
      <c r="C138" s="96"/>
      <c r="D138" s="96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>
      <c r="B139" s="96"/>
      <c r="C139" s="96"/>
      <c r="D139" s="96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>
      <c r="B140" s="96"/>
      <c r="C140" s="96"/>
      <c r="D140" s="96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>
      <c r="B141" s="96"/>
      <c r="C141" s="96"/>
      <c r="D141" s="96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>
      <c r="B142" s="96"/>
      <c r="C142" s="96"/>
      <c r="D142" s="96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>
      <c r="B143" s="96"/>
      <c r="C143" s="96"/>
      <c r="D143" s="96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>
      <c r="B144" s="96"/>
      <c r="C144" s="96"/>
      <c r="D144" s="96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>
      <c r="B145" s="96"/>
      <c r="C145" s="96"/>
      <c r="D145" s="96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>
      <c r="B146" s="96"/>
      <c r="C146" s="96"/>
      <c r="D146" s="96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>
      <c r="B147" s="96"/>
      <c r="C147" s="96"/>
      <c r="D147" s="96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>
      <c r="B148" s="96"/>
      <c r="C148" s="96"/>
      <c r="D148" s="96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>
      <c r="B149" s="96"/>
      <c r="C149" s="96"/>
      <c r="D149" s="96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>
      <c r="B150" s="96"/>
      <c r="C150" s="96"/>
      <c r="D150" s="96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>
      <c r="B151" s="96"/>
      <c r="C151" s="96"/>
      <c r="D151" s="96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>
      <c r="B152" s="96"/>
      <c r="C152" s="96"/>
      <c r="D152" s="96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>
      <c r="B153" s="96"/>
      <c r="C153" s="96"/>
      <c r="D153" s="96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>
      <c r="B154" s="96"/>
      <c r="C154" s="96"/>
      <c r="D154" s="96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>
      <c r="B155" s="96"/>
      <c r="C155" s="96"/>
      <c r="D155" s="96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>
      <c r="B156" s="96"/>
      <c r="C156" s="96"/>
      <c r="D156" s="96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>
      <c r="B157" s="96"/>
      <c r="C157" s="96"/>
      <c r="D157" s="96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>
      <c r="B158" s="96"/>
      <c r="C158" s="96"/>
      <c r="D158" s="96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>
      <c r="B159" s="96"/>
      <c r="C159" s="96"/>
      <c r="D159" s="96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>
      <c r="B160" s="96"/>
      <c r="C160" s="96"/>
      <c r="D160" s="96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>
      <c r="B161" s="96"/>
      <c r="C161" s="96"/>
      <c r="D161" s="96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>
      <c r="B162" s="96"/>
      <c r="C162" s="96"/>
      <c r="D162" s="96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>
      <c r="B163" s="96"/>
      <c r="C163" s="96"/>
      <c r="D163" s="96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>
      <c r="B164" s="96"/>
      <c r="C164" s="96"/>
      <c r="D164" s="96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>
      <c r="B165" s="96"/>
      <c r="C165" s="96"/>
      <c r="D165" s="96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>
      <c r="B166" s="96"/>
      <c r="C166" s="96"/>
      <c r="D166" s="96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>
      <c r="B167" s="96"/>
      <c r="C167" s="96"/>
      <c r="D167" s="96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>
      <c r="B168" s="96"/>
      <c r="C168" s="96"/>
      <c r="D168" s="96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2:17">
      <c r="B169" s="96"/>
      <c r="C169" s="96"/>
      <c r="D169" s="96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2:17">
      <c r="B170" s="96"/>
      <c r="C170" s="96"/>
      <c r="D170" s="96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2:17">
      <c r="B171" s="96"/>
      <c r="C171" s="96"/>
      <c r="D171" s="96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2:17">
      <c r="B172" s="96"/>
      <c r="C172" s="96"/>
      <c r="D172" s="96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2:17">
      <c r="B173" s="96"/>
      <c r="C173" s="96"/>
      <c r="D173" s="96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>
      <c r="B174" s="96"/>
      <c r="C174" s="96"/>
      <c r="D174" s="96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2:17">
      <c r="B175" s="96"/>
      <c r="C175" s="96"/>
      <c r="D175" s="96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2:17">
      <c r="B176" s="96"/>
      <c r="C176" s="96"/>
      <c r="D176" s="96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1.7109375" style="2" bestFit="1" customWidth="1"/>
    <col min="4" max="5" width="5.42578125" style="1" bestFit="1" customWidth="1"/>
    <col min="6" max="6" width="11.28515625" style="1" bestFit="1" customWidth="1"/>
    <col min="7" max="7" width="9.140625" style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7.28515625" style="1" bestFit="1" customWidth="1"/>
    <col min="12" max="12" width="7.28515625" style="1" bestFit="1" customWidth="1"/>
    <col min="13" max="13" width="14.28515625" style="1" bestFit="1" customWidth="1"/>
    <col min="14" max="14" width="6.28515625" style="1" bestFit="1" customWidth="1"/>
    <col min="15" max="15" width="9.140625" style="1" customWidth="1"/>
    <col min="16" max="16" width="9.28515625" style="1" bestFit="1" customWidth="1"/>
    <col min="17" max="16384" width="9.140625" style="1"/>
  </cols>
  <sheetData>
    <row r="1" spans="2:16">
      <c r="B1" s="46" t="s">
        <v>152</v>
      </c>
      <c r="C1" s="46" t="s" vm="1">
        <v>240</v>
      </c>
    </row>
    <row r="2" spans="2:16">
      <c r="B2" s="46" t="s">
        <v>151</v>
      </c>
      <c r="C2" s="46" t="s">
        <v>241</v>
      </c>
    </row>
    <row r="3" spans="2:16">
      <c r="B3" s="46" t="s">
        <v>153</v>
      </c>
      <c r="C3" s="46" t="s">
        <v>242</v>
      </c>
    </row>
    <row r="4" spans="2:16">
      <c r="B4" s="46" t="s">
        <v>154</v>
      </c>
      <c r="C4" s="46" t="s">
        <v>243</v>
      </c>
    </row>
    <row r="6" spans="2:16" ht="26.25" customHeight="1">
      <c r="B6" s="151" t="s">
        <v>181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ht="26.25" customHeight="1">
      <c r="B7" s="151" t="s">
        <v>94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</row>
    <row r="8" spans="2:16" s="3" customFormat="1" ht="63">
      <c r="B8" s="21" t="s">
        <v>121</v>
      </c>
      <c r="C8" s="29" t="s">
        <v>49</v>
      </c>
      <c r="D8" s="29" t="s">
        <v>14</v>
      </c>
      <c r="E8" s="29" t="s">
        <v>71</v>
      </c>
      <c r="F8" s="29" t="s">
        <v>109</v>
      </c>
      <c r="G8" s="29" t="s">
        <v>17</v>
      </c>
      <c r="H8" s="29" t="s">
        <v>108</v>
      </c>
      <c r="I8" s="29" t="s">
        <v>16</v>
      </c>
      <c r="J8" s="29" t="s">
        <v>18</v>
      </c>
      <c r="K8" s="29" t="s">
        <v>215</v>
      </c>
      <c r="L8" s="29" t="s">
        <v>214</v>
      </c>
      <c r="M8" s="29" t="s">
        <v>116</v>
      </c>
      <c r="N8" s="29" t="s">
        <v>63</v>
      </c>
      <c r="O8" s="29" t="s">
        <v>155</v>
      </c>
      <c r="P8" s="30" t="s">
        <v>157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222</v>
      </c>
      <c r="L9" s="31"/>
      <c r="M9" s="31" t="s">
        <v>218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76" t="s">
        <v>28</v>
      </c>
      <c r="C11" s="76"/>
      <c r="D11" s="76"/>
      <c r="E11" s="76"/>
      <c r="F11" s="100"/>
      <c r="G11" s="79">
        <v>6.472526207913714</v>
      </c>
      <c r="H11" s="77"/>
      <c r="I11" s="78"/>
      <c r="J11" s="78">
        <v>4.7651150716208492E-2</v>
      </c>
      <c r="K11" s="79"/>
      <c r="L11" s="101"/>
      <c r="M11" s="79">
        <f>M12</f>
        <v>32462276.515965685</v>
      </c>
      <c r="N11" s="80"/>
      <c r="O11" s="80">
        <f>IFERROR(M11/$M$11,0)</f>
        <v>1</v>
      </c>
      <c r="P11" s="80">
        <f>M11/'סכום נכסי הקרן'!$C$42</f>
        <v>0.29110661577176644</v>
      </c>
    </row>
    <row r="12" spans="2:16" ht="21.75" customHeight="1">
      <c r="B12" s="81" t="s">
        <v>207</v>
      </c>
      <c r="C12" s="82"/>
      <c r="D12" s="82"/>
      <c r="E12" s="82"/>
      <c r="F12" s="102"/>
      <c r="G12" s="85">
        <v>6.4725262079137202</v>
      </c>
      <c r="H12" s="83"/>
      <c r="I12" s="84"/>
      <c r="J12" s="84">
        <v>4.7651150716208533E-2</v>
      </c>
      <c r="K12" s="85"/>
      <c r="L12" s="103"/>
      <c r="M12" s="85">
        <f>M13+M19+M164</f>
        <v>32462276.515965685</v>
      </c>
      <c r="N12" s="86"/>
      <c r="O12" s="86">
        <f t="shared" ref="O12:O77" si="0">IFERROR(M12/$M$11,0)</f>
        <v>1</v>
      </c>
      <c r="P12" s="86">
        <f>M12/'סכום נכסי הקרן'!$C$42</f>
        <v>0.29110661577176644</v>
      </c>
    </row>
    <row r="13" spans="2:16">
      <c r="B13" s="116" t="s">
        <v>4330</v>
      </c>
      <c r="C13" s="82"/>
      <c r="D13" s="82"/>
      <c r="E13" s="82"/>
      <c r="F13" s="102"/>
      <c r="G13" s="85">
        <f>AVERAGE(G14:G17)</f>
        <v>4.7574999999999434</v>
      </c>
      <c r="H13" s="83"/>
      <c r="I13" s="84"/>
      <c r="J13" s="84">
        <f>AVERAGE(J14:J17)</f>
        <v>5.1399999999998801E-2</v>
      </c>
      <c r="K13" s="85"/>
      <c r="L13" s="103"/>
      <c r="M13" s="85">
        <f>SUM(M14:M17)</f>
        <v>1096215.830963783</v>
      </c>
      <c r="N13" s="86"/>
      <c r="O13" s="86">
        <f>IFERROR(M13/$M$11,0)</f>
        <v>3.3768914217234242E-2</v>
      </c>
      <c r="P13" s="86">
        <f>M13/'סכום נכסי הקרן'!$C$42</f>
        <v>9.8303543360661501E-3</v>
      </c>
    </row>
    <row r="14" spans="2:16">
      <c r="B14" s="88" t="s">
        <v>1903</v>
      </c>
      <c r="C14" s="90">
        <v>9444</v>
      </c>
      <c r="D14" s="90" t="s">
        <v>246</v>
      </c>
      <c r="E14" s="90"/>
      <c r="F14" s="104">
        <v>44958</v>
      </c>
      <c r="G14" s="93">
        <v>4.5900000000000496</v>
      </c>
      <c r="H14" s="91" t="s">
        <v>139</v>
      </c>
      <c r="I14" s="92">
        <v>5.1500000000000004E-2</v>
      </c>
      <c r="J14" s="92">
        <v>5.1400000000000431E-2</v>
      </c>
      <c r="K14" s="93">
        <v>110048999.88995102</v>
      </c>
      <c r="L14" s="105">
        <v>104.30357215422134</v>
      </c>
      <c r="M14" s="93">
        <v>114785.03800521402</v>
      </c>
      <c r="N14" s="94"/>
      <c r="O14" s="94">
        <f t="shared" si="0"/>
        <v>3.5359515821005386E-3</v>
      </c>
      <c r="P14" s="94">
        <f>M14/'סכום נכסי הקרן'!$C$42</f>
        <v>1.0293388985981112E-3</v>
      </c>
    </row>
    <row r="15" spans="2:16">
      <c r="B15" s="88" t="s">
        <v>1904</v>
      </c>
      <c r="C15" s="90">
        <v>9499</v>
      </c>
      <c r="D15" s="90" t="s">
        <v>246</v>
      </c>
      <c r="E15" s="90"/>
      <c r="F15" s="104">
        <v>44986</v>
      </c>
      <c r="G15" s="93">
        <v>4.6699999999997246</v>
      </c>
      <c r="H15" s="91" t="s">
        <v>139</v>
      </c>
      <c r="I15" s="92">
        <v>5.1500000000000004E-2</v>
      </c>
      <c r="J15" s="92">
        <v>5.1399999999994714E-2</v>
      </c>
      <c r="K15" s="93">
        <v>9185999.9908140022</v>
      </c>
      <c r="L15" s="105">
        <v>103.57983420423301</v>
      </c>
      <c r="M15" s="93">
        <v>9514.8435604860024</v>
      </c>
      <c r="N15" s="94"/>
      <c r="O15" s="94">
        <f t="shared" si="0"/>
        <v>2.9310463041020508E-4</v>
      </c>
      <c r="P15" s="94">
        <f>M15/'סכום נכסי הקרן'!$C$42</f>
        <v>8.5324697025749183E-5</v>
      </c>
    </row>
    <row r="16" spans="2:16">
      <c r="B16" s="88" t="s">
        <v>1905</v>
      </c>
      <c r="C16" s="90">
        <v>9528</v>
      </c>
      <c r="D16" s="90" t="s">
        <v>246</v>
      </c>
      <c r="E16" s="90"/>
      <c r="F16" s="104">
        <v>45047</v>
      </c>
      <c r="G16" s="93">
        <v>4.8400000000000087</v>
      </c>
      <c r="H16" s="91" t="s">
        <v>139</v>
      </c>
      <c r="I16" s="92">
        <v>5.1500000000000004E-2</v>
      </c>
      <c r="J16" s="92">
        <v>5.1400000000000119E-2</v>
      </c>
      <c r="K16" s="93">
        <v>614707999.38529217</v>
      </c>
      <c r="L16" s="105">
        <v>101.81934885506588</v>
      </c>
      <c r="M16" s="93">
        <v>625891.68233410688</v>
      </c>
      <c r="N16" s="94"/>
      <c r="O16" s="94">
        <f t="shared" si="0"/>
        <v>1.9280585020778784E-2</v>
      </c>
      <c r="P16" s="94">
        <f>M16/'סכום נכסי הקרן'!$C$42</f>
        <v>5.6127058554987248E-3</v>
      </c>
    </row>
    <row r="17" spans="2:16">
      <c r="B17" s="88" t="s">
        <v>1906</v>
      </c>
      <c r="C17" s="90">
        <v>9586</v>
      </c>
      <c r="D17" s="90" t="s">
        <v>246</v>
      </c>
      <c r="E17" s="90"/>
      <c r="F17" s="104">
        <v>45078</v>
      </c>
      <c r="G17" s="93">
        <v>4.9299999999999917</v>
      </c>
      <c r="H17" s="91" t="s">
        <v>139</v>
      </c>
      <c r="I17" s="92">
        <v>5.1500000000000004E-2</v>
      </c>
      <c r="J17" s="92">
        <v>5.1399999999999953E-2</v>
      </c>
      <c r="K17" s="93">
        <v>343917999.65608197</v>
      </c>
      <c r="L17" s="105">
        <v>100.61243302473272</v>
      </c>
      <c r="M17" s="93">
        <v>346024.26706397603</v>
      </c>
      <c r="N17" s="94"/>
      <c r="O17" s="94">
        <f t="shared" si="0"/>
        <v>1.0659272983944717E-2</v>
      </c>
      <c r="P17" s="94">
        <f>M17/'סכום נכסי הקרן'!$C$42</f>
        <v>3.1029848849435651E-3</v>
      </c>
    </row>
    <row r="18" spans="2:16">
      <c r="B18" s="88"/>
      <c r="C18" s="90"/>
      <c r="D18" s="90"/>
      <c r="E18" s="90"/>
      <c r="F18" s="104"/>
      <c r="G18" s="93"/>
      <c r="H18" s="91"/>
      <c r="I18" s="92"/>
      <c r="J18" s="92"/>
      <c r="K18" s="93"/>
      <c r="L18" s="105"/>
      <c r="M18" s="93"/>
      <c r="N18" s="94"/>
      <c r="O18" s="94"/>
      <c r="P18" s="94"/>
    </row>
    <row r="19" spans="2:16">
      <c r="B19" s="116" t="s">
        <v>72</v>
      </c>
      <c r="C19" s="90"/>
      <c r="D19" s="90"/>
      <c r="E19" s="90"/>
      <c r="F19" s="104"/>
      <c r="G19" s="69">
        <f>AVERAGE(G20:G162)</f>
        <v>5.690169367465332</v>
      </c>
      <c r="H19" s="91"/>
      <c r="I19" s="92"/>
      <c r="J19" s="68">
        <f>AVERAGE(J20:J162)</f>
        <v>4.5744979570257076E-2</v>
      </c>
      <c r="K19" s="93"/>
      <c r="L19" s="105"/>
      <c r="M19" s="117">
        <f>SUM(M20:M162)</f>
        <v>31364207.011901904</v>
      </c>
      <c r="N19" s="94"/>
      <c r="O19" s="86">
        <f t="shared" ref="O19" si="1">IFERROR(M19/$M$11,0)</f>
        <v>0.96617398340736438</v>
      </c>
      <c r="P19" s="86">
        <f>M19/'סכום נכסי הקרן'!$C$42</f>
        <v>0.2812596385564447</v>
      </c>
    </row>
    <row r="20" spans="2:16">
      <c r="B20" s="88" t="s">
        <v>1907</v>
      </c>
      <c r="C20" s="90" t="s">
        <v>1908</v>
      </c>
      <c r="D20" s="90" t="s">
        <v>246</v>
      </c>
      <c r="E20" s="90"/>
      <c r="F20" s="104">
        <v>39845</v>
      </c>
      <c r="G20" s="93">
        <v>0.57999999999981622</v>
      </c>
      <c r="H20" s="91" t="s">
        <v>139</v>
      </c>
      <c r="I20" s="92">
        <v>4.8000000000000001E-2</v>
      </c>
      <c r="J20" s="92">
        <v>3.5212950914979654E-2</v>
      </c>
      <c r="K20" s="93">
        <v>5113999.9970350005</v>
      </c>
      <c r="L20" s="105">
        <v>127.7129771221488</v>
      </c>
      <c r="M20" s="93">
        <v>6531.2416462400006</v>
      </c>
      <c r="N20" s="94"/>
      <c r="O20" s="94">
        <f t="shared" si="0"/>
        <v>2.0119481278608995E-4</v>
      </c>
      <c r="P20" s="94">
        <f>M20/'סכום נכסי הקרן'!$C$42</f>
        <v>5.8569141060992776E-5</v>
      </c>
    </row>
    <row r="21" spans="2:16">
      <c r="B21" s="88" t="s">
        <v>1909</v>
      </c>
      <c r="C21" s="90" t="s">
        <v>1910</v>
      </c>
      <c r="D21" s="90" t="s">
        <v>246</v>
      </c>
      <c r="E21" s="90"/>
      <c r="F21" s="104">
        <v>39873</v>
      </c>
      <c r="G21" s="93">
        <v>0.65999999999998327</v>
      </c>
      <c r="H21" s="91" t="s">
        <v>139</v>
      </c>
      <c r="I21" s="92">
        <v>4.8000000000000001E-2</v>
      </c>
      <c r="J21" s="92">
        <v>4.8199999999999577E-2</v>
      </c>
      <c r="K21" s="93">
        <v>108984999.89101501</v>
      </c>
      <c r="L21" s="105">
        <v>126.98363367435992</v>
      </c>
      <c r="M21" s="93">
        <v>138393.11302160806</v>
      </c>
      <c r="N21" s="94"/>
      <c r="O21" s="94">
        <f t="shared" si="0"/>
        <v>4.2631980216650302E-3</v>
      </c>
      <c r="P21" s="94">
        <f>M21/'סכום נכסי הקרן'!$C$42</f>
        <v>1.2410451484517967E-3</v>
      </c>
    </row>
    <row r="22" spans="2:16">
      <c r="B22" s="88" t="s">
        <v>1911</v>
      </c>
      <c r="C22" s="90" t="s">
        <v>1912</v>
      </c>
      <c r="D22" s="90" t="s">
        <v>246</v>
      </c>
      <c r="E22" s="90"/>
      <c r="F22" s="104">
        <v>39934</v>
      </c>
      <c r="G22" s="93">
        <v>0.82999999999999807</v>
      </c>
      <c r="H22" s="91" t="s">
        <v>139</v>
      </c>
      <c r="I22" s="92">
        <v>4.8000000000000001E-2</v>
      </c>
      <c r="J22" s="92">
        <v>4.8299999999999503E-2</v>
      </c>
      <c r="K22" s="93">
        <v>118929999.88107002</v>
      </c>
      <c r="L22" s="105">
        <v>125.48433958631257</v>
      </c>
      <c r="M22" s="93">
        <v>149238.52492076304</v>
      </c>
      <c r="N22" s="94"/>
      <c r="O22" s="94">
        <f t="shared" si="0"/>
        <v>4.5972907922019624E-3</v>
      </c>
      <c r="P22" s="94">
        <f>M22/'סכום נכסי הקרן'!$C$42</f>
        <v>1.3383017642366163E-3</v>
      </c>
    </row>
    <row r="23" spans="2:16">
      <c r="B23" s="88" t="s">
        <v>1913</v>
      </c>
      <c r="C23" s="90" t="s">
        <v>1914</v>
      </c>
      <c r="D23" s="90" t="s">
        <v>246</v>
      </c>
      <c r="E23" s="90"/>
      <c r="F23" s="104">
        <v>40148</v>
      </c>
      <c r="G23" s="93">
        <v>1.3900000000000079</v>
      </c>
      <c r="H23" s="91" t="s">
        <v>139</v>
      </c>
      <c r="I23" s="92">
        <v>4.8000000000000001E-2</v>
      </c>
      <c r="J23" s="92">
        <v>4.8300000000000273E-2</v>
      </c>
      <c r="K23" s="93">
        <v>158476999.84152299</v>
      </c>
      <c r="L23" s="105">
        <v>120.46098989758707</v>
      </c>
      <c r="M23" s="93">
        <v>190902.96276909608</v>
      </c>
      <c r="N23" s="94"/>
      <c r="O23" s="94">
        <f t="shared" si="0"/>
        <v>5.8807632506982579E-3</v>
      </c>
      <c r="P23" s="94">
        <f>M23/'סכום נכסי הקרן'!$C$42</f>
        <v>1.711929088065742E-3</v>
      </c>
    </row>
    <row r="24" spans="2:16">
      <c r="B24" s="88" t="s">
        <v>1915</v>
      </c>
      <c r="C24" s="90" t="s">
        <v>1916</v>
      </c>
      <c r="D24" s="90" t="s">
        <v>246</v>
      </c>
      <c r="E24" s="90"/>
      <c r="F24" s="104">
        <v>40269</v>
      </c>
      <c r="G24" s="93">
        <v>1.6900000000000097</v>
      </c>
      <c r="H24" s="91" t="s">
        <v>139</v>
      </c>
      <c r="I24" s="92">
        <v>4.8000000000000001E-2</v>
      </c>
      <c r="J24" s="92">
        <v>4.8400000000000262E-2</v>
      </c>
      <c r="K24" s="93">
        <v>179681999.82031804</v>
      </c>
      <c r="L24" s="105">
        <v>122.23149307665706</v>
      </c>
      <c r="M24" s="93">
        <v>219627.99117037098</v>
      </c>
      <c r="N24" s="94"/>
      <c r="O24" s="94">
        <f t="shared" si="0"/>
        <v>6.7656373718076408E-3</v>
      </c>
      <c r="P24" s="94">
        <f>M24/'סכום נכסי הקרן'!$C$42</f>
        <v>1.9695217988459105E-3</v>
      </c>
    </row>
    <row r="25" spans="2:16">
      <c r="B25" s="88" t="s">
        <v>1917</v>
      </c>
      <c r="C25" s="90" t="s">
        <v>1918</v>
      </c>
      <c r="D25" s="90" t="s">
        <v>246</v>
      </c>
      <c r="E25" s="90"/>
      <c r="F25" s="104">
        <v>40391</v>
      </c>
      <c r="G25" s="93">
        <v>1.9800000000000004</v>
      </c>
      <c r="H25" s="91" t="s">
        <v>139</v>
      </c>
      <c r="I25" s="92">
        <v>4.8000000000000001E-2</v>
      </c>
      <c r="J25" s="92">
        <v>4.8399999999999881E-2</v>
      </c>
      <c r="K25" s="93">
        <v>121053999.87894605</v>
      </c>
      <c r="L25" s="105">
        <v>121.22471524278447</v>
      </c>
      <c r="M25" s="93">
        <v>146747.36664325302</v>
      </c>
      <c r="N25" s="94"/>
      <c r="O25" s="94">
        <f t="shared" si="0"/>
        <v>4.5205506943137314E-3</v>
      </c>
      <c r="P25" s="94">
        <f>M25/'סכום נכסי הקרן'!$C$42</f>
        <v>1.3159622140463795E-3</v>
      </c>
    </row>
    <row r="26" spans="2:16">
      <c r="B26" s="88" t="s">
        <v>1919</v>
      </c>
      <c r="C26" s="90" t="s">
        <v>1920</v>
      </c>
      <c r="D26" s="90" t="s">
        <v>246</v>
      </c>
      <c r="E26" s="90"/>
      <c r="F26" s="104">
        <v>40452</v>
      </c>
      <c r="G26" s="93">
        <v>2.139999999999989</v>
      </c>
      <c r="H26" s="91" t="s">
        <v>139</v>
      </c>
      <c r="I26" s="92">
        <v>4.8000000000000001E-2</v>
      </c>
      <c r="J26" s="92">
        <v>4.8499999999999537E-2</v>
      </c>
      <c r="K26" s="93">
        <v>160465999.83953404</v>
      </c>
      <c r="L26" s="105">
        <v>119.13031327508729</v>
      </c>
      <c r="M26" s="93">
        <v>191163.64830883799</v>
      </c>
      <c r="N26" s="94"/>
      <c r="O26" s="94">
        <f t="shared" si="0"/>
        <v>5.8887936653123935E-3</v>
      </c>
      <c r="P26" s="94">
        <f>M26/'סכום נכסי הקרן'!$C$42</f>
        <v>1.7142667948873071E-3</v>
      </c>
    </row>
    <row r="27" spans="2:16">
      <c r="B27" s="88" t="s">
        <v>1921</v>
      </c>
      <c r="C27" s="90" t="s">
        <v>1922</v>
      </c>
      <c r="D27" s="90" t="s">
        <v>246</v>
      </c>
      <c r="E27" s="90"/>
      <c r="F27" s="104">
        <v>39661</v>
      </c>
      <c r="G27" s="93">
        <v>9.0000000000022728E-2</v>
      </c>
      <c r="H27" s="91" t="s">
        <v>139</v>
      </c>
      <c r="I27" s="92">
        <v>4.8000000000000001E-2</v>
      </c>
      <c r="J27" s="92">
        <v>4.6400000000002821E-2</v>
      </c>
      <c r="K27" s="93">
        <v>20856999.979143005</v>
      </c>
      <c r="L27" s="105">
        <v>128.62446468810569</v>
      </c>
      <c r="M27" s="93">
        <v>26827.204573171006</v>
      </c>
      <c r="N27" s="94"/>
      <c r="O27" s="94">
        <f t="shared" si="0"/>
        <v>8.2641168311091114E-4</v>
      </c>
      <c r="P27" s="94">
        <f>M27/'סכום נכסי הקרן'!$C$42</f>
        <v>2.4057390830466683E-4</v>
      </c>
    </row>
    <row r="28" spans="2:16">
      <c r="B28" s="88" t="s">
        <v>1923</v>
      </c>
      <c r="C28" s="90" t="s">
        <v>1924</v>
      </c>
      <c r="D28" s="90" t="s">
        <v>246</v>
      </c>
      <c r="E28" s="90"/>
      <c r="F28" s="104">
        <v>39692</v>
      </c>
      <c r="G28" s="93">
        <v>0.16999999999999796</v>
      </c>
      <c r="H28" s="91" t="s">
        <v>139</v>
      </c>
      <c r="I28" s="92">
        <v>4.8000000000000001E-2</v>
      </c>
      <c r="J28" s="92">
        <v>4.7000000000000278E-2</v>
      </c>
      <c r="K28" s="93">
        <v>66471999.933528006</v>
      </c>
      <c r="L28" s="105">
        <v>126.6678867493075</v>
      </c>
      <c r="M28" s="93">
        <v>84198.677595801011</v>
      </c>
      <c r="N28" s="94"/>
      <c r="O28" s="94">
        <f t="shared" si="0"/>
        <v>2.5937391530255183E-3</v>
      </c>
      <c r="P28" s="94">
        <f>M28/'סכום נכסי הקרן'!$C$42</f>
        <v>7.5505462703198657E-4</v>
      </c>
    </row>
    <row r="29" spans="2:16">
      <c r="B29" s="88" t="s">
        <v>1925</v>
      </c>
      <c r="C29" s="90" t="s">
        <v>1926</v>
      </c>
      <c r="D29" s="90" t="s">
        <v>246</v>
      </c>
      <c r="E29" s="90"/>
      <c r="F29" s="104">
        <v>40909</v>
      </c>
      <c r="G29" s="93">
        <v>3.200000000000006</v>
      </c>
      <c r="H29" s="91" t="s">
        <v>139</v>
      </c>
      <c r="I29" s="92">
        <v>4.8000000000000001E-2</v>
      </c>
      <c r="J29" s="92">
        <v>4.840000000000004E-2</v>
      </c>
      <c r="K29" s="93">
        <v>114112999.88588701</v>
      </c>
      <c r="L29" s="105">
        <v>116.80504789988852</v>
      </c>
      <c r="M29" s="93">
        <v>133289.74417671005</v>
      </c>
      <c r="N29" s="94"/>
      <c r="O29" s="94">
        <f t="shared" si="0"/>
        <v>4.1059888116951725E-3</v>
      </c>
      <c r="P29" s="94">
        <f>M29/'סכום נכסי הקרן'!$C$42</f>
        <v>1.1952805073693186E-3</v>
      </c>
    </row>
    <row r="30" spans="2:16">
      <c r="B30" s="88" t="s">
        <v>1927</v>
      </c>
      <c r="C30" s="90">
        <v>8790</v>
      </c>
      <c r="D30" s="90" t="s">
        <v>246</v>
      </c>
      <c r="E30" s="90"/>
      <c r="F30" s="104">
        <v>41030</v>
      </c>
      <c r="G30" s="93">
        <v>3.5200273967163462</v>
      </c>
      <c r="H30" s="91" t="s">
        <v>139</v>
      </c>
      <c r="I30" s="92">
        <v>4.8000000000000001E-2</v>
      </c>
      <c r="J30" s="92">
        <v>4.856602807175734E-2</v>
      </c>
      <c r="K30" s="93">
        <v>157964999.8421621</v>
      </c>
      <c r="L30" s="105">
        <v>114.51763925554286</v>
      </c>
      <c r="M30" s="93">
        <v>180897.78866926604</v>
      </c>
      <c r="N30" s="94"/>
      <c r="O30" s="94">
        <f t="shared" si="0"/>
        <v>5.5725539944894622E-3</v>
      </c>
      <c r="P30" s="94">
        <f>M30/'סכום נכסי הקרן'!$C$42</f>
        <v>1.6222073345412663E-3</v>
      </c>
    </row>
    <row r="31" spans="2:16">
      <c r="B31" s="88" t="s">
        <v>1928</v>
      </c>
      <c r="C31" s="90" t="s">
        <v>1929</v>
      </c>
      <c r="D31" s="90" t="s">
        <v>246</v>
      </c>
      <c r="E31" s="90"/>
      <c r="F31" s="104">
        <v>41091</v>
      </c>
      <c r="G31" s="93">
        <v>3.6100000000001664</v>
      </c>
      <c r="H31" s="91" t="s">
        <v>139</v>
      </c>
      <c r="I31" s="92">
        <v>4.8000000000000001E-2</v>
      </c>
      <c r="J31" s="92">
        <v>4.8600000000002586E-2</v>
      </c>
      <c r="K31" s="93">
        <v>23452999.976547003</v>
      </c>
      <c r="L31" s="105">
        <v>115.3333786722344</v>
      </c>
      <c r="M31" s="93">
        <v>27049.13727295</v>
      </c>
      <c r="N31" s="94"/>
      <c r="O31" s="94">
        <f t="shared" si="0"/>
        <v>8.3324831700101558E-4</v>
      </c>
      <c r="P31" s="94">
        <f>M31/'סכום נכסי הקרן'!$C$42</f>
        <v>2.4256409765968569E-4</v>
      </c>
    </row>
    <row r="32" spans="2:16">
      <c r="B32" s="88" t="s">
        <v>1930</v>
      </c>
      <c r="C32" s="90" t="s">
        <v>1931</v>
      </c>
      <c r="D32" s="90" t="s">
        <v>246</v>
      </c>
      <c r="E32" s="90"/>
      <c r="F32" s="104">
        <v>41122</v>
      </c>
      <c r="G32" s="93">
        <v>3.689999999999988</v>
      </c>
      <c r="H32" s="91" t="s">
        <v>139</v>
      </c>
      <c r="I32" s="92">
        <v>4.8000000000000001E-2</v>
      </c>
      <c r="J32" s="92">
        <v>4.8499999999999731E-2</v>
      </c>
      <c r="K32" s="93">
        <v>75335999.924664021</v>
      </c>
      <c r="L32" s="105">
        <v>115.23101108367899</v>
      </c>
      <c r="M32" s="93">
        <v>86810.434423190003</v>
      </c>
      <c r="N32" s="94"/>
      <c r="O32" s="94">
        <f t="shared" si="0"/>
        <v>2.6741942876524591E-3</v>
      </c>
      <c r="P32" s="94">
        <f>M32/'סכום נכסי הקרן'!$C$42</f>
        <v>7.7847564899469711E-4</v>
      </c>
    </row>
    <row r="33" spans="2:16">
      <c r="B33" s="88" t="s">
        <v>1932</v>
      </c>
      <c r="C33" s="90" t="s">
        <v>1933</v>
      </c>
      <c r="D33" s="90" t="s">
        <v>246</v>
      </c>
      <c r="E33" s="90"/>
      <c r="F33" s="104">
        <v>41154</v>
      </c>
      <c r="G33" s="93">
        <v>3.7700000000000236</v>
      </c>
      <c r="H33" s="91" t="s">
        <v>139</v>
      </c>
      <c r="I33" s="92">
        <v>4.8000000000000001E-2</v>
      </c>
      <c r="J33" s="92">
        <v>4.8500000000000466E-2</v>
      </c>
      <c r="K33" s="93">
        <v>131433999.86856604</v>
      </c>
      <c r="L33" s="105">
        <v>114.66183991204608</v>
      </c>
      <c r="M33" s="93">
        <v>150704.64251929402</v>
      </c>
      <c r="N33" s="94"/>
      <c r="O33" s="94">
        <f t="shared" si="0"/>
        <v>4.6424545254912745E-3</v>
      </c>
      <c r="P33" s="94">
        <f>M33/'סכום נכסי הקרן'!$C$42</f>
        <v>1.3514492257900867E-3</v>
      </c>
    </row>
    <row r="34" spans="2:16">
      <c r="B34" s="88" t="s">
        <v>1934</v>
      </c>
      <c r="C34" s="90" t="s">
        <v>1935</v>
      </c>
      <c r="D34" s="90" t="s">
        <v>246</v>
      </c>
      <c r="E34" s="90"/>
      <c r="F34" s="104">
        <v>41184</v>
      </c>
      <c r="G34" s="93">
        <v>3.8679492761883711</v>
      </c>
      <c r="H34" s="91" t="s">
        <v>139</v>
      </c>
      <c r="I34" s="92">
        <v>4.8000000000000001E-2</v>
      </c>
      <c r="J34" s="92">
        <v>3.8616399939112526E-2</v>
      </c>
      <c r="K34" s="93">
        <v>193773999.85245201</v>
      </c>
      <c r="L34" s="105">
        <v>117.08365490519607</v>
      </c>
      <c r="M34" s="93">
        <v>226877.68128324006</v>
      </c>
      <c r="N34" s="94"/>
      <c r="O34" s="94">
        <f t="shared" si="0"/>
        <v>6.9889639801341864E-3</v>
      </c>
      <c r="P34" s="94">
        <f>M34/'סכום נכסי הקרן'!$C$42</f>
        <v>2.0345336520076382E-3</v>
      </c>
    </row>
    <row r="35" spans="2:16">
      <c r="B35" s="88" t="s">
        <v>1936</v>
      </c>
      <c r="C35" s="90" t="s">
        <v>1937</v>
      </c>
      <c r="D35" s="90" t="s">
        <v>246</v>
      </c>
      <c r="E35" s="90"/>
      <c r="F35" s="104">
        <v>41214</v>
      </c>
      <c r="G35" s="93">
        <v>3.9425744980852651</v>
      </c>
      <c r="H35" s="91" t="s">
        <v>139</v>
      </c>
      <c r="I35" s="92">
        <v>4.8000000000000001E-2</v>
      </c>
      <c r="J35" s="92">
        <v>4.6099280535486009E-2</v>
      </c>
      <c r="K35" s="93">
        <v>164556999.84469903</v>
      </c>
      <c r="L35" s="105">
        <v>113.56261626154819</v>
      </c>
      <c r="M35" s="93">
        <v>186875.23426515202</v>
      </c>
      <c r="N35" s="94"/>
      <c r="O35" s="94">
        <f t="shared" si="0"/>
        <v>5.7566891272472073E-3</v>
      </c>
      <c r="P35" s="94">
        <f>M35/'סכום נכסי הקרן'!$C$42</f>
        <v>1.6758102898830583E-3</v>
      </c>
    </row>
    <row r="36" spans="2:16">
      <c r="B36" s="88" t="s">
        <v>1938</v>
      </c>
      <c r="C36" s="90" t="s">
        <v>1939</v>
      </c>
      <c r="D36" s="90" t="s">
        <v>246</v>
      </c>
      <c r="E36" s="90"/>
      <c r="F36" s="104">
        <v>41245</v>
      </c>
      <c r="G36" s="93">
        <v>4.0315206024346404</v>
      </c>
      <c r="H36" s="91" t="s">
        <v>139</v>
      </c>
      <c r="I36" s="92">
        <v>4.8000000000000001E-2</v>
      </c>
      <c r="J36" s="92">
        <v>4.6609384306241959E-2</v>
      </c>
      <c r="K36" s="93">
        <v>169684999.83779404</v>
      </c>
      <c r="L36" s="105">
        <v>113.12130829552967</v>
      </c>
      <c r="M36" s="93">
        <v>191949.89179778003</v>
      </c>
      <c r="N36" s="94"/>
      <c r="O36" s="94">
        <f t="shared" si="0"/>
        <v>5.9130138856211979E-3</v>
      </c>
      <c r="P36" s="94">
        <f>M36/'סכום נכסי הקרן'!$C$42</f>
        <v>1.7213174612546499E-3</v>
      </c>
    </row>
    <row r="37" spans="2:16">
      <c r="B37" s="88" t="s">
        <v>1940</v>
      </c>
      <c r="C37" s="90" t="s">
        <v>1941</v>
      </c>
      <c r="D37" s="90" t="s">
        <v>246</v>
      </c>
      <c r="E37" s="90"/>
      <c r="F37" s="104">
        <v>41275</v>
      </c>
      <c r="G37" s="93">
        <v>4.0109534659769164</v>
      </c>
      <c r="H37" s="91" t="s">
        <v>139</v>
      </c>
      <c r="I37" s="92">
        <v>4.8000000000000001E-2</v>
      </c>
      <c r="J37" s="92">
        <v>4.7786807449271322E-2</v>
      </c>
      <c r="K37" s="93">
        <v>161565999.84110203</v>
      </c>
      <c r="L37" s="105">
        <v>115.42959201222806</v>
      </c>
      <c r="M37" s="93">
        <v>186494.9744470611</v>
      </c>
      <c r="N37" s="94"/>
      <c r="O37" s="94">
        <f t="shared" si="0"/>
        <v>5.7449752285653362E-3</v>
      </c>
      <c r="P37" s="94">
        <f>M37/'סכום נכסי הקרן'!$C$42</f>
        <v>1.6724002964802855E-3</v>
      </c>
    </row>
    <row r="38" spans="2:16">
      <c r="B38" s="88" t="s">
        <v>1942</v>
      </c>
      <c r="C38" s="90" t="s">
        <v>1943</v>
      </c>
      <c r="D38" s="90" t="s">
        <v>246</v>
      </c>
      <c r="E38" s="90"/>
      <c r="F38" s="104">
        <v>41306</v>
      </c>
      <c r="G38" s="93">
        <v>4.1015655836723957</v>
      </c>
      <c r="H38" s="91" t="s">
        <v>139</v>
      </c>
      <c r="I38" s="92">
        <v>4.8000000000000001E-2</v>
      </c>
      <c r="J38" s="92">
        <v>4.7036179266317257E-2</v>
      </c>
      <c r="K38" s="93">
        <v>193014999.81352505</v>
      </c>
      <c r="L38" s="105">
        <v>115.08516187921508</v>
      </c>
      <c r="M38" s="93">
        <v>222131.624986562</v>
      </c>
      <c r="N38" s="94"/>
      <c r="O38" s="94">
        <f t="shared" si="0"/>
        <v>6.8427617785004275E-3</v>
      </c>
      <c r="P38" s="94">
        <f>M38/'סכום נכסי הקרן'!$C$42</f>
        <v>1.9919732238716532E-3</v>
      </c>
    </row>
    <row r="39" spans="2:16">
      <c r="B39" s="88" t="s">
        <v>1944</v>
      </c>
      <c r="C39" s="90" t="s">
        <v>1945</v>
      </c>
      <c r="D39" s="90" t="s">
        <v>246</v>
      </c>
      <c r="E39" s="90"/>
      <c r="F39" s="104">
        <v>41334</v>
      </c>
      <c r="G39" s="93">
        <v>4.1823386475997024</v>
      </c>
      <c r="H39" s="91" t="s">
        <v>139</v>
      </c>
      <c r="I39" s="92">
        <v>4.8000000000000001E-2</v>
      </c>
      <c r="J39" s="92">
        <v>4.6313364494258345E-2</v>
      </c>
      <c r="K39" s="93">
        <v>147574999.85989201</v>
      </c>
      <c r="L39" s="105">
        <v>115.16103806968512</v>
      </c>
      <c r="M39" s="93">
        <v>169948.90176998801</v>
      </c>
      <c r="N39" s="94"/>
      <c r="O39" s="94">
        <f t="shared" si="0"/>
        <v>5.2352736779382458E-3</v>
      </c>
      <c r="P39" s="94">
        <f>M39/'סכום נכסי הקרן'!$C$42</f>
        <v>1.5240228030236115E-3</v>
      </c>
    </row>
    <row r="40" spans="2:16">
      <c r="B40" s="88" t="s">
        <v>1946</v>
      </c>
      <c r="C40" s="90" t="s">
        <v>1947</v>
      </c>
      <c r="D40" s="90" t="s">
        <v>246</v>
      </c>
      <c r="E40" s="90"/>
      <c r="F40" s="104">
        <v>41366</v>
      </c>
      <c r="G40" s="93">
        <v>4.2616119463492703</v>
      </c>
      <c r="H40" s="91" t="s">
        <v>139</v>
      </c>
      <c r="I40" s="92">
        <v>4.8000000000000001E-2</v>
      </c>
      <c r="J40" s="92">
        <v>4.7291040238038713E-2</v>
      </c>
      <c r="K40" s="93">
        <v>199710999.80582303</v>
      </c>
      <c r="L40" s="105">
        <v>114.28145407165067</v>
      </c>
      <c r="M40" s="93">
        <v>228232.63451912603</v>
      </c>
      <c r="N40" s="94"/>
      <c r="O40" s="94">
        <f t="shared" si="0"/>
        <v>7.0307032966981237E-3</v>
      </c>
      <c r="P40" s="94">
        <f>M40/'סכום נכסי הקרן'!$C$42</f>
        <v>2.0466842431971924E-3</v>
      </c>
    </row>
    <row r="41" spans="2:16">
      <c r="B41" s="88" t="s">
        <v>1948</v>
      </c>
      <c r="C41" s="90">
        <v>2704</v>
      </c>
      <c r="D41" s="90" t="s">
        <v>246</v>
      </c>
      <c r="E41" s="90"/>
      <c r="F41" s="104">
        <v>41395</v>
      </c>
      <c r="G41" s="93">
        <v>4.3449524827929871</v>
      </c>
      <c r="H41" s="91" t="s">
        <v>139</v>
      </c>
      <c r="I41" s="92">
        <v>4.8000000000000001E-2</v>
      </c>
      <c r="J41" s="92">
        <v>4.4785637905267288E-2</v>
      </c>
      <c r="K41" s="93">
        <v>145430999.86703598</v>
      </c>
      <c r="L41" s="105">
        <v>114.75390086173063</v>
      </c>
      <c r="M41" s="93">
        <v>166887.74540964206</v>
      </c>
      <c r="N41" s="94"/>
      <c r="O41" s="94">
        <f t="shared" si="0"/>
        <v>5.140974796624718E-3</v>
      </c>
      <c r="P41" s="94">
        <f>M41/'סכום נכסי הקרן'!$C$42</f>
        <v>1.496571774813367E-3</v>
      </c>
    </row>
    <row r="42" spans="2:16">
      <c r="B42" s="88" t="s">
        <v>1949</v>
      </c>
      <c r="C42" s="90" t="s">
        <v>1950</v>
      </c>
      <c r="D42" s="90" t="s">
        <v>246</v>
      </c>
      <c r="E42" s="90"/>
      <c r="F42" s="104">
        <v>41427</v>
      </c>
      <c r="G42" s="93">
        <v>4.4312744577833891</v>
      </c>
      <c r="H42" s="91" t="s">
        <v>139</v>
      </c>
      <c r="I42" s="92">
        <v>4.8000000000000001E-2</v>
      </c>
      <c r="J42" s="92">
        <v>4.7544156662444506E-2</v>
      </c>
      <c r="K42" s="93">
        <v>268704999.73714006</v>
      </c>
      <c r="L42" s="105">
        <v>112.61278004545204</v>
      </c>
      <c r="M42" s="93">
        <v>302596.170325118</v>
      </c>
      <c r="N42" s="94"/>
      <c r="O42" s="94">
        <f t="shared" si="0"/>
        <v>9.3214710365828578E-3</v>
      </c>
      <c r="P42" s="94">
        <f>M42/'סכום נכסי הקרן'!$C$42</f>
        <v>2.7135418874741752E-3</v>
      </c>
    </row>
    <row r="43" spans="2:16">
      <c r="B43" s="88" t="s">
        <v>1951</v>
      </c>
      <c r="C43" s="90">
        <v>8805</v>
      </c>
      <c r="D43" s="90" t="s">
        <v>246</v>
      </c>
      <c r="E43" s="90"/>
      <c r="F43" s="104">
        <v>41487</v>
      </c>
      <c r="G43" s="93">
        <v>4.492708067094755</v>
      </c>
      <c r="H43" s="91" t="s">
        <v>139</v>
      </c>
      <c r="I43" s="92">
        <v>4.8000000000000001E-2</v>
      </c>
      <c r="J43" s="92">
        <v>4.6807458065784638E-2</v>
      </c>
      <c r="K43" s="93">
        <v>144103999.861449</v>
      </c>
      <c r="L43" s="105">
        <v>113.74986781843782</v>
      </c>
      <c r="M43" s="93">
        <v>163918.10936348006</v>
      </c>
      <c r="N43" s="94"/>
      <c r="O43" s="94">
        <f t="shared" si="0"/>
        <v>5.0494951973827657E-3</v>
      </c>
      <c r="P43" s="94">
        <f>M43/'סכום נכסי הקרן'!$C$42</f>
        <v>1.4699414582658847E-3</v>
      </c>
    </row>
    <row r="44" spans="2:16">
      <c r="B44" s="88" t="s">
        <v>1952</v>
      </c>
      <c r="C44" s="90" t="s">
        <v>1953</v>
      </c>
      <c r="D44" s="90" t="s">
        <v>246</v>
      </c>
      <c r="E44" s="90"/>
      <c r="F44" s="104">
        <v>41518</v>
      </c>
      <c r="G44" s="93">
        <v>4.579999999999794</v>
      </c>
      <c r="H44" s="91" t="s">
        <v>139</v>
      </c>
      <c r="I44" s="92">
        <v>4.8000000000000001E-2</v>
      </c>
      <c r="J44" s="92">
        <v>4.849999999999869E-2</v>
      </c>
      <c r="K44" s="93">
        <v>15040999.984959004</v>
      </c>
      <c r="L44" s="105">
        <v>112.19593238481738</v>
      </c>
      <c r="M44" s="93">
        <v>16875.390173124997</v>
      </c>
      <c r="N44" s="94"/>
      <c r="O44" s="94">
        <f t="shared" si="0"/>
        <v>5.1984617175031755E-4</v>
      </c>
      <c r="P44" s="94">
        <f>M44/'סכום נכסי הקרן'!$C$42</f>
        <v>1.5133065978014339E-4</v>
      </c>
    </row>
    <row r="45" spans="2:16">
      <c r="B45" s="88" t="s">
        <v>1954</v>
      </c>
      <c r="C45" s="90" t="s">
        <v>1955</v>
      </c>
      <c r="D45" s="90" t="s">
        <v>246</v>
      </c>
      <c r="E45" s="90"/>
      <c r="F45" s="104">
        <v>41548</v>
      </c>
      <c r="G45" s="93">
        <v>4.6623082451870408</v>
      </c>
      <c r="H45" s="91" t="s">
        <v>139</v>
      </c>
      <c r="I45" s="92">
        <v>4.8000000000000001E-2</v>
      </c>
      <c r="J45" s="92">
        <v>4.7053499682772164E-2</v>
      </c>
      <c r="K45" s="93">
        <v>357580999.65407991</v>
      </c>
      <c r="L45" s="105">
        <v>112.2066940364151</v>
      </c>
      <c r="M45" s="93">
        <v>401229.818214208</v>
      </c>
      <c r="N45" s="94"/>
      <c r="O45" s="94">
        <f t="shared" si="0"/>
        <v>1.2359879259141731E-2</v>
      </c>
      <c r="P45" s="94">
        <f>M45/'סכום נכסי הקרן'!$C$42</f>
        <v>3.5980426224763978E-3</v>
      </c>
    </row>
    <row r="46" spans="2:16">
      <c r="B46" s="88" t="s">
        <v>1956</v>
      </c>
      <c r="C46" s="90" t="s">
        <v>1957</v>
      </c>
      <c r="D46" s="90" t="s">
        <v>246</v>
      </c>
      <c r="E46" s="90"/>
      <c r="F46" s="104">
        <v>41579</v>
      </c>
      <c r="G46" s="93">
        <v>4.7426610432376455</v>
      </c>
      <c r="H46" s="91" t="s">
        <v>139</v>
      </c>
      <c r="I46" s="92">
        <v>4.8000000000000001E-2</v>
      </c>
      <c r="J46" s="92">
        <v>4.7070639632343446E-2</v>
      </c>
      <c r="K46" s="93">
        <v>248000999.75996605</v>
      </c>
      <c r="L46" s="105">
        <v>111.767534877534</v>
      </c>
      <c r="M46" s="93">
        <v>277184.6039033531</v>
      </c>
      <c r="N46" s="94"/>
      <c r="O46" s="94">
        <f t="shared" si="0"/>
        <v>8.5386680680582406E-3</v>
      </c>
      <c r="P46" s="94">
        <f>M46/'סכום נכסי הקרן'!$C$42</f>
        <v>2.4856627644908817E-3</v>
      </c>
    </row>
    <row r="47" spans="2:16">
      <c r="B47" s="88" t="s">
        <v>1958</v>
      </c>
      <c r="C47" s="90" t="s">
        <v>1959</v>
      </c>
      <c r="D47" s="90" t="s">
        <v>246</v>
      </c>
      <c r="E47" s="90"/>
      <c r="F47" s="104">
        <v>41609</v>
      </c>
      <c r="G47" s="93">
        <v>4.8326238508353248</v>
      </c>
      <c r="H47" s="91" t="s">
        <v>139</v>
      </c>
      <c r="I47" s="92">
        <v>4.8000000000000001E-2</v>
      </c>
      <c r="J47" s="92">
        <v>4.6855720143199067E-2</v>
      </c>
      <c r="K47" s="93">
        <v>241730999.76718408</v>
      </c>
      <c r="L47" s="105">
        <v>111.12382527348167</v>
      </c>
      <c r="M47" s="93">
        <v>268620.73381312599</v>
      </c>
      <c r="N47" s="94"/>
      <c r="O47" s="94">
        <f t="shared" si="0"/>
        <v>8.27485816285904E-3</v>
      </c>
      <c r="P47" s="94">
        <f>M47/'סכום נכסי הקרן'!$C$42</f>
        <v>2.4088659557812719E-3</v>
      </c>
    </row>
    <row r="48" spans="2:16">
      <c r="B48" s="88" t="s">
        <v>1960</v>
      </c>
      <c r="C48" s="90" t="s">
        <v>1961</v>
      </c>
      <c r="D48" s="90" t="s">
        <v>246</v>
      </c>
      <c r="E48" s="90"/>
      <c r="F48" s="104">
        <v>41672</v>
      </c>
      <c r="G48" s="93">
        <v>4.8852845451154527</v>
      </c>
      <c r="H48" s="91" t="s">
        <v>139</v>
      </c>
      <c r="I48" s="92">
        <v>4.8000000000000001E-2</v>
      </c>
      <c r="J48" s="92">
        <v>4.600965811439172E-2</v>
      </c>
      <c r="K48" s="93">
        <v>76505999.927761987</v>
      </c>
      <c r="L48" s="105">
        <v>113.65360212387411</v>
      </c>
      <c r="M48" s="93">
        <v>86951.824758790026</v>
      </c>
      <c r="N48" s="94"/>
      <c r="O48" s="94">
        <f t="shared" si="0"/>
        <v>2.6785498150761282E-3</v>
      </c>
      <c r="P48" s="94">
        <f>M48/'סכום נכסי הקרן'!$C$42</f>
        <v>7.7974357184290252E-4</v>
      </c>
    </row>
    <row r="49" spans="2:16">
      <c r="B49" s="88" t="s">
        <v>1962</v>
      </c>
      <c r="C49" s="90" t="s">
        <v>1963</v>
      </c>
      <c r="D49" s="90" t="s">
        <v>246</v>
      </c>
      <c r="E49" s="90"/>
      <c r="F49" s="104">
        <v>41700</v>
      </c>
      <c r="G49" s="93">
        <v>4.9632360776035203</v>
      </c>
      <c r="H49" s="91" t="s">
        <v>139</v>
      </c>
      <c r="I49" s="92">
        <v>4.8000000000000001E-2</v>
      </c>
      <c r="J49" s="92">
        <v>4.6974998429345091E-2</v>
      </c>
      <c r="K49" s="93">
        <v>323919999.68706512</v>
      </c>
      <c r="L49" s="105">
        <v>113.40250537861232</v>
      </c>
      <c r="M49" s="93">
        <v>367333.39506752504</v>
      </c>
      <c r="N49" s="94"/>
      <c r="O49" s="94">
        <f t="shared" si="0"/>
        <v>1.1315700391094325E-2</v>
      </c>
      <c r="P49" s="94">
        <f>M49/'סכום נכסי הקרן'!$C$42</f>
        <v>3.294075245938723E-3</v>
      </c>
    </row>
    <row r="50" spans="2:16">
      <c r="B50" s="88" t="s">
        <v>1964</v>
      </c>
      <c r="C50" s="90" t="s">
        <v>1965</v>
      </c>
      <c r="D50" s="90" t="s">
        <v>246</v>
      </c>
      <c r="E50" s="90"/>
      <c r="F50" s="104">
        <v>41730</v>
      </c>
      <c r="G50" s="93">
        <v>5.0439069207250027</v>
      </c>
      <c r="H50" s="91" t="s">
        <v>139</v>
      </c>
      <c r="I50" s="92">
        <v>4.8000000000000001E-2</v>
      </c>
      <c r="J50" s="92">
        <v>4.6658863608335863E-2</v>
      </c>
      <c r="K50" s="93">
        <v>188921999.81880102</v>
      </c>
      <c r="L50" s="105">
        <v>113.35883996660267</v>
      </c>
      <c r="M50" s="93">
        <v>214159.78743630002</v>
      </c>
      <c r="N50" s="94"/>
      <c r="O50" s="94">
        <f t="shared" si="0"/>
        <v>6.597189427887824E-3</v>
      </c>
      <c r="P50" s="94">
        <f>M50/'סכום נכסי הקרן'!$C$42</f>
        <v>1.9204854879577007E-3</v>
      </c>
    </row>
    <row r="51" spans="2:16">
      <c r="B51" s="88" t="s">
        <v>1966</v>
      </c>
      <c r="C51" s="90" t="s">
        <v>1967</v>
      </c>
      <c r="D51" s="90" t="s">
        <v>246</v>
      </c>
      <c r="E51" s="90"/>
      <c r="F51" s="104">
        <v>41760</v>
      </c>
      <c r="G51" s="93">
        <v>5.1274248701651244</v>
      </c>
      <c r="H51" s="91" t="s">
        <v>139</v>
      </c>
      <c r="I51" s="92">
        <v>4.8000000000000001E-2</v>
      </c>
      <c r="J51" s="92">
        <v>4.5481554530596845E-2</v>
      </c>
      <c r="K51" s="93">
        <v>71535999.933416024</v>
      </c>
      <c r="L51" s="105">
        <v>113.20670234717693</v>
      </c>
      <c r="M51" s="93">
        <v>80983.546515698967</v>
      </c>
      <c r="N51" s="94"/>
      <c r="O51" s="94">
        <f t="shared" si="0"/>
        <v>2.4946970825003422E-3</v>
      </c>
      <c r="P51" s="94">
        <f>M51/'סכום נכסי הקרן'!$C$42</f>
        <v>7.2622282506237389E-4</v>
      </c>
    </row>
    <row r="52" spans="2:16">
      <c r="B52" s="88" t="s">
        <v>1968</v>
      </c>
      <c r="C52" s="90" t="s">
        <v>1969</v>
      </c>
      <c r="D52" s="90" t="s">
        <v>246</v>
      </c>
      <c r="E52" s="90"/>
      <c r="F52" s="104">
        <v>41791</v>
      </c>
      <c r="G52" s="93">
        <v>5.212387600693579</v>
      </c>
      <c r="H52" s="91" t="s">
        <v>139</v>
      </c>
      <c r="I52" s="92">
        <v>4.8000000000000001E-2</v>
      </c>
      <c r="J52" s="92">
        <v>4.7374843173142882E-2</v>
      </c>
      <c r="K52" s="93">
        <v>273364999.73340011</v>
      </c>
      <c r="L52" s="105">
        <v>111.66793058422135</v>
      </c>
      <c r="M52" s="93">
        <v>305261.03814385011</v>
      </c>
      <c r="N52" s="94"/>
      <c r="O52" s="94">
        <f t="shared" si="0"/>
        <v>9.4035622545977568E-3</v>
      </c>
      <c r="P52" s="94">
        <f>M52/'סכום נכסי הקרן'!$C$42</f>
        <v>2.7374391841350752E-3</v>
      </c>
    </row>
    <row r="53" spans="2:16">
      <c r="B53" s="88" t="s">
        <v>1970</v>
      </c>
      <c r="C53" s="90" t="s">
        <v>1971</v>
      </c>
      <c r="D53" s="90" t="s">
        <v>246</v>
      </c>
      <c r="E53" s="90"/>
      <c r="F53" s="104">
        <v>41821</v>
      </c>
      <c r="G53" s="93">
        <v>5.1733180275438135</v>
      </c>
      <c r="H53" s="91" t="s">
        <v>139</v>
      </c>
      <c r="I53" s="92">
        <v>4.8000000000000001E-2</v>
      </c>
      <c r="J53" s="92">
        <v>4.724910361598772E-2</v>
      </c>
      <c r="K53" s="93">
        <v>178439999.82647705</v>
      </c>
      <c r="L53" s="105">
        <v>113.84460790806014</v>
      </c>
      <c r="M53" s="93">
        <v>203144.31815359602</v>
      </c>
      <c r="N53" s="94"/>
      <c r="O53" s="94">
        <f t="shared" si="0"/>
        <v>6.2578580418931806E-3</v>
      </c>
      <c r="P53" s="94">
        <f>M53/'סכום נכסי הקרן'!$C$42</f>
        <v>1.8217038765556571E-3</v>
      </c>
    </row>
    <row r="54" spans="2:16">
      <c r="B54" s="88" t="s">
        <v>1972</v>
      </c>
      <c r="C54" s="90" t="s">
        <v>1973</v>
      </c>
      <c r="D54" s="90" t="s">
        <v>246</v>
      </c>
      <c r="E54" s="90"/>
      <c r="F54" s="104">
        <v>41852</v>
      </c>
      <c r="G54" s="93">
        <v>5.2541185061979858</v>
      </c>
      <c r="H54" s="91" t="s">
        <v>139</v>
      </c>
      <c r="I54" s="92">
        <v>4.8000000000000001E-2</v>
      </c>
      <c r="J54" s="92">
        <v>4.6943204657121401E-2</v>
      </c>
      <c r="K54" s="93">
        <v>132206999.87230799</v>
      </c>
      <c r="L54" s="105">
        <v>113.24254556192615</v>
      </c>
      <c r="M54" s="93">
        <v>149714.57206645401</v>
      </c>
      <c r="N54" s="94"/>
      <c r="O54" s="94">
        <f t="shared" si="0"/>
        <v>4.6119554182474229E-3</v>
      </c>
      <c r="P54" s="94">
        <f>M54/'סכום נכסי הקרן'!$C$42</f>
        <v>1.342570733896269E-3</v>
      </c>
    </row>
    <row r="55" spans="2:16">
      <c r="B55" s="88" t="s">
        <v>1974</v>
      </c>
      <c r="C55" s="90" t="s">
        <v>1975</v>
      </c>
      <c r="D55" s="90" t="s">
        <v>246</v>
      </c>
      <c r="E55" s="90"/>
      <c r="F55" s="104">
        <v>41883</v>
      </c>
      <c r="G55" s="93">
        <v>5.3439245413545873</v>
      </c>
      <c r="H55" s="91" t="s">
        <v>139</v>
      </c>
      <c r="I55" s="92">
        <v>4.8000000000000001E-2</v>
      </c>
      <c r="J55" s="92">
        <v>4.701652336795456E-2</v>
      </c>
      <c r="K55" s="93">
        <v>214836999.79213107</v>
      </c>
      <c r="L55" s="105">
        <v>112.65894178919369</v>
      </c>
      <c r="M55" s="93">
        <v>242033.0905374671</v>
      </c>
      <c r="N55" s="94"/>
      <c r="O55" s="94">
        <f t="shared" si="0"/>
        <v>7.4558261623589375E-3</v>
      </c>
      <c r="P55" s="94">
        <f>M55/'סכום נכסי הקרן'!$C$42</f>
        <v>2.1704403219069074E-3</v>
      </c>
    </row>
    <row r="56" spans="2:16">
      <c r="B56" s="88" t="s">
        <v>1976</v>
      </c>
      <c r="C56" s="90" t="s">
        <v>1977</v>
      </c>
      <c r="D56" s="90" t="s">
        <v>246</v>
      </c>
      <c r="E56" s="90"/>
      <c r="F56" s="104">
        <v>41913</v>
      </c>
      <c r="G56" s="93">
        <v>5.4244081857524797</v>
      </c>
      <c r="H56" s="91" t="s">
        <v>139</v>
      </c>
      <c r="I56" s="92">
        <v>4.8000000000000001E-2</v>
      </c>
      <c r="J56" s="92">
        <v>4.683370578557091E-2</v>
      </c>
      <c r="K56" s="93">
        <v>187599999.81922004</v>
      </c>
      <c r="L56" s="105">
        <v>112.4400875754953</v>
      </c>
      <c r="M56" s="93">
        <v>210937.60408836001</v>
      </c>
      <c r="N56" s="94"/>
      <c r="O56" s="94">
        <f t="shared" si="0"/>
        <v>6.4979301123448971E-3</v>
      </c>
      <c r="P56" s="94">
        <f>M56/'סכום נכסי הקרן'!$C$42</f>
        <v>1.891590444526177E-3</v>
      </c>
    </row>
    <row r="57" spans="2:16">
      <c r="B57" s="88" t="s">
        <v>1978</v>
      </c>
      <c r="C57" s="90" t="s">
        <v>1979</v>
      </c>
      <c r="D57" s="90" t="s">
        <v>246</v>
      </c>
      <c r="E57" s="90"/>
      <c r="F57" s="104">
        <v>41945</v>
      </c>
      <c r="G57" s="93">
        <v>5.5164871212488347</v>
      </c>
      <c r="H57" s="91" t="s">
        <v>139</v>
      </c>
      <c r="I57" s="92">
        <v>4.8000000000000001E-2</v>
      </c>
      <c r="J57" s="92">
        <v>4.6047868167910656E-2</v>
      </c>
      <c r="K57" s="93">
        <v>102656999.902839</v>
      </c>
      <c r="L57" s="105">
        <v>112.7574577684067</v>
      </c>
      <c r="M57" s="93">
        <v>115753.423311757</v>
      </c>
      <c r="N57" s="94"/>
      <c r="O57" s="94">
        <f t="shared" si="0"/>
        <v>3.5657826786986684E-3</v>
      </c>
      <c r="P57" s="94">
        <f>M57/'סכום נכסי הקרן'!$C$42</f>
        <v>1.0380229281735534E-3</v>
      </c>
    </row>
    <row r="58" spans="2:16">
      <c r="B58" s="88" t="s">
        <v>1980</v>
      </c>
      <c r="C58" s="90" t="s">
        <v>1981</v>
      </c>
      <c r="D58" s="90" t="s">
        <v>246</v>
      </c>
      <c r="E58" s="90"/>
      <c r="F58" s="104">
        <v>41974</v>
      </c>
      <c r="G58" s="93">
        <v>5.5931188284906135</v>
      </c>
      <c r="H58" s="91" t="s">
        <v>139</v>
      </c>
      <c r="I58" s="92">
        <v>4.8000000000000001E-2</v>
      </c>
      <c r="J58" s="92">
        <v>4.7321082830542475E-2</v>
      </c>
      <c r="K58" s="93">
        <v>337716999.67089605</v>
      </c>
      <c r="L58" s="105">
        <v>111.30702874067276</v>
      </c>
      <c r="M58" s="93">
        <v>375902.75788582198</v>
      </c>
      <c r="N58" s="94"/>
      <c r="O58" s="94">
        <f t="shared" si="0"/>
        <v>1.1579679499709285E-2</v>
      </c>
      <c r="P58" s="94">
        <f>M58/'סכום נכסי הקרן'!$C$42</f>
        <v>3.3709213108820716E-3</v>
      </c>
    </row>
    <row r="59" spans="2:16">
      <c r="B59" s="88" t="s">
        <v>1982</v>
      </c>
      <c r="C59" s="90" t="s">
        <v>1983</v>
      </c>
      <c r="D59" s="90" t="s">
        <v>246</v>
      </c>
      <c r="E59" s="90"/>
      <c r="F59" s="104">
        <v>42005</v>
      </c>
      <c r="G59" s="93">
        <v>5.5399999999997744</v>
      </c>
      <c r="H59" s="91" t="s">
        <v>139</v>
      </c>
      <c r="I59" s="92">
        <v>4.8000000000000001E-2</v>
      </c>
      <c r="J59" s="92">
        <v>4.8499999999998593E-2</v>
      </c>
      <c r="K59" s="93">
        <v>28182999.971817005</v>
      </c>
      <c r="L59" s="105">
        <v>113.08643391406575</v>
      </c>
      <c r="M59" s="93">
        <v>31871.149638130006</v>
      </c>
      <c r="N59" s="94"/>
      <c r="O59" s="94">
        <f t="shared" si="0"/>
        <v>9.8179034432335798E-4</v>
      </c>
      <c r="P59" s="94">
        <f>M59/'סכום נכסי הקרן'!$C$42</f>
        <v>2.8580566453337004E-4</v>
      </c>
    </row>
    <row r="60" spans="2:16">
      <c r="B60" s="88" t="s">
        <v>1984</v>
      </c>
      <c r="C60" s="90" t="s">
        <v>1985</v>
      </c>
      <c r="D60" s="90" t="s">
        <v>246</v>
      </c>
      <c r="E60" s="90"/>
      <c r="F60" s="104">
        <v>42036</v>
      </c>
      <c r="G60" s="93">
        <v>5.6229303418647278</v>
      </c>
      <c r="H60" s="91" t="s">
        <v>139</v>
      </c>
      <c r="I60" s="92">
        <v>4.8000000000000001E-2</v>
      </c>
      <c r="J60" s="92">
        <v>4.774569264097029E-2</v>
      </c>
      <c r="K60" s="93">
        <v>197818999.80581301</v>
      </c>
      <c r="L60" s="105">
        <v>113.06092980499123</v>
      </c>
      <c r="M60" s="93">
        <v>223656.000511386</v>
      </c>
      <c r="N60" s="94"/>
      <c r="O60" s="94">
        <f t="shared" si="0"/>
        <v>6.8897201464409585E-3</v>
      </c>
      <c r="P60" s="94">
        <f>M60/'סכום נכסי הקרן'!$C$42</f>
        <v>2.0056431154449866E-3</v>
      </c>
    </row>
    <row r="61" spans="2:16">
      <c r="B61" s="88" t="s">
        <v>1986</v>
      </c>
      <c r="C61" s="90" t="s">
        <v>1987</v>
      </c>
      <c r="D61" s="90" t="s">
        <v>246</v>
      </c>
      <c r="E61" s="90"/>
      <c r="F61" s="104">
        <v>42064</v>
      </c>
      <c r="G61" s="93">
        <v>5.7045216661015932</v>
      </c>
      <c r="H61" s="91" t="s">
        <v>139</v>
      </c>
      <c r="I61" s="92">
        <v>4.8000000000000001E-2</v>
      </c>
      <c r="J61" s="92">
        <v>4.7171907122915781E-2</v>
      </c>
      <c r="K61" s="93">
        <v>496676999.51857102</v>
      </c>
      <c r="L61" s="105">
        <v>114.00566481917875</v>
      </c>
      <c r="M61" s="93">
        <v>566239.91530509619</v>
      </c>
      <c r="N61" s="94"/>
      <c r="O61" s="94">
        <f t="shared" si="0"/>
        <v>1.7443013124067454E-2</v>
      </c>
      <c r="P61" s="94">
        <f>M61/'סכום נכסי הקרן'!$C$42</f>
        <v>5.0777765194097843E-3</v>
      </c>
    </row>
    <row r="62" spans="2:16">
      <c r="B62" s="88" t="s">
        <v>1988</v>
      </c>
      <c r="C62" s="90" t="s">
        <v>1989</v>
      </c>
      <c r="D62" s="90" t="s">
        <v>246</v>
      </c>
      <c r="E62" s="90"/>
      <c r="F62" s="104">
        <v>42095</v>
      </c>
      <c r="G62" s="93">
        <v>5.7842717455325721</v>
      </c>
      <c r="H62" s="91" t="s">
        <v>139</v>
      </c>
      <c r="I62" s="92">
        <v>4.8000000000000001E-2</v>
      </c>
      <c r="J62" s="92">
        <v>4.7254621879341228E-2</v>
      </c>
      <c r="K62" s="93">
        <v>295597999.71228504</v>
      </c>
      <c r="L62" s="105">
        <v>114.29676318584498</v>
      </c>
      <c r="M62" s="93">
        <v>337858.94571324519</v>
      </c>
      <c r="N62" s="94"/>
      <c r="O62" s="94">
        <f t="shared" si="0"/>
        <v>1.0407740367410108E-2</v>
      </c>
      <c r="P62" s="94">
        <f>M62/'סכום נכסי הקרן'!$C$42</f>
        <v>3.0297620761879575E-3</v>
      </c>
    </row>
    <row r="63" spans="2:16">
      <c r="B63" s="88" t="s">
        <v>1990</v>
      </c>
      <c r="C63" s="90" t="s">
        <v>1991</v>
      </c>
      <c r="D63" s="90" t="s">
        <v>246</v>
      </c>
      <c r="E63" s="90"/>
      <c r="F63" s="104">
        <v>42125</v>
      </c>
      <c r="G63" s="93">
        <v>5.8756833735281226</v>
      </c>
      <c r="H63" s="91" t="s">
        <v>139</v>
      </c>
      <c r="I63" s="92">
        <v>4.8000000000000001E-2</v>
      </c>
      <c r="J63" s="92">
        <v>4.670500119404921E-2</v>
      </c>
      <c r="K63" s="93">
        <v>284487999.72644502</v>
      </c>
      <c r="L63" s="105">
        <v>113.83615465428754</v>
      </c>
      <c r="M63" s="93">
        <v>323850.1993414851</v>
      </c>
      <c r="N63" s="94"/>
      <c r="O63" s="94">
        <f t="shared" si="0"/>
        <v>9.9762011201589094E-3</v>
      </c>
      <c r="P63" s="94">
        <f>M63/'סכום נכסי הקרן'!$C$42</f>
        <v>2.9041381463479655E-3</v>
      </c>
    </row>
    <row r="64" spans="2:16">
      <c r="B64" s="88" t="s">
        <v>1992</v>
      </c>
      <c r="C64" s="90" t="s">
        <v>1993</v>
      </c>
      <c r="D64" s="90" t="s">
        <v>246</v>
      </c>
      <c r="E64" s="90"/>
      <c r="F64" s="104">
        <v>42156</v>
      </c>
      <c r="G64" s="93">
        <v>5.9516601228591215</v>
      </c>
      <c r="H64" s="91" t="s">
        <v>139</v>
      </c>
      <c r="I64" s="92">
        <v>4.8000000000000001E-2</v>
      </c>
      <c r="J64" s="92">
        <v>4.8016010335692048E-2</v>
      </c>
      <c r="K64" s="93">
        <v>103996999.89707002</v>
      </c>
      <c r="L64" s="105">
        <v>111.93703127041336</v>
      </c>
      <c r="M64" s="93">
        <v>116411.15429507502</v>
      </c>
      <c r="N64" s="94"/>
      <c r="O64" s="94">
        <f t="shared" si="0"/>
        <v>3.5860440729663973E-3</v>
      </c>
      <c r="P64" s="94">
        <f>M64/'סכום נכסי הקרן'!$C$42</f>
        <v>1.0439211540896494E-3</v>
      </c>
    </row>
    <row r="65" spans="2:16">
      <c r="B65" s="88" t="s">
        <v>1994</v>
      </c>
      <c r="C65" s="90" t="s">
        <v>1995</v>
      </c>
      <c r="D65" s="90" t="s">
        <v>246</v>
      </c>
      <c r="E65" s="90"/>
      <c r="F65" s="104">
        <v>42218</v>
      </c>
      <c r="G65" s="93">
        <v>5.9801501977755755</v>
      </c>
      <c r="H65" s="91" t="s">
        <v>139</v>
      </c>
      <c r="I65" s="92">
        <v>4.8000000000000001E-2</v>
      </c>
      <c r="J65" s="92">
        <v>4.8462050028714287E-2</v>
      </c>
      <c r="K65" s="93">
        <v>113563999.886527</v>
      </c>
      <c r="L65" s="105">
        <v>112.87528339969093</v>
      </c>
      <c r="M65" s="93">
        <v>128185.68671194205</v>
      </c>
      <c r="N65" s="94"/>
      <c r="O65" s="94">
        <f t="shared" si="0"/>
        <v>3.948758388799301E-3</v>
      </c>
      <c r="P65" s="94">
        <f>M65/'סכום נכסי הקרן'!$C$42</f>
        <v>1.1495096910637376E-3</v>
      </c>
    </row>
    <row r="66" spans="2:16">
      <c r="B66" s="88" t="s">
        <v>1996</v>
      </c>
      <c r="C66" s="90" t="s">
        <v>1997</v>
      </c>
      <c r="D66" s="90" t="s">
        <v>246</v>
      </c>
      <c r="E66" s="90"/>
      <c r="F66" s="104">
        <v>42248</v>
      </c>
      <c r="G66" s="93">
        <v>6.21</v>
      </c>
      <c r="H66" s="91" t="s">
        <v>139</v>
      </c>
      <c r="I66" s="92">
        <v>4.8000000000000001E-2</v>
      </c>
      <c r="J66" s="92">
        <v>1.06E-2</v>
      </c>
      <c r="K66" s="93">
        <v>198000.00000000003</v>
      </c>
      <c r="L66" s="105">
        <v>140.65426262626266</v>
      </c>
      <c r="M66" s="93">
        <v>278.49544000000009</v>
      </c>
      <c r="N66" s="94"/>
      <c r="O66" s="94">
        <f t="shared" si="0"/>
        <v>8.5790483567296859E-6</v>
      </c>
      <c r="P66" s="94">
        <f>M66/'סכום נכסי הקרן'!$C$42</f>
        <v>2.4974177336699131E-6</v>
      </c>
    </row>
    <row r="67" spans="2:16">
      <c r="B67" s="88" t="s">
        <v>1998</v>
      </c>
      <c r="C67" s="90" t="s">
        <v>1999</v>
      </c>
      <c r="D67" s="90" t="s">
        <v>246</v>
      </c>
      <c r="E67" s="90"/>
      <c r="F67" s="104">
        <v>42309</v>
      </c>
      <c r="G67" s="93">
        <v>6.2388442655295062</v>
      </c>
      <c r="H67" s="91" t="s">
        <v>139</v>
      </c>
      <c r="I67" s="92">
        <v>4.8000000000000001E-2</v>
      </c>
      <c r="J67" s="92">
        <v>4.6265348909540122E-2</v>
      </c>
      <c r="K67" s="93">
        <v>256729999.75541806</v>
      </c>
      <c r="L67" s="105">
        <v>113.37089392100251</v>
      </c>
      <c r="M67" s="93">
        <v>291057.09568610502</v>
      </c>
      <c r="N67" s="94"/>
      <c r="O67" s="94">
        <f t="shared" si="0"/>
        <v>8.9660099944918071E-3</v>
      </c>
      <c r="P67" s="94">
        <f>M67/'סכום נכסי הקרן'!$C$42</f>
        <v>2.6100648264723446E-3</v>
      </c>
    </row>
    <row r="68" spans="2:16">
      <c r="B68" s="88" t="s">
        <v>2000</v>
      </c>
      <c r="C68" s="90" t="s">
        <v>2001</v>
      </c>
      <c r="D68" s="90" t="s">
        <v>246</v>
      </c>
      <c r="E68" s="90"/>
      <c r="F68" s="104">
        <v>42339</v>
      </c>
      <c r="G68" s="93">
        <v>6.3128496724857488</v>
      </c>
      <c r="H68" s="91" t="s">
        <v>139</v>
      </c>
      <c r="I68" s="92">
        <v>4.8000000000000001E-2</v>
      </c>
      <c r="J68" s="92">
        <v>4.7779982751930045E-2</v>
      </c>
      <c r="K68" s="93">
        <v>198303999.80468509</v>
      </c>
      <c r="L68" s="105">
        <v>111.8769109855935</v>
      </c>
      <c r="M68" s="93">
        <v>221856.38934235903</v>
      </c>
      <c r="N68" s="94"/>
      <c r="O68" s="94">
        <f t="shared" si="0"/>
        <v>6.8342831481102385E-3</v>
      </c>
      <c r="P68" s="94">
        <f>M68/'סכום נכסי הקרן'!$C$42</f>
        <v>1.9895050384723858E-3</v>
      </c>
    </row>
    <row r="69" spans="2:16">
      <c r="B69" s="88" t="s">
        <v>2002</v>
      </c>
      <c r="C69" s="90" t="s">
        <v>2003</v>
      </c>
      <c r="D69" s="90" t="s">
        <v>246</v>
      </c>
      <c r="E69" s="90"/>
      <c r="F69" s="104">
        <v>42370</v>
      </c>
      <c r="G69" s="93">
        <v>6.2504976378889907</v>
      </c>
      <c r="H69" s="91" t="s">
        <v>139</v>
      </c>
      <c r="I69" s="92">
        <v>4.8000000000000001E-2</v>
      </c>
      <c r="J69" s="92">
        <v>4.838905602358199E-2</v>
      </c>
      <c r="K69" s="93">
        <v>104354999.89588702</v>
      </c>
      <c r="L69" s="105">
        <v>114.18330089604872</v>
      </c>
      <c r="M69" s="93">
        <v>119155.983531192</v>
      </c>
      <c r="N69" s="94"/>
      <c r="O69" s="94">
        <f t="shared" si="0"/>
        <v>3.6705985013894015E-3</v>
      </c>
      <c r="P69" s="94">
        <f>M69/'סכום נכסי הקרן'!$C$42</f>
        <v>1.0685355075963862E-3</v>
      </c>
    </row>
    <row r="70" spans="2:16">
      <c r="B70" s="88" t="s">
        <v>2004</v>
      </c>
      <c r="C70" s="90" t="s">
        <v>2005</v>
      </c>
      <c r="D70" s="90" t="s">
        <v>246</v>
      </c>
      <c r="E70" s="90"/>
      <c r="F70" s="104">
        <v>42430</v>
      </c>
      <c r="G70" s="93">
        <v>6.5900000000000016</v>
      </c>
      <c r="H70" s="91" t="s">
        <v>139</v>
      </c>
      <c r="I70" s="92">
        <v>4.8000000000000001E-2</v>
      </c>
      <c r="J70" s="92">
        <v>1.06E-2</v>
      </c>
      <c r="K70" s="93">
        <v>6043000.0000000009</v>
      </c>
      <c r="L70" s="105">
        <v>144.74527387059408</v>
      </c>
      <c r="M70" s="93">
        <v>8746.956900000001</v>
      </c>
      <c r="N70" s="94"/>
      <c r="O70" s="94">
        <f t="shared" si="0"/>
        <v>2.6944989195991999E-4</v>
      </c>
      <c r="P70" s="94">
        <f>M70/'סכום נכסי הקרן'!$C$42</f>
        <v>7.8438646168520407E-5</v>
      </c>
    </row>
    <row r="71" spans="2:16">
      <c r="B71" s="88" t="s">
        <v>2006</v>
      </c>
      <c r="C71" s="90" t="s">
        <v>2007</v>
      </c>
      <c r="D71" s="90" t="s">
        <v>246</v>
      </c>
      <c r="E71" s="90"/>
      <c r="F71" s="104">
        <v>42461</v>
      </c>
      <c r="G71" s="93">
        <v>6.4960356752988195</v>
      </c>
      <c r="H71" s="91" t="s">
        <v>139</v>
      </c>
      <c r="I71" s="92">
        <v>4.8000000000000001E-2</v>
      </c>
      <c r="J71" s="92">
        <v>4.7225801881361225E-2</v>
      </c>
      <c r="K71" s="93">
        <v>291355999.71636206</v>
      </c>
      <c r="L71" s="105">
        <v>114.62586075534793</v>
      </c>
      <c r="M71" s="93">
        <v>333969.32253722911</v>
      </c>
      <c r="N71" s="94"/>
      <c r="O71" s="94">
        <f t="shared" si="0"/>
        <v>1.0287920576764708E-2</v>
      </c>
      <c r="P71" s="94">
        <f>M71/'סכום נכסי הקרן'!$C$42</f>
        <v>2.9948817424306938E-3</v>
      </c>
    </row>
    <row r="72" spans="2:16">
      <c r="B72" s="88" t="s">
        <v>2008</v>
      </c>
      <c r="C72" s="90" t="s">
        <v>2009</v>
      </c>
      <c r="D72" s="90" t="s">
        <v>246</v>
      </c>
      <c r="E72" s="90"/>
      <c r="F72" s="104">
        <v>42491</v>
      </c>
      <c r="G72" s="93">
        <v>6.5860930840016065</v>
      </c>
      <c r="H72" s="91" t="s">
        <v>139</v>
      </c>
      <c r="I72" s="92">
        <v>4.8000000000000001E-2</v>
      </c>
      <c r="J72" s="92">
        <v>4.7213682266328549E-2</v>
      </c>
      <c r="K72" s="93">
        <v>313313999.69504011</v>
      </c>
      <c r="L72" s="105">
        <v>114.4275971844783</v>
      </c>
      <c r="M72" s="93">
        <v>358517.68149361806</v>
      </c>
      <c r="N72" s="94"/>
      <c r="O72" s="94">
        <f t="shared" si="0"/>
        <v>1.1044132450701382E-2</v>
      </c>
      <c r="P72" s="94">
        <f>M72/'סכום נכסי הקרן'!$C$42</f>
        <v>3.2150200218588249E-3</v>
      </c>
    </row>
    <row r="73" spans="2:16">
      <c r="B73" s="88" t="s">
        <v>2010</v>
      </c>
      <c r="C73" s="90" t="s">
        <v>2011</v>
      </c>
      <c r="D73" s="90" t="s">
        <v>246</v>
      </c>
      <c r="E73" s="90"/>
      <c r="F73" s="104">
        <v>42522</v>
      </c>
      <c r="G73" s="93">
        <v>6.6654508965281094</v>
      </c>
      <c r="H73" s="91" t="s">
        <v>139</v>
      </c>
      <c r="I73" s="92">
        <v>4.8000000000000001E-2</v>
      </c>
      <c r="J73" s="92">
        <v>4.7349255177387931E-2</v>
      </c>
      <c r="K73" s="93">
        <v>177886999.82634002</v>
      </c>
      <c r="L73" s="105">
        <v>113.43264511252491</v>
      </c>
      <c r="M73" s="93">
        <v>201781.92921433007</v>
      </c>
      <c r="N73" s="94"/>
      <c r="O73" s="94">
        <f t="shared" si="0"/>
        <v>6.2158896685846768E-3</v>
      </c>
      <c r="P73" s="94">
        <f>M73/'סכום נכסי הקרן'!$C$42</f>
        <v>1.8094866054323721E-3</v>
      </c>
    </row>
    <row r="74" spans="2:16">
      <c r="B74" s="88" t="s">
        <v>2012</v>
      </c>
      <c r="C74" s="90" t="s">
        <v>2013</v>
      </c>
      <c r="D74" s="90" t="s">
        <v>246</v>
      </c>
      <c r="E74" s="90"/>
      <c r="F74" s="104">
        <v>42552</v>
      </c>
      <c r="G74" s="93">
        <v>6.593251413604972</v>
      </c>
      <c r="H74" s="91" t="s">
        <v>139</v>
      </c>
      <c r="I74" s="92">
        <v>4.8000000000000001E-2</v>
      </c>
      <c r="J74" s="92">
        <v>4.7882231415098085E-2</v>
      </c>
      <c r="K74" s="93">
        <v>54143999.946546018</v>
      </c>
      <c r="L74" s="105">
        <v>114.98617466425955</v>
      </c>
      <c r="M74" s="93">
        <v>62258.114348752002</v>
      </c>
      <c r="N74" s="94"/>
      <c r="O74" s="94">
        <f t="shared" si="0"/>
        <v>1.9178603915265169E-3</v>
      </c>
      <c r="P74" s="94">
        <f>M74/'סכום נכסי הקרן'!$C$42</f>
        <v>5.5830184809999928E-4</v>
      </c>
    </row>
    <row r="75" spans="2:16">
      <c r="B75" s="88" t="s">
        <v>2014</v>
      </c>
      <c r="C75" s="90" t="s">
        <v>2015</v>
      </c>
      <c r="D75" s="90" t="s">
        <v>246</v>
      </c>
      <c r="E75" s="90"/>
      <c r="F75" s="104">
        <v>42583</v>
      </c>
      <c r="G75" s="93">
        <v>6.6738389659206643</v>
      </c>
      <c r="H75" s="91" t="s">
        <v>139</v>
      </c>
      <c r="I75" s="92">
        <v>4.8000000000000001E-2</v>
      </c>
      <c r="J75" s="92">
        <v>4.7805329976266575E-2</v>
      </c>
      <c r="K75" s="93">
        <v>464259999.54237604</v>
      </c>
      <c r="L75" s="105">
        <v>114.24911151555432</v>
      </c>
      <c r="M75" s="93">
        <v>530412.92459928116</v>
      </c>
      <c r="N75" s="94"/>
      <c r="O75" s="94">
        <f t="shared" si="0"/>
        <v>1.6339363147819041E-2</v>
      </c>
      <c r="P75" s="94">
        <f>M75/'סכום נכסי הקרן'!$C$42</f>
        <v>4.7564967098275178E-3</v>
      </c>
    </row>
    <row r="76" spans="2:16">
      <c r="B76" s="88" t="s">
        <v>2016</v>
      </c>
      <c r="C76" s="90" t="s">
        <v>2017</v>
      </c>
      <c r="D76" s="90" t="s">
        <v>246</v>
      </c>
      <c r="E76" s="90"/>
      <c r="F76" s="104">
        <v>42614</v>
      </c>
      <c r="G76" s="93">
        <v>6.7551466826823514</v>
      </c>
      <c r="H76" s="91" t="s">
        <v>139</v>
      </c>
      <c r="I76" s="92">
        <v>4.8000000000000001E-2</v>
      </c>
      <c r="J76" s="92">
        <v>4.7568695514609557E-2</v>
      </c>
      <c r="K76" s="93">
        <v>142921999.85981205</v>
      </c>
      <c r="L76" s="105">
        <v>113.49610889917149</v>
      </c>
      <c r="M76" s="93">
        <v>162210.90860176602</v>
      </c>
      <c r="N76" s="94"/>
      <c r="O76" s="94">
        <f t="shared" si="0"/>
        <v>4.9969049004307204E-3</v>
      </c>
      <c r="P76" s="94">
        <f>M76/'סכום נכסי הקרן'!$C$42</f>
        <v>1.4546320748977425E-3</v>
      </c>
    </row>
    <row r="77" spans="2:16">
      <c r="B77" s="88" t="s">
        <v>2018</v>
      </c>
      <c r="C77" s="90" t="s">
        <v>2019</v>
      </c>
      <c r="D77" s="90" t="s">
        <v>246</v>
      </c>
      <c r="E77" s="90"/>
      <c r="F77" s="104">
        <v>42644</v>
      </c>
      <c r="G77" s="93">
        <v>6.8471896348993093</v>
      </c>
      <c r="H77" s="91" t="s">
        <v>139</v>
      </c>
      <c r="I77" s="92">
        <v>4.8000000000000001E-2</v>
      </c>
      <c r="J77" s="92">
        <v>4.7199018446806462E-2</v>
      </c>
      <c r="K77" s="93">
        <v>110788999.89216904</v>
      </c>
      <c r="L77" s="105">
        <v>113.64687468155464</v>
      </c>
      <c r="M77" s="93">
        <v>125908.23586840104</v>
      </c>
      <c r="N77" s="94"/>
      <c r="O77" s="94">
        <f t="shared" si="0"/>
        <v>3.8786015455963634E-3</v>
      </c>
      <c r="P77" s="94">
        <f>M77/'סכום נכסי הקרן'!$C$42</f>
        <v>1.1290865698657E-3</v>
      </c>
    </row>
    <row r="78" spans="2:16">
      <c r="B78" s="88" t="s">
        <v>2020</v>
      </c>
      <c r="C78" s="90" t="s">
        <v>2021</v>
      </c>
      <c r="D78" s="90" t="s">
        <v>246</v>
      </c>
      <c r="E78" s="90"/>
      <c r="F78" s="104">
        <v>42675</v>
      </c>
      <c r="G78" s="93">
        <v>6.92770376336789</v>
      </c>
      <c r="H78" s="91" t="s">
        <v>139</v>
      </c>
      <c r="I78" s="92">
        <v>4.8000000000000001E-2</v>
      </c>
      <c r="J78" s="92">
        <v>4.7105985676274956E-2</v>
      </c>
      <c r="K78" s="93">
        <v>161897999.84272203</v>
      </c>
      <c r="L78" s="105">
        <v>113.37592261269282</v>
      </c>
      <c r="M78" s="93">
        <v>183553.35101318205</v>
      </c>
      <c r="N78" s="94"/>
      <c r="O78" s="94">
        <f t="shared" ref="O78:O141" si="2">IFERROR(M78/$M$11,0)</f>
        <v>5.6543585574753618E-3</v>
      </c>
      <c r="P78" s="94">
        <f>M78/'סכום נכסי הקרן'!$C$42</f>
        <v>1.6460211840267798E-3</v>
      </c>
    </row>
    <row r="79" spans="2:16">
      <c r="B79" s="88" t="s">
        <v>2022</v>
      </c>
      <c r="C79" s="90" t="s">
        <v>2023</v>
      </c>
      <c r="D79" s="90" t="s">
        <v>246</v>
      </c>
      <c r="E79" s="90"/>
      <c r="F79" s="104">
        <v>42705</v>
      </c>
      <c r="G79" s="93">
        <v>7.0034161041864689</v>
      </c>
      <c r="H79" s="91" t="s">
        <v>139</v>
      </c>
      <c r="I79" s="92">
        <v>4.8000000000000001E-2</v>
      </c>
      <c r="J79" s="92">
        <v>4.7980221097616058E-2</v>
      </c>
      <c r="K79" s="93">
        <v>177952999.82428101</v>
      </c>
      <c r="L79" s="105">
        <v>112.16089290472094</v>
      </c>
      <c r="M79" s="93">
        <v>199593.67355365006</v>
      </c>
      <c r="N79" s="94"/>
      <c r="O79" s="94">
        <f t="shared" si="2"/>
        <v>6.1484804818135712E-3</v>
      </c>
      <c r="P79" s="94">
        <f>M79/'סכום נכסי הקרן'!$C$42</f>
        <v>1.7898633451995086E-3</v>
      </c>
    </row>
    <row r="80" spans="2:16">
      <c r="B80" s="88" t="s">
        <v>2024</v>
      </c>
      <c r="C80" s="90" t="s">
        <v>2025</v>
      </c>
      <c r="D80" s="90" t="s">
        <v>246</v>
      </c>
      <c r="E80" s="90"/>
      <c r="F80" s="104">
        <v>42736</v>
      </c>
      <c r="G80" s="93">
        <v>6.925310898626992</v>
      </c>
      <c r="H80" s="91" t="s">
        <v>139</v>
      </c>
      <c r="I80" s="92">
        <v>4.8000000000000001E-2</v>
      </c>
      <c r="J80" s="92">
        <v>4.7692743408697696E-2</v>
      </c>
      <c r="K80" s="93">
        <v>361877999.644077</v>
      </c>
      <c r="L80" s="105">
        <v>115.01856760620778</v>
      </c>
      <c r="M80" s="93">
        <v>416226.89167261508</v>
      </c>
      <c r="N80" s="94"/>
      <c r="O80" s="94">
        <f t="shared" si="2"/>
        <v>1.2821863909264196E-2</v>
      </c>
      <c r="P80" s="94">
        <f>M80/'סכום נכסי הקרן'!$C$42</f>
        <v>3.7325294105120515E-3</v>
      </c>
    </row>
    <row r="81" spans="2:16">
      <c r="B81" s="88" t="s">
        <v>2026</v>
      </c>
      <c r="C81" s="90" t="s">
        <v>2027</v>
      </c>
      <c r="D81" s="90" t="s">
        <v>246</v>
      </c>
      <c r="E81" s="90"/>
      <c r="F81" s="104">
        <v>42767</v>
      </c>
      <c r="G81" s="93">
        <v>7.0157886641566112</v>
      </c>
      <c r="H81" s="91" t="s">
        <v>139</v>
      </c>
      <c r="I81" s="92">
        <v>4.8000000000000001E-2</v>
      </c>
      <c r="J81" s="92">
        <v>4.7583461508533667E-2</v>
      </c>
      <c r="K81" s="93">
        <v>198253999.80544099</v>
      </c>
      <c r="L81" s="105">
        <v>114.6385042678819</v>
      </c>
      <c r="M81" s="93">
        <v>227275.42002820707</v>
      </c>
      <c r="N81" s="94"/>
      <c r="O81" s="94">
        <f t="shared" si="2"/>
        <v>7.0012163169279841E-3</v>
      </c>
      <c r="P81" s="94">
        <f>M81/'סכום נכסי הקרן'!$C$42</f>
        <v>2.0381003883069766E-3</v>
      </c>
    </row>
    <row r="82" spans="2:16">
      <c r="B82" s="88" t="s">
        <v>2028</v>
      </c>
      <c r="C82" s="90" t="s">
        <v>2029</v>
      </c>
      <c r="D82" s="90" t="s">
        <v>246</v>
      </c>
      <c r="E82" s="90"/>
      <c r="F82" s="104">
        <v>42795</v>
      </c>
      <c r="G82" s="93">
        <v>7.0959816963007993</v>
      </c>
      <c r="H82" s="91" t="s">
        <v>139</v>
      </c>
      <c r="I82" s="92">
        <v>4.8000000000000001E-2</v>
      </c>
      <c r="J82" s="92">
        <v>4.7552898085707784E-2</v>
      </c>
      <c r="K82" s="93">
        <v>245770999.75894901</v>
      </c>
      <c r="L82" s="105">
        <v>114.45228485118602</v>
      </c>
      <c r="M82" s="93">
        <v>281290.52472572005</v>
      </c>
      <c r="N82" s="94"/>
      <c r="O82" s="94">
        <f t="shared" si="2"/>
        <v>8.6651509048471988E-3</v>
      </c>
      <c r="P82" s="94">
        <f>M82/'סכום נכסי הקרן'!$C$42</f>
        <v>2.5224827550617279E-3</v>
      </c>
    </row>
    <row r="83" spans="2:16">
      <c r="B83" s="88" t="s">
        <v>2030</v>
      </c>
      <c r="C83" s="90" t="s">
        <v>2031</v>
      </c>
      <c r="D83" s="90" t="s">
        <v>246</v>
      </c>
      <c r="E83" s="90"/>
      <c r="F83" s="104">
        <v>42826</v>
      </c>
      <c r="G83" s="93">
        <v>7.1759567096210368</v>
      </c>
      <c r="H83" s="91" t="s">
        <v>139</v>
      </c>
      <c r="I83" s="92">
        <v>4.8000000000000001E-2</v>
      </c>
      <c r="J83" s="92">
        <v>4.7594580137593059E-2</v>
      </c>
      <c r="K83" s="93">
        <v>173287999.82988298</v>
      </c>
      <c r="L83" s="105">
        <v>113.97774594380083</v>
      </c>
      <c r="M83" s="93">
        <v>197509.75619719803</v>
      </c>
      <c r="N83" s="94"/>
      <c r="O83" s="94">
        <f t="shared" si="2"/>
        <v>6.0842854351283171E-3</v>
      </c>
      <c r="P83" s="94">
        <f>M83/'סכום נכסי הקרן'!$C$42</f>
        <v>1.771175742409654E-3</v>
      </c>
    </row>
    <row r="84" spans="2:16">
      <c r="B84" s="88" t="s">
        <v>2032</v>
      </c>
      <c r="C84" s="90" t="s">
        <v>2033</v>
      </c>
      <c r="D84" s="90" t="s">
        <v>246</v>
      </c>
      <c r="E84" s="90"/>
      <c r="F84" s="104">
        <v>42856</v>
      </c>
      <c r="G84" s="93">
        <v>7.2679350234482287</v>
      </c>
      <c r="H84" s="91" t="s">
        <v>139</v>
      </c>
      <c r="I84" s="92">
        <v>4.8000000000000001E-2</v>
      </c>
      <c r="J84" s="92">
        <v>4.7243621287365138E-2</v>
      </c>
      <c r="K84" s="93">
        <v>315444999.69255805</v>
      </c>
      <c r="L84" s="105">
        <v>113.44262924844342</v>
      </c>
      <c r="M84" s="93">
        <v>357849.10148398211</v>
      </c>
      <c r="N84" s="94"/>
      <c r="O84" s="94">
        <f t="shared" si="2"/>
        <v>1.1023536852320995E-2</v>
      </c>
      <c r="P84" s="94">
        <f>M84/'סכום נכסי הקרן'!$C$42</f>
        <v>3.2090245069145156E-3</v>
      </c>
    </row>
    <row r="85" spans="2:16">
      <c r="B85" s="88" t="s">
        <v>2034</v>
      </c>
      <c r="C85" s="90" t="s">
        <v>2035</v>
      </c>
      <c r="D85" s="90" t="s">
        <v>246</v>
      </c>
      <c r="E85" s="90"/>
      <c r="F85" s="104">
        <v>42887</v>
      </c>
      <c r="G85" s="93">
        <v>7.3474348904996418</v>
      </c>
      <c r="H85" s="91" t="s">
        <v>139</v>
      </c>
      <c r="I85" s="92">
        <v>4.8000000000000001E-2</v>
      </c>
      <c r="J85" s="92">
        <v>4.7322809004226259E-2</v>
      </c>
      <c r="K85" s="93">
        <v>276533999.73001695</v>
      </c>
      <c r="L85" s="105">
        <v>112.73283519649362</v>
      </c>
      <c r="M85" s="93">
        <v>311744.61817791214</v>
      </c>
      <c r="N85" s="94"/>
      <c r="O85" s="94">
        <f t="shared" si="2"/>
        <v>9.6032888520492105E-3</v>
      </c>
      <c r="P85" s="94">
        <f>M85/'סכום נכסי הקרן'!$C$42</f>
        <v>2.7955809179987775E-3</v>
      </c>
    </row>
    <row r="86" spans="2:16">
      <c r="B86" s="88" t="s">
        <v>2036</v>
      </c>
      <c r="C86" s="90" t="s">
        <v>2037</v>
      </c>
      <c r="D86" s="90" t="s">
        <v>246</v>
      </c>
      <c r="E86" s="90"/>
      <c r="F86" s="104">
        <v>42918</v>
      </c>
      <c r="G86" s="93">
        <v>7.2499999999999911</v>
      </c>
      <c r="H86" s="91" t="s">
        <v>139</v>
      </c>
      <c r="I86" s="92">
        <v>4.8000000000000001E-2</v>
      </c>
      <c r="J86" s="92">
        <v>4.849999999999996E-2</v>
      </c>
      <c r="K86" s="93">
        <v>117211999.88278805</v>
      </c>
      <c r="L86" s="105">
        <v>113.63246415895972</v>
      </c>
      <c r="M86" s="93">
        <v>133190.88375680902</v>
      </c>
      <c r="N86" s="94"/>
      <c r="O86" s="94">
        <f t="shared" si="2"/>
        <v>4.1029434177637762E-3</v>
      </c>
      <c r="P86" s="94">
        <f>M86/'סכום נכסי הקרן'!$C$42</f>
        <v>1.1943939730482578E-3</v>
      </c>
    </row>
    <row r="87" spans="2:16">
      <c r="B87" s="88" t="s">
        <v>2038</v>
      </c>
      <c r="C87" s="90" t="s">
        <v>2039</v>
      </c>
      <c r="D87" s="90" t="s">
        <v>246</v>
      </c>
      <c r="E87" s="90"/>
      <c r="F87" s="104">
        <v>42949</v>
      </c>
      <c r="G87" s="93">
        <v>7.3454526901004078</v>
      </c>
      <c r="H87" s="91" t="s">
        <v>139</v>
      </c>
      <c r="I87" s="92">
        <v>4.8000000000000001E-2</v>
      </c>
      <c r="J87" s="92">
        <v>4.775999205780259E-2</v>
      </c>
      <c r="K87" s="93">
        <v>291339999.71298409</v>
      </c>
      <c r="L87" s="105">
        <v>114.53945607247393</v>
      </c>
      <c r="M87" s="93">
        <v>333699.25099279906</v>
      </c>
      <c r="N87" s="94"/>
      <c r="O87" s="94">
        <f t="shared" si="2"/>
        <v>1.0279601026399925E-2</v>
      </c>
      <c r="P87" s="94">
        <f>M87/'סכום נכסי הקרן'!$C$42</f>
        <v>2.9924598662792591E-3</v>
      </c>
    </row>
    <row r="88" spans="2:16">
      <c r="B88" s="88" t="s">
        <v>2040</v>
      </c>
      <c r="C88" s="90" t="s">
        <v>2041</v>
      </c>
      <c r="D88" s="90" t="s">
        <v>246</v>
      </c>
      <c r="E88" s="90"/>
      <c r="F88" s="104">
        <v>42979</v>
      </c>
      <c r="G88" s="93">
        <v>7.4304525555056431</v>
      </c>
      <c r="H88" s="91" t="s">
        <v>139</v>
      </c>
      <c r="I88" s="92">
        <v>4.8000000000000001E-2</v>
      </c>
      <c r="J88" s="92">
        <v>4.7081438895661271E-2</v>
      </c>
      <c r="K88" s="93">
        <v>132704999.87107603</v>
      </c>
      <c r="L88" s="105">
        <v>114.7247514647871</v>
      </c>
      <c r="M88" s="93">
        <v>152245.48128343804</v>
      </c>
      <c r="N88" s="94"/>
      <c r="O88" s="94">
        <f t="shared" si="2"/>
        <v>4.689920043301962E-3</v>
      </c>
      <c r="P88" s="94">
        <f>M88/'סכום נכסי הקרן'!$C$42</f>
        <v>1.3652667520458106E-3</v>
      </c>
    </row>
    <row r="89" spans="2:16">
      <c r="B89" s="88" t="s">
        <v>2042</v>
      </c>
      <c r="C89" s="90" t="s">
        <v>2043</v>
      </c>
      <c r="D89" s="90" t="s">
        <v>246</v>
      </c>
      <c r="E89" s="90"/>
      <c r="F89" s="104">
        <v>43009</v>
      </c>
      <c r="G89" s="93">
        <v>7.5064136300344302</v>
      </c>
      <c r="H89" s="91" t="s">
        <v>139</v>
      </c>
      <c r="I89" s="92">
        <v>4.8000000000000001E-2</v>
      </c>
      <c r="J89" s="92">
        <v>4.762957878104334E-2</v>
      </c>
      <c r="K89" s="93">
        <v>250760999.7535941</v>
      </c>
      <c r="L89" s="105">
        <v>113.53269008401477</v>
      </c>
      <c r="M89" s="93">
        <v>284695.70870182506</v>
      </c>
      <c r="N89" s="94"/>
      <c r="O89" s="94">
        <f t="shared" si="2"/>
        <v>8.7700475523275531E-3</v>
      </c>
      <c r="P89" s="94">
        <f>M89/'סכום נכסי הקרן'!$C$42</f>
        <v>2.5530188631155376E-3</v>
      </c>
    </row>
    <row r="90" spans="2:16">
      <c r="B90" s="88" t="s">
        <v>2044</v>
      </c>
      <c r="C90" s="90" t="s">
        <v>2045</v>
      </c>
      <c r="D90" s="90" t="s">
        <v>246</v>
      </c>
      <c r="E90" s="90"/>
      <c r="F90" s="104">
        <v>43040</v>
      </c>
      <c r="G90" s="93">
        <v>7.5965665513867764</v>
      </c>
      <c r="H90" s="91" t="s">
        <v>139</v>
      </c>
      <c r="I90" s="92">
        <v>4.8000000000000001E-2</v>
      </c>
      <c r="J90" s="92">
        <v>4.7575818693711774E-2</v>
      </c>
      <c r="K90" s="93">
        <v>269306999.73564506</v>
      </c>
      <c r="L90" s="105">
        <v>113.00367174332858</v>
      </c>
      <c r="M90" s="93">
        <v>304326.79796307511</v>
      </c>
      <c r="N90" s="94"/>
      <c r="O90" s="94">
        <f t="shared" si="2"/>
        <v>9.3747829981486435E-3</v>
      </c>
      <c r="P90" s="94">
        <f>M90/'סכום נכסי הקרן'!$C$42</f>
        <v>2.7290613521857459E-3</v>
      </c>
    </row>
    <row r="91" spans="2:16">
      <c r="B91" s="88" t="s">
        <v>2046</v>
      </c>
      <c r="C91" s="90" t="s">
        <v>2047</v>
      </c>
      <c r="D91" s="90" t="s">
        <v>246</v>
      </c>
      <c r="E91" s="90"/>
      <c r="F91" s="104">
        <v>43070</v>
      </c>
      <c r="G91" s="93">
        <v>7.6769266187890102</v>
      </c>
      <c r="H91" s="91" t="s">
        <v>139</v>
      </c>
      <c r="I91" s="92">
        <v>4.8000000000000001E-2</v>
      </c>
      <c r="J91" s="92">
        <v>4.7559958878636038E-2</v>
      </c>
      <c r="K91" s="93">
        <v>275862999.72928208</v>
      </c>
      <c r="L91" s="105">
        <v>112.25353365688204</v>
      </c>
      <c r="M91" s="93">
        <v>309665.96524799406</v>
      </c>
      <c r="N91" s="94"/>
      <c r="O91" s="94">
        <f t="shared" si="2"/>
        <v>9.5392559759539131E-3</v>
      </c>
      <c r="P91" s="94">
        <f>M91/'סכום נכסי הקרן'!$C$42</f>
        <v>2.7769405241405429E-3</v>
      </c>
    </row>
    <row r="92" spans="2:16">
      <c r="B92" s="88" t="s">
        <v>2048</v>
      </c>
      <c r="C92" s="90" t="s">
        <v>2049</v>
      </c>
      <c r="D92" s="90" t="s">
        <v>246</v>
      </c>
      <c r="E92" s="90"/>
      <c r="F92" s="104">
        <v>43101</v>
      </c>
      <c r="G92" s="93">
        <v>7.5751899234627142</v>
      </c>
      <c r="H92" s="91" t="s">
        <v>139</v>
      </c>
      <c r="I92" s="92">
        <v>4.8000000000000001E-2</v>
      </c>
      <c r="J92" s="92">
        <v>4.7883696588800012E-2</v>
      </c>
      <c r="K92" s="93">
        <v>374174999.63040304</v>
      </c>
      <c r="L92" s="105">
        <v>114.57583813769196</v>
      </c>
      <c r="M92" s="93">
        <v>428714.14192824007</v>
      </c>
      <c r="N92" s="94"/>
      <c r="O92" s="94">
        <f t="shared" si="2"/>
        <v>1.3206533488721554E-2</v>
      </c>
      <c r="P92" s="94">
        <f>M92/'סכום נכסי הקרן'!$C$42</f>
        <v>3.8445092699782319E-3</v>
      </c>
    </row>
    <row r="93" spans="2:16">
      <c r="B93" s="88" t="s">
        <v>2050</v>
      </c>
      <c r="C93" s="90" t="s">
        <v>2051</v>
      </c>
      <c r="D93" s="90" t="s">
        <v>246</v>
      </c>
      <c r="E93" s="90"/>
      <c r="F93" s="104">
        <v>43132</v>
      </c>
      <c r="G93" s="93">
        <v>7.6662280729045422</v>
      </c>
      <c r="H93" s="91" t="s">
        <v>139</v>
      </c>
      <c r="I93" s="92">
        <v>4.8000000000000001E-2</v>
      </c>
      <c r="J93" s="92">
        <v>4.7760416342585543E-2</v>
      </c>
      <c r="K93" s="93">
        <v>360098999.64517611</v>
      </c>
      <c r="L93" s="105">
        <v>114.10394742334135</v>
      </c>
      <c r="M93" s="93">
        <v>410887.17322710995</v>
      </c>
      <c r="N93" s="94"/>
      <c r="O93" s="94">
        <f t="shared" si="2"/>
        <v>1.2657373952964337E-2</v>
      </c>
      <c r="P93" s="94">
        <f>M93/'סכום נכסי הקרן'!$C$42</f>
        <v>3.6846452960051538E-3</v>
      </c>
    </row>
    <row r="94" spans="2:16">
      <c r="B94" s="88" t="s">
        <v>2052</v>
      </c>
      <c r="C94" s="90" t="s">
        <v>2053</v>
      </c>
      <c r="D94" s="90" t="s">
        <v>246</v>
      </c>
      <c r="E94" s="90"/>
      <c r="F94" s="104">
        <v>43161</v>
      </c>
      <c r="G94" s="93">
        <v>7.739999999999978</v>
      </c>
      <c r="H94" s="91" t="s">
        <v>139</v>
      </c>
      <c r="I94" s="92">
        <v>4.8000000000000001E-2</v>
      </c>
      <c r="J94" s="92">
        <v>4.8499999999999835E-2</v>
      </c>
      <c r="K94" s="93">
        <v>83464999.91653502</v>
      </c>
      <c r="L94" s="105">
        <v>113.66471141196939</v>
      </c>
      <c r="M94" s="93">
        <v>94870.251285130027</v>
      </c>
      <c r="N94" s="94"/>
      <c r="O94" s="94">
        <f t="shared" si="2"/>
        <v>2.922476839801136E-3</v>
      </c>
      <c r="P94" s="94">
        <f>M94/'סכום נכסי הקרן'!$C$42</f>
        <v>8.5075234250587552E-4</v>
      </c>
    </row>
    <row r="95" spans="2:16">
      <c r="B95" s="88" t="s">
        <v>2054</v>
      </c>
      <c r="C95" s="90" t="s">
        <v>2055</v>
      </c>
      <c r="D95" s="90" t="s">
        <v>246</v>
      </c>
      <c r="E95" s="90"/>
      <c r="F95" s="104">
        <v>43191</v>
      </c>
      <c r="G95" s="93">
        <v>8.14</v>
      </c>
      <c r="H95" s="91" t="s">
        <v>139</v>
      </c>
      <c r="I95" s="92">
        <v>4.8000000000000001E-2</v>
      </c>
      <c r="J95" s="92">
        <v>1.04E-2</v>
      </c>
      <c r="K95" s="93">
        <v>583000.00000000012</v>
      </c>
      <c r="L95" s="105">
        <v>151.95774785591766</v>
      </c>
      <c r="M95" s="93">
        <v>885.91367000000002</v>
      </c>
      <c r="N95" s="94"/>
      <c r="O95" s="94">
        <f t="shared" si="2"/>
        <v>2.7290558921962469E-5</v>
      </c>
      <c r="P95" s="94">
        <f>M95/'סכום נכסי הקרן'!$C$42</f>
        <v>7.9444622502924805E-6</v>
      </c>
    </row>
    <row r="96" spans="2:16">
      <c r="B96" s="88" t="s">
        <v>2056</v>
      </c>
      <c r="C96" s="90" t="s">
        <v>2057</v>
      </c>
      <c r="D96" s="90" t="s">
        <v>246</v>
      </c>
      <c r="E96" s="90"/>
      <c r="F96" s="104">
        <v>43221</v>
      </c>
      <c r="G96" s="93">
        <v>7.9095692016507826</v>
      </c>
      <c r="H96" s="91" t="s">
        <v>139</v>
      </c>
      <c r="I96" s="92">
        <v>4.8000000000000001E-2</v>
      </c>
      <c r="J96" s="92">
        <v>4.7363657303966057E-2</v>
      </c>
      <c r="K96" s="93">
        <v>345548999.6621781</v>
      </c>
      <c r="L96" s="105">
        <v>113.1961496467799</v>
      </c>
      <c r="M96" s="93">
        <v>391148.1627605501</v>
      </c>
      <c r="N96" s="94"/>
      <c r="O96" s="94">
        <f t="shared" si="2"/>
        <v>1.2049313995836815E-2</v>
      </c>
      <c r="P96" s="94">
        <f>M96/'סכום נכסי הקרן'!$C$42</f>
        <v>3.5076350196994355E-3</v>
      </c>
    </row>
    <row r="97" spans="2:16">
      <c r="B97" s="88" t="s">
        <v>2058</v>
      </c>
      <c r="C97" s="90" t="s">
        <v>2059</v>
      </c>
      <c r="D97" s="90" t="s">
        <v>246</v>
      </c>
      <c r="E97" s="90"/>
      <c r="F97" s="104">
        <v>43252</v>
      </c>
      <c r="G97" s="93">
        <v>7.9936055933408454</v>
      </c>
      <c r="H97" s="91" t="s">
        <v>139</v>
      </c>
      <c r="I97" s="92">
        <v>4.8000000000000001E-2</v>
      </c>
      <c r="J97" s="92">
        <v>4.8071835790779831E-2</v>
      </c>
      <c r="K97" s="93">
        <v>189843999.81174296</v>
      </c>
      <c r="L97" s="105">
        <v>111.76522923590738</v>
      </c>
      <c r="M97" s="93">
        <v>212179.5815802101</v>
      </c>
      <c r="N97" s="94"/>
      <c r="O97" s="94">
        <f t="shared" si="2"/>
        <v>6.5361892126036001E-3</v>
      </c>
      <c r="P97" s="94">
        <f>M97/'סכום נכסי הקרן'!$C$42</f>
        <v>1.902727921724961E-3</v>
      </c>
    </row>
    <row r="98" spans="2:16">
      <c r="B98" s="88" t="s">
        <v>2060</v>
      </c>
      <c r="C98" s="90" t="s">
        <v>2061</v>
      </c>
      <c r="D98" s="90" t="s">
        <v>246</v>
      </c>
      <c r="E98" s="90"/>
      <c r="F98" s="104">
        <v>43282</v>
      </c>
      <c r="G98" s="93">
        <v>7.8800000000000656</v>
      </c>
      <c r="H98" s="91" t="s">
        <v>139</v>
      </c>
      <c r="I98" s="92">
        <v>4.8000000000000001E-2</v>
      </c>
      <c r="J98" s="92">
        <v>4.8500000000000459E-2</v>
      </c>
      <c r="K98" s="93">
        <v>144383999.855616</v>
      </c>
      <c r="L98" s="105">
        <v>113.10691818345411</v>
      </c>
      <c r="M98" s="93">
        <v>163308.29258669008</v>
      </c>
      <c r="N98" s="94"/>
      <c r="O98" s="94">
        <f t="shared" si="2"/>
        <v>5.0307097996152962E-3</v>
      </c>
      <c r="P98" s="94">
        <f>M98/'סכום נכסי הקרן'!$C$42</f>
        <v>1.4644729046958704E-3</v>
      </c>
    </row>
    <row r="99" spans="2:16">
      <c r="B99" s="88" t="s">
        <v>2062</v>
      </c>
      <c r="C99" s="90" t="s">
        <v>2063</v>
      </c>
      <c r="D99" s="90" t="s">
        <v>246</v>
      </c>
      <c r="E99" s="90"/>
      <c r="F99" s="104">
        <v>43313</v>
      </c>
      <c r="G99" s="93">
        <v>7.9644364093223619</v>
      </c>
      <c r="H99" s="91" t="s">
        <v>139</v>
      </c>
      <c r="I99" s="92">
        <v>4.8000000000000001E-2</v>
      </c>
      <c r="J99" s="92">
        <v>4.814197071320285E-2</v>
      </c>
      <c r="K99" s="93">
        <v>411573999.59208709</v>
      </c>
      <c r="L99" s="105">
        <v>112.86794947723594</v>
      </c>
      <c r="M99" s="93">
        <v>464535.13392103609</v>
      </c>
      <c r="N99" s="94"/>
      <c r="O99" s="94">
        <f t="shared" si="2"/>
        <v>1.4309998674694523E-2</v>
      </c>
      <c r="P99" s="94">
        <f>M99/'סכום נכסי הקרן'!$C$42</f>
        <v>4.165735285888786E-3</v>
      </c>
    </row>
    <row r="100" spans="2:16">
      <c r="B100" s="88" t="s">
        <v>2064</v>
      </c>
      <c r="C100" s="90" t="s">
        <v>2065</v>
      </c>
      <c r="D100" s="90" t="s">
        <v>246</v>
      </c>
      <c r="E100" s="90"/>
      <c r="F100" s="104">
        <v>43345</v>
      </c>
      <c r="G100" s="93">
        <v>8.0583909050385856</v>
      </c>
      <c r="H100" s="91" t="s">
        <v>139</v>
      </c>
      <c r="I100" s="92">
        <v>4.8000000000000001E-2</v>
      </c>
      <c r="J100" s="92">
        <v>4.7635963562242943E-2</v>
      </c>
      <c r="K100" s="93">
        <v>385081999.62139511</v>
      </c>
      <c r="L100" s="105">
        <v>112.74034527777033</v>
      </c>
      <c r="M100" s="93">
        <v>434142.77597570309</v>
      </c>
      <c r="N100" s="94"/>
      <c r="O100" s="94">
        <f t="shared" si="2"/>
        <v>1.3373762488967211E-2</v>
      </c>
      <c r="P100" s="94">
        <f>M100/'סכום נכסי הקרן'!$C$42</f>
        <v>3.8931907382986409E-3</v>
      </c>
    </row>
    <row r="101" spans="2:16">
      <c r="B101" s="88" t="s">
        <v>2066</v>
      </c>
      <c r="C101" s="90" t="s">
        <v>2067</v>
      </c>
      <c r="D101" s="90" t="s">
        <v>246</v>
      </c>
      <c r="E101" s="90"/>
      <c r="F101" s="104">
        <v>43375</v>
      </c>
      <c r="G101" s="93">
        <v>8.1400217735885985</v>
      </c>
      <c r="H101" s="91" t="s">
        <v>139</v>
      </c>
      <c r="I101" s="92">
        <v>4.8000000000000001E-2</v>
      </c>
      <c r="J101" s="92">
        <v>4.746802817910601E-2</v>
      </c>
      <c r="K101" s="93">
        <v>138739999.86404204</v>
      </c>
      <c r="L101" s="105">
        <v>112.32701848140304</v>
      </c>
      <c r="M101" s="93">
        <v>155842.50528838107</v>
      </c>
      <c r="N101" s="94"/>
      <c r="O101" s="94">
        <f t="shared" si="2"/>
        <v>4.80072632034091E-3</v>
      </c>
      <c r="P101" s="94">
        <f>M101/'סכום נכסי הקרן'!$C$42</f>
        <v>1.3975231923608873E-3</v>
      </c>
    </row>
    <row r="102" spans="2:16">
      <c r="B102" s="88" t="s">
        <v>2068</v>
      </c>
      <c r="C102" s="90" t="s">
        <v>2069</v>
      </c>
      <c r="D102" s="90" t="s">
        <v>246</v>
      </c>
      <c r="E102" s="90"/>
      <c r="F102" s="104">
        <v>43405</v>
      </c>
      <c r="G102" s="93">
        <v>8.219999999994517</v>
      </c>
      <c r="H102" s="91" t="s">
        <v>139</v>
      </c>
      <c r="I102" s="92">
        <v>4.8000000000000001E-2</v>
      </c>
      <c r="J102" s="92">
        <v>4.8499999999872714E-2</v>
      </c>
      <c r="K102" s="93">
        <v>91999.999908000027</v>
      </c>
      <c r="L102" s="105">
        <v>111.00753260883359</v>
      </c>
      <c r="M102" s="93">
        <v>102.126929898</v>
      </c>
      <c r="N102" s="94"/>
      <c r="O102" s="94">
        <f t="shared" si="2"/>
        <v>3.1460187287780529E-6</v>
      </c>
      <c r="P102" s="94">
        <f>M102/'סכום נכסי הקרן'!$C$42</f>
        <v>9.1582686528917369E-7</v>
      </c>
    </row>
    <row r="103" spans="2:16">
      <c r="B103" s="88" t="s">
        <v>2070</v>
      </c>
      <c r="C103" s="90" t="s">
        <v>2071</v>
      </c>
      <c r="D103" s="90" t="s">
        <v>246</v>
      </c>
      <c r="E103" s="90"/>
      <c r="F103" s="104">
        <v>43435</v>
      </c>
      <c r="G103" s="93">
        <v>8.3000000000000789</v>
      </c>
      <c r="H103" s="91" t="s">
        <v>139</v>
      </c>
      <c r="I103" s="92">
        <v>4.8000000000000001E-2</v>
      </c>
      <c r="J103" s="92">
        <v>4.8600000000000351E-2</v>
      </c>
      <c r="K103" s="93">
        <v>157297999.84270194</v>
      </c>
      <c r="L103" s="105">
        <v>110.17966304085147</v>
      </c>
      <c r="M103" s="93">
        <v>173310.40619668807</v>
      </c>
      <c r="N103" s="94"/>
      <c r="O103" s="94">
        <f t="shared" si="2"/>
        <v>5.3388247774751743E-3</v>
      </c>
      <c r="P103" s="94">
        <f>M103/'סכום נכסי הקרן'!$C$42</f>
        <v>1.554167213169252E-3</v>
      </c>
    </row>
    <row r="104" spans="2:16">
      <c r="B104" s="88" t="s">
        <v>2072</v>
      </c>
      <c r="C104" s="90" t="s">
        <v>2073</v>
      </c>
      <c r="D104" s="90" t="s">
        <v>246</v>
      </c>
      <c r="E104" s="90"/>
      <c r="F104" s="104">
        <v>43497</v>
      </c>
      <c r="G104" s="93">
        <v>8.2749949741891449</v>
      </c>
      <c r="H104" s="91" t="s">
        <v>139</v>
      </c>
      <c r="I104" s="92">
        <v>4.8000000000000001E-2</v>
      </c>
      <c r="J104" s="92">
        <v>4.8035832886322495E-2</v>
      </c>
      <c r="K104" s="93">
        <v>239545999.762593</v>
      </c>
      <c r="L104" s="105">
        <v>112.98773257782716</v>
      </c>
      <c r="M104" s="93">
        <v>270657.59361264104</v>
      </c>
      <c r="N104" s="94"/>
      <c r="O104" s="94">
        <f t="shared" si="2"/>
        <v>8.3376036021233901E-3</v>
      </c>
      <c r="P104" s="94">
        <f>M104/'סכום נכסי הקרן'!$C$42</f>
        <v>2.4271315682606299E-3</v>
      </c>
    </row>
    <row r="105" spans="2:16">
      <c r="B105" s="88" t="s">
        <v>2074</v>
      </c>
      <c r="C105" s="90" t="s">
        <v>2075</v>
      </c>
      <c r="D105" s="90" t="s">
        <v>246</v>
      </c>
      <c r="E105" s="90"/>
      <c r="F105" s="104">
        <v>43525</v>
      </c>
      <c r="G105" s="93">
        <v>8.3602927820138682</v>
      </c>
      <c r="H105" s="91" t="s">
        <v>139</v>
      </c>
      <c r="I105" s="92">
        <v>4.8000000000000001E-2</v>
      </c>
      <c r="J105" s="92">
        <v>4.7738503533827387E-2</v>
      </c>
      <c r="K105" s="93">
        <v>379518999.62746298</v>
      </c>
      <c r="L105" s="105">
        <v>112.98739083758016</v>
      </c>
      <c r="M105" s="93">
        <v>428808.61541195604</v>
      </c>
      <c r="N105" s="94"/>
      <c r="O105" s="94">
        <f t="shared" si="2"/>
        <v>1.3209443743141619E-2</v>
      </c>
      <c r="P105" s="94">
        <f>M105/'סכום נכסי הקרן'!$C$42</f>
        <v>3.8453564642934915E-3</v>
      </c>
    </row>
    <row r="106" spans="2:16">
      <c r="B106" s="88" t="s">
        <v>2076</v>
      </c>
      <c r="C106" s="90" t="s">
        <v>2077</v>
      </c>
      <c r="D106" s="90" t="s">
        <v>246</v>
      </c>
      <c r="E106" s="90"/>
      <c r="F106" s="104">
        <v>43556</v>
      </c>
      <c r="G106" s="93">
        <v>8.448734860480144</v>
      </c>
      <c r="H106" s="91" t="s">
        <v>139</v>
      </c>
      <c r="I106" s="92">
        <v>4.8000000000000001E-2</v>
      </c>
      <c r="J106" s="92">
        <v>4.6949889862470985E-2</v>
      </c>
      <c r="K106" s="93">
        <v>170690999.83503902</v>
      </c>
      <c r="L106" s="105">
        <v>113.05492290884611</v>
      </c>
      <c r="M106" s="93">
        <v>192974.57827584201</v>
      </c>
      <c r="N106" s="94"/>
      <c r="O106" s="94">
        <f t="shared" si="2"/>
        <v>5.9445793390655371E-3</v>
      </c>
      <c r="P106" s="94">
        <f>M106/'סכום נכסי הקרן'!$C$42</f>
        <v>1.7305063735821328E-3</v>
      </c>
    </row>
    <row r="107" spans="2:16">
      <c r="B107" s="88" t="s">
        <v>2078</v>
      </c>
      <c r="C107" s="90" t="s">
        <v>2079</v>
      </c>
      <c r="D107" s="90" t="s">
        <v>246</v>
      </c>
      <c r="E107" s="90"/>
      <c r="F107" s="104">
        <v>43586</v>
      </c>
      <c r="G107" s="93">
        <v>8.5286712318639903</v>
      </c>
      <c r="H107" s="91" t="s">
        <v>139</v>
      </c>
      <c r="I107" s="92">
        <v>4.8000000000000001E-2</v>
      </c>
      <c r="J107" s="92">
        <v>4.7694209917028302E-2</v>
      </c>
      <c r="K107" s="93">
        <v>408175999.59811211</v>
      </c>
      <c r="L107" s="105">
        <v>111.44285275288438</v>
      </c>
      <c r="M107" s="93">
        <v>454882.978204738</v>
      </c>
      <c r="N107" s="94"/>
      <c r="O107" s="94">
        <f t="shared" si="2"/>
        <v>1.4012664145135238E-2</v>
      </c>
      <c r="P107" s="94">
        <f>M107/'סכום נכסי הקרן'!$C$42</f>
        <v>4.0791792372366917E-3</v>
      </c>
    </row>
    <row r="108" spans="2:16">
      <c r="B108" s="88" t="s">
        <v>2080</v>
      </c>
      <c r="C108" s="90" t="s">
        <v>2081</v>
      </c>
      <c r="D108" s="90" t="s">
        <v>246</v>
      </c>
      <c r="E108" s="90"/>
      <c r="F108" s="104">
        <v>43617</v>
      </c>
      <c r="G108" s="93">
        <v>8.5999999999190049</v>
      </c>
      <c r="H108" s="91" t="s">
        <v>139</v>
      </c>
      <c r="I108" s="92">
        <v>4.8000000000000001E-2</v>
      </c>
      <c r="J108" s="92">
        <v>4.8499999999505043E-2</v>
      </c>
      <c r="K108" s="93">
        <v>100999.99989900002</v>
      </c>
      <c r="L108" s="105">
        <v>110.01738613972034</v>
      </c>
      <c r="M108" s="93">
        <v>111.11755989000001</v>
      </c>
      <c r="N108" s="94"/>
      <c r="O108" s="94">
        <f t="shared" si="2"/>
        <v>3.4229749671237587E-6</v>
      </c>
      <c r="P108" s="94">
        <f>M108/'סכום נכסי הקרן'!$C$42</f>
        <v>9.9645065855087091E-7</v>
      </c>
    </row>
    <row r="109" spans="2:16">
      <c r="B109" s="88" t="s">
        <v>2082</v>
      </c>
      <c r="C109" s="90" t="s">
        <v>2083</v>
      </c>
      <c r="D109" s="90" t="s">
        <v>246</v>
      </c>
      <c r="E109" s="90"/>
      <c r="F109" s="104">
        <v>43647</v>
      </c>
      <c r="G109" s="93">
        <v>8.4849950110521402</v>
      </c>
      <c r="H109" s="91" t="s">
        <v>139</v>
      </c>
      <c r="I109" s="92">
        <v>4.8000000000000001E-2</v>
      </c>
      <c r="J109" s="92">
        <v>4.8086282780247375E-2</v>
      </c>
      <c r="K109" s="93">
        <v>125733999.87525801</v>
      </c>
      <c r="L109" s="105">
        <v>111.77416636742434</v>
      </c>
      <c r="M109" s="93">
        <v>140538.130200988</v>
      </c>
      <c r="N109" s="94"/>
      <c r="O109" s="94">
        <f t="shared" si="2"/>
        <v>4.3292752475898649E-3</v>
      </c>
      <c r="P109" s="94">
        <f>M109/'סכום נכסי הקרן'!$C$42</f>
        <v>1.260280666070362E-3</v>
      </c>
    </row>
    <row r="110" spans="2:16">
      <c r="B110" s="88" t="s">
        <v>2084</v>
      </c>
      <c r="C110" s="90" t="s">
        <v>2085</v>
      </c>
      <c r="D110" s="90" t="s">
        <v>246</v>
      </c>
      <c r="E110" s="90"/>
      <c r="F110" s="104">
        <v>43678</v>
      </c>
      <c r="G110" s="93">
        <v>8.5726871450951432</v>
      </c>
      <c r="H110" s="91" t="s">
        <v>139</v>
      </c>
      <c r="I110" s="92">
        <v>4.8000000000000001E-2</v>
      </c>
      <c r="J110" s="92">
        <v>4.7449173417119406E-2</v>
      </c>
      <c r="K110" s="93">
        <v>285921999.71981716</v>
      </c>
      <c r="L110" s="105">
        <v>112.52151410958791</v>
      </c>
      <c r="M110" s="93">
        <v>321723.76325714996</v>
      </c>
      <c r="N110" s="94"/>
      <c r="O110" s="94">
        <f t="shared" si="2"/>
        <v>9.9106962846219025E-3</v>
      </c>
      <c r="P110" s="94">
        <f>M110/'סכום נכסי הקרן'!$C$42</f>
        <v>2.8850692553581015E-3</v>
      </c>
    </row>
    <row r="111" spans="2:16">
      <c r="B111" s="88" t="s">
        <v>2086</v>
      </c>
      <c r="C111" s="90" t="s">
        <v>2087</v>
      </c>
      <c r="D111" s="90" t="s">
        <v>246</v>
      </c>
      <c r="E111" s="90"/>
      <c r="F111" s="104">
        <v>43709</v>
      </c>
      <c r="G111" s="93">
        <v>9.0985280553232126</v>
      </c>
      <c r="H111" s="91" t="s">
        <v>139</v>
      </c>
      <c r="I111" s="92">
        <v>4.8000000000000001E-2</v>
      </c>
      <c r="J111" s="92">
        <v>1.1350176287512443E-2</v>
      </c>
      <c r="K111" s="93">
        <v>3526999.9998790007</v>
      </c>
      <c r="L111" s="105">
        <v>153.45144428833788</v>
      </c>
      <c r="M111" s="93">
        <v>5412.2324398640021</v>
      </c>
      <c r="N111" s="94"/>
      <c r="O111" s="94">
        <f t="shared" si="2"/>
        <v>1.6672374893985463E-4</v>
      </c>
      <c r="P111" s="94">
        <f>M111/'סכום נכסי הקרן'!$C$42</f>
        <v>4.8534386322662723E-5</v>
      </c>
    </row>
    <row r="112" spans="2:16">
      <c r="B112" s="88" t="s">
        <v>2088</v>
      </c>
      <c r="C112" s="90" t="s">
        <v>2089</v>
      </c>
      <c r="D112" s="90" t="s">
        <v>246</v>
      </c>
      <c r="E112" s="90"/>
      <c r="F112" s="104">
        <v>43740</v>
      </c>
      <c r="G112" s="93">
        <v>8.7430452012056286</v>
      </c>
      <c r="H112" s="91" t="s">
        <v>139</v>
      </c>
      <c r="I112" s="92">
        <v>4.8000000000000001E-2</v>
      </c>
      <c r="J112" s="92">
        <v>4.7419517030576029E-2</v>
      </c>
      <c r="K112" s="93">
        <v>326378999.68031615</v>
      </c>
      <c r="L112" s="105">
        <v>111.75074685652639</v>
      </c>
      <c r="M112" s="93">
        <v>364730.96972561319</v>
      </c>
      <c r="N112" s="94"/>
      <c r="O112" s="94">
        <f t="shared" si="2"/>
        <v>1.1235532712754456E-2</v>
      </c>
      <c r="P112" s="94">
        <f>M112/'סכום נכסי הקרן'!$C$42</f>
        <v>3.2707379044029242E-3</v>
      </c>
    </row>
    <row r="113" spans="2:16">
      <c r="B113" s="88" t="s">
        <v>2090</v>
      </c>
      <c r="C113" s="90" t="s">
        <v>2091</v>
      </c>
      <c r="D113" s="90" t="s">
        <v>246</v>
      </c>
      <c r="E113" s="90"/>
      <c r="F113" s="104">
        <v>43770</v>
      </c>
      <c r="G113" s="93">
        <v>8.8292016509359001</v>
      </c>
      <c r="H113" s="91" t="s">
        <v>139</v>
      </c>
      <c r="I113" s="92">
        <v>4.8000000000000001E-2</v>
      </c>
      <c r="J113" s="92">
        <v>4.7720926887427205E-2</v>
      </c>
      <c r="K113" s="93">
        <v>470894999.53603411</v>
      </c>
      <c r="L113" s="105">
        <v>111.29973432145276</v>
      </c>
      <c r="M113" s="93">
        <v>524104.88341661217</v>
      </c>
      <c r="N113" s="94"/>
      <c r="O113" s="94">
        <f t="shared" si="2"/>
        <v>1.614504402236995E-2</v>
      </c>
      <c r="P113" s="94">
        <f>M113/'סכום נכסי הקרן'!$C$42</f>
        <v>4.6999291268383031E-3</v>
      </c>
    </row>
    <row r="114" spans="2:16">
      <c r="B114" s="88" t="s">
        <v>2092</v>
      </c>
      <c r="C114" s="90" t="s">
        <v>2093</v>
      </c>
      <c r="D114" s="90" t="s">
        <v>246</v>
      </c>
      <c r="E114" s="90"/>
      <c r="F114" s="104">
        <v>43800</v>
      </c>
      <c r="G114" s="93">
        <v>8.9061193318849288</v>
      </c>
      <c r="H114" s="91" t="s">
        <v>139</v>
      </c>
      <c r="I114" s="92">
        <v>4.8000000000000001E-2</v>
      </c>
      <c r="J114" s="92">
        <v>4.7993159685174612E-2</v>
      </c>
      <c r="K114" s="93">
        <v>209962999.79203698</v>
      </c>
      <c r="L114" s="105">
        <v>110.21542869499693</v>
      </c>
      <c r="M114" s="93">
        <v>231411.62032166906</v>
      </c>
      <c r="N114" s="94"/>
      <c r="O114" s="94">
        <f t="shared" si="2"/>
        <v>7.1286319124247363E-3</v>
      </c>
      <c r="P114" s="94">
        <f>M114/'סכום נכסי הקרן'!$C$42</f>
        <v>2.0751919111085802E-3</v>
      </c>
    </row>
    <row r="115" spans="2:16">
      <c r="B115" s="88" t="s">
        <v>2094</v>
      </c>
      <c r="C115" s="90" t="s">
        <v>2095</v>
      </c>
      <c r="D115" s="90" t="s">
        <v>246</v>
      </c>
      <c r="E115" s="90"/>
      <c r="F115" s="104">
        <v>43831</v>
      </c>
      <c r="G115" s="93">
        <v>8.7808480985510169</v>
      </c>
      <c r="H115" s="91" t="s">
        <v>139</v>
      </c>
      <c r="I115" s="92">
        <v>4.8000000000000001E-2</v>
      </c>
      <c r="J115" s="92">
        <v>4.7689583225888246E-2</v>
      </c>
      <c r="K115" s="93">
        <v>284759999.71960199</v>
      </c>
      <c r="L115" s="105">
        <v>113.08486729242863</v>
      </c>
      <c r="M115" s="93">
        <v>322020.46778483206</v>
      </c>
      <c r="N115" s="94"/>
      <c r="O115" s="94">
        <f t="shared" si="2"/>
        <v>9.9198362636845599E-3</v>
      </c>
      <c r="P115" s="94">
        <f>M115/'סכום נכסי הקרן'!$C$42</f>
        <v>2.8877299637312562E-3</v>
      </c>
    </row>
    <row r="116" spans="2:16">
      <c r="B116" s="88" t="s">
        <v>2096</v>
      </c>
      <c r="C116" s="90" t="s">
        <v>2097</v>
      </c>
      <c r="D116" s="90" t="s">
        <v>246</v>
      </c>
      <c r="E116" s="90"/>
      <c r="F116" s="104">
        <v>43863</v>
      </c>
      <c r="G116" s="93">
        <v>8.8716557200302493</v>
      </c>
      <c r="H116" s="91" t="s">
        <v>139</v>
      </c>
      <c r="I116" s="92">
        <v>4.8000000000000001E-2</v>
      </c>
      <c r="J116" s="92">
        <v>4.7826963715382503E-2</v>
      </c>
      <c r="K116" s="93">
        <v>305128999.699871</v>
      </c>
      <c r="L116" s="105">
        <v>112.48511092430395</v>
      </c>
      <c r="M116" s="93">
        <v>343224.69377461897</v>
      </c>
      <c r="N116" s="94"/>
      <c r="O116" s="94">
        <f t="shared" si="2"/>
        <v>1.0573032165683552E-2</v>
      </c>
      <c r="P116" s="94">
        <f>M116/'סכום נכסי הקרן'!$C$42</f>
        <v>3.0778796121981693E-3</v>
      </c>
    </row>
    <row r="117" spans="2:16">
      <c r="B117" s="88" t="s">
        <v>2098</v>
      </c>
      <c r="C117" s="90" t="s">
        <v>2099</v>
      </c>
      <c r="D117" s="90" t="s">
        <v>246</v>
      </c>
      <c r="E117" s="90"/>
      <c r="F117" s="104">
        <v>43891</v>
      </c>
      <c r="G117" s="93">
        <v>9.4384099640108889</v>
      </c>
      <c r="H117" s="91" t="s">
        <v>139</v>
      </c>
      <c r="I117" s="92">
        <v>4.8000000000000001E-2</v>
      </c>
      <c r="J117" s="92">
        <v>1.1363571309170466E-2</v>
      </c>
      <c r="K117" s="93">
        <v>4803999.9998480007</v>
      </c>
      <c r="L117" s="105">
        <v>155.92110116704831</v>
      </c>
      <c r="M117" s="93">
        <v>7490.4496998280019</v>
      </c>
      <c r="N117" s="94"/>
      <c r="O117" s="94">
        <f t="shared" si="2"/>
        <v>2.3074320422796068E-4</v>
      </c>
      <c r="P117" s="94">
        <f>M117/'סכום נכסי הקרן'!$C$42</f>
        <v>6.717087329513519E-5</v>
      </c>
    </row>
    <row r="118" spans="2:16">
      <c r="B118" s="88" t="s">
        <v>2100</v>
      </c>
      <c r="C118" s="90" t="s">
        <v>2101</v>
      </c>
      <c r="D118" s="90" t="s">
        <v>246</v>
      </c>
      <c r="E118" s="90"/>
      <c r="F118" s="104">
        <v>44045</v>
      </c>
      <c r="G118" s="93">
        <v>9.1718834192938719</v>
      </c>
      <c r="H118" s="91" t="s">
        <v>139</v>
      </c>
      <c r="I118" s="92">
        <v>4.8000000000000001E-2</v>
      </c>
      <c r="J118" s="92">
        <v>4.6374438713731515E-2</v>
      </c>
      <c r="K118" s="93">
        <v>43281999.958454996</v>
      </c>
      <c r="L118" s="105">
        <v>114.7620456790026</v>
      </c>
      <c r="M118" s="93">
        <v>49671.308563108003</v>
      </c>
      <c r="N118" s="94"/>
      <c r="O118" s="94">
        <f t="shared" si="2"/>
        <v>1.5301240052797444E-3</v>
      </c>
      <c r="P118" s="94">
        <f>M118/'סכום נכסי הקרן'!$C$42</f>
        <v>4.4542922088812692E-4</v>
      </c>
    </row>
    <row r="119" spans="2:16">
      <c r="B119" s="88" t="s">
        <v>2102</v>
      </c>
      <c r="C119" s="90" t="s">
        <v>2103</v>
      </c>
      <c r="D119" s="90" t="s">
        <v>246</v>
      </c>
      <c r="E119" s="90"/>
      <c r="F119" s="104">
        <v>44075</v>
      </c>
      <c r="G119" s="93">
        <v>9.2342054119160863</v>
      </c>
      <c r="H119" s="91" t="s">
        <v>139</v>
      </c>
      <c r="I119" s="92">
        <v>4.8000000000000001E-2</v>
      </c>
      <c r="J119" s="92">
        <v>4.7650480361399773E-2</v>
      </c>
      <c r="K119" s="93">
        <v>558738999.45112813</v>
      </c>
      <c r="L119" s="105">
        <v>113.01622616903143</v>
      </c>
      <c r="M119" s="93">
        <v>631465.73131427018</v>
      </c>
      <c r="N119" s="94"/>
      <c r="O119" s="94">
        <f t="shared" si="2"/>
        <v>1.9452293526108711E-2</v>
      </c>
      <c r="P119" s="94">
        <f>M119/'סכום נכסי הקרן'!$C$42</f>
        <v>5.6626913373845492E-3</v>
      </c>
    </row>
    <row r="120" spans="2:16">
      <c r="B120" s="88" t="s">
        <v>2104</v>
      </c>
      <c r="C120" s="90" t="s">
        <v>2105</v>
      </c>
      <c r="D120" s="90" t="s">
        <v>246</v>
      </c>
      <c r="E120" s="90"/>
      <c r="F120" s="104">
        <v>44166</v>
      </c>
      <c r="G120" s="93">
        <v>9.4773511449695054</v>
      </c>
      <c r="H120" s="91" t="s">
        <v>139</v>
      </c>
      <c r="I120" s="92">
        <v>4.8000000000000001E-2</v>
      </c>
      <c r="J120" s="92">
        <v>4.8009923668699314E-2</v>
      </c>
      <c r="K120" s="93">
        <v>1011097998.9980271</v>
      </c>
      <c r="L120" s="105">
        <v>111.08787769873439</v>
      </c>
      <c r="M120" s="93">
        <v>1123207.3085412791</v>
      </c>
      <c r="N120" s="94"/>
      <c r="O120" s="94">
        <f t="shared" si="2"/>
        <v>3.4600386328077153E-2</v>
      </c>
      <c r="P120" s="94">
        <f>M120/'סכום נכסי הקרן'!$C$42</f>
        <v>1.0072401368362236E-2</v>
      </c>
    </row>
    <row r="121" spans="2:16">
      <c r="B121" s="88" t="s">
        <v>2106</v>
      </c>
      <c r="C121" s="90" t="s">
        <v>2107</v>
      </c>
      <c r="D121" s="90" t="s">
        <v>246</v>
      </c>
      <c r="E121" s="90"/>
      <c r="F121" s="104">
        <v>44197</v>
      </c>
      <c r="G121" s="93">
        <v>9.3409319673203832</v>
      </c>
      <c r="H121" s="91" t="s">
        <v>139</v>
      </c>
      <c r="I121" s="92">
        <v>4.8000000000000001E-2</v>
      </c>
      <c r="J121" s="92">
        <v>4.7840611494962347E-2</v>
      </c>
      <c r="K121" s="93">
        <v>305925999.69780904</v>
      </c>
      <c r="L121" s="105">
        <v>113.67974086602246</v>
      </c>
      <c r="M121" s="93">
        <v>347775.88369825797</v>
      </c>
      <c r="N121" s="94"/>
      <c r="O121" s="94">
        <f t="shared" si="2"/>
        <v>1.0713231511265511E-2</v>
      </c>
      <c r="P121" s="94">
        <f>M121/'סכום נכסי הקרן'!$C$42</f>
        <v>3.1186925692239498E-3</v>
      </c>
    </row>
    <row r="122" spans="2:16">
      <c r="B122" s="88" t="s">
        <v>2108</v>
      </c>
      <c r="C122" s="90" t="s">
        <v>2109</v>
      </c>
      <c r="D122" s="90" t="s">
        <v>246</v>
      </c>
      <c r="E122" s="90"/>
      <c r="F122" s="104">
        <v>44228</v>
      </c>
      <c r="G122" s="93">
        <v>9.4306373251075239</v>
      </c>
      <c r="H122" s="91" t="s">
        <v>139</v>
      </c>
      <c r="I122" s="92">
        <v>4.8000000000000001E-2</v>
      </c>
      <c r="J122" s="92">
        <v>4.7848034912766707E-2</v>
      </c>
      <c r="K122" s="93">
        <v>559119999.44761026</v>
      </c>
      <c r="L122" s="105">
        <v>113.36242032716471</v>
      </c>
      <c r="M122" s="93">
        <v>633831.96390704089</v>
      </c>
      <c r="N122" s="94"/>
      <c r="O122" s="94">
        <f t="shared" si="2"/>
        <v>1.9525185289925921E-2</v>
      </c>
      <c r="P122" s="94">
        <f>M122/'סכום נכסי הקרן'!$C$42</f>
        <v>5.683910612067012E-3</v>
      </c>
    </row>
    <row r="123" spans="2:16">
      <c r="B123" s="88" t="s">
        <v>2110</v>
      </c>
      <c r="C123" s="90" t="s">
        <v>2111</v>
      </c>
      <c r="D123" s="90" t="s">
        <v>246</v>
      </c>
      <c r="E123" s="90"/>
      <c r="F123" s="104">
        <v>44256</v>
      </c>
      <c r="G123" s="93">
        <v>9.5000000000000604</v>
      </c>
      <c r="H123" s="91" t="s">
        <v>139</v>
      </c>
      <c r="I123" s="92">
        <v>4.8000000000000001E-2</v>
      </c>
      <c r="J123" s="92">
        <v>4.8500000000000411E-2</v>
      </c>
      <c r="K123" s="93">
        <v>209552999.79044706</v>
      </c>
      <c r="L123" s="105">
        <v>112.44296480603884</v>
      </c>
      <c r="M123" s="93">
        <v>235627.60580437107</v>
      </c>
      <c r="N123" s="94"/>
      <c r="O123" s="94">
        <f t="shared" si="2"/>
        <v>7.2585052896239136E-3</v>
      </c>
      <c r="P123" s="94">
        <f>M123/'סכום נכסי הקרן'!$C$42</f>
        <v>2.112998910423883E-3</v>
      </c>
    </row>
    <row r="124" spans="2:16">
      <c r="B124" s="88" t="s">
        <v>2112</v>
      </c>
      <c r="C124" s="90" t="s">
        <v>2113</v>
      </c>
      <c r="D124" s="90" t="s">
        <v>246</v>
      </c>
      <c r="E124" s="90"/>
      <c r="F124" s="104">
        <v>44287</v>
      </c>
      <c r="G124" s="93">
        <v>9.5968754063495698</v>
      </c>
      <c r="H124" s="91" t="s">
        <v>139</v>
      </c>
      <c r="I124" s="92">
        <v>4.8000000000000001E-2</v>
      </c>
      <c r="J124" s="92">
        <v>4.7465700901158127E-2</v>
      </c>
      <c r="K124" s="93">
        <v>298904999.7067861</v>
      </c>
      <c r="L124" s="105">
        <v>112.60318712726495</v>
      </c>
      <c r="M124" s="93">
        <v>336576.5561525831</v>
      </c>
      <c r="N124" s="94"/>
      <c r="O124" s="94">
        <f t="shared" si="2"/>
        <v>1.0368236373904556E-2</v>
      </c>
      <c r="P124" s="94">
        <f>M124/'סכום נכסי הקרן'!$C$42</f>
        <v>3.0182622023290869E-3</v>
      </c>
    </row>
    <row r="125" spans="2:16">
      <c r="B125" s="88" t="s">
        <v>2114</v>
      </c>
      <c r="C125" s="90" t="s">
        <v>2115</v>
      </c>
      <c r="D125" s="90" t="s">
        <v>246</v>
      </c>
      <c r="E125" s="90"/>
      <c r="F125" s="104">
        <v>44318</v>
      </c>
      <c r="G125" s="93">
        <v>9.6766343914821853</v>
      </c>
      <c r="H125" s="91" t="s">
        <v>139</v>
      </c>
      <c r="I125" s="92">
        <v>4.8000000000000001E-2</v>
      </c>
      <c r="J125" s="92">
        <v>4.8093376005929674E-2</v>
      </c>
      <c r="K125" s="93">
        <v>465655999.53780103</v>
      </c>
      <c r="L125" s="105">
        <v>110.91195665935648</v>
      </c>
      <c r="M125" s="93">
        <v>516468.18038905913</v>
      </c>
      <c r="N125" s="94"/>
      <c r="O125" s="94">
        <f t="shared" si="2"/>
        <v>1.5909795486310035E-2</v>
      </c>
      <c r="P125" s="94">
        <f>M125/'סכום נכסי הקרן'!$C$42</f>
        <v>4.6314467216406396E-3</v>
      </c>
    </row>
    <row r="126" spans="2:16">
      <c r="B126" s="88" t="s">
        <v>2116</v>
      </c>
      <c r="C126" s="90" t="s">
        <v>2117</v>
      </c>
      <c r="D126" s="90" t="s">
        <v>246</v>
      </c>
      <c r="E126" s="90"/>
      <c r="F126" s="104">
        <v>44348</v>
      </c>
      <c r="G126" s="93">
        <v>9.7579767750057957</v>
      </c>
      <c r="H126" s="91" t="s">
        <v>139</v>
      </c>
      <c r="I126" s="92">
        <v>4.8000000000000001E-2</v>
      </c>
      <c r="J126" s="92">
        <v>4.801110088673996E-2</v>
      </c>
      <c r="K126" s="93">
        <v>375694999.62765104</v>
      </c>
      <c r="L126" s="105">
        <v>110.23657988837776</v>
      </c>
      <c r="M126" s="93">
        <v>414153.31840117607</v>
      </c>
      <c r="N126" s="94"/>
      <c r="O126" s="94">
        <f t="shared" si="2"/>
        <v>1.2757987511981362E-2</v>
      </c>
      <c r="P126" s="94">
        <f>M126/'סכום נכסי הקרן'!$C$42</f>
        <v>3.7139345686713534E-3</v>
      </c>
    </row>
    <row r="127" spans="2:16">
      <c r="B127" s="88" t="s">
        <v>2118</v>
      </c>
      <c r="C127" s="90" t="s">
        <v>2119</v>
      </c>
      <c r="D127" s="90" t="s">
        <v>246</v>
      </c>
      <c r="E127" s="90"/>
      <c r="F127" s="104">
        <v>44378</v>
      </c>
      <c r="G127" s="93">
        <v>9.6276647399426327</v>
      </c>
      <c r="H127" s="91" t="s">
        <v>139</v>
      </c>
      <c r="I127" s="92">
        <v>4.8000000000000001E-2</v>
      </c>
      <c r="J127" s="92">
        <v>4.695402923850063E-2</v>
      </c>
      <c r="K127" s="93">
        <v>116234999.887081</v>
      </c>
      <c r="L127" s="105">
        <v>112.95959831513389</v>
      </c>
      <c r="M127" s="93">
        <v>131298.58897404303</v>
      </c>
      <c r="N127" s="94"/>
      <c r="O127" s="94">
        <f t="shared" si="2"/>
        <v>4.0446513019340279E-3</v>
      </c>
      <c r="P127" s="94">
        <f>M127/'סכום נכסי הקרן'!$C$42</f>
        <v>1.177424752482884E-3</v>
      </c>
    </row>
    <row r="128" spans="2:16">
      <c r="B128" s="88" t="s">
        <v>2120</v>
      </c>
      <c r="C128" s="90" t="s">
        <v>2121</v>
      </c>
      <c r="D128" s="90" t="s">
        <v>246</v>
      </c>
      <c r="E128" s="90"/>
      <c r="F128" s="104">
        <v>44409</v>
      </c>
      <c r="G128" s="93">
        <v>9.7008263379921669</v>
      </c>
      <c r="H128" s="91" t="s">
        <v>139</v>
      </c>
      <c r="I128" s="92">
        <v>4.8000000000000001E-2</v>
      </c>
      <c r="J128" s="92">
        <v>4.7450023945648033E-2</v>
      </c>
      <c r="K128" s="93">
        <v>146012999.85705501</v>
      </c>
      <c r="L128" s="105">
        <v>111.92568591940388</v>
      </c>
      <c r="M128" s="93">
        <v>163426.05162150701</v>
      </c>
      <c r="N128" s="94"/>
      <c r="O128" s="94">
        <f t="shared" si="2"/>
        <v>5.0343373651299643E-3</v>
      </c>
      <c r="P128" s="94">
        <f>M128/'סכום נכסי הקרן'!$C$42</f>
        <v>1.4655289130163357E-3</v>
      </c>
    </row>
    <row r="129" spans="2:16">
      <c r="B129" s="88" t="s">
        <v>2122</v>
      </c>
      <c r="C129" s="90" t="s">
        <v>2123</v>
      </c>
      <c r="D129" s="90" t="s">
        <v>246</v>
      </c>
      <c r="E129" s="90"/>
      <c r="F129" s="104">
        <v>44440</v>
      </c>
      <c r="G129" s="93">
        <v>9.7833992669753851</v>
      </c>
      <c r="H129" s="91" t="s">
        <v>139</v>
      </c>
      <c r="I129" s="92">
        <v>4.8000000000000001E-2</v>
      </c>
      <c r="J129" s="92">
        <v>4.775121743372978E-2</v>
      </c>
      <c r="K129" s="93">
        <v>424588999.58120501</v>
      </c>
      <c r="L129" s="105">
        <v>110.80491499375854</v>
      </c>
      <c r="M129" s="93">
        <v>470465.48005880404</v>
      </c>
      <c r="N129" s="94"/>
      <c r="O129" s="94">
        <f t="shared" si="2"/>
        <v>1.4492682909266034E-2</v>
      </c>
      <c r="P129" s="94">
        <f>M129/'סכום נכסי הקרן'!$C$42</f>
        <v>4.2189158751697537E-3</v>
      </c>
    </row>
    <row r="130" spans="2:16">
      <c r="B130" s="88" t="s">
        <v>2124</v>
      </c>
      <c r="C130" s="90" t="s">
        <v>2125</v>
      </c>
      <c r="D130" s="90" t="s">
        <v>246</v>
      </c>
      <c r="E130" s="90"/>
      <c r="F130" s="104">
        <v>44470</v>
      </c>
      <c r="G130" s="93">
        <v>10.530000000000001</v>
      </c>
      <c r="H130" s="91" t="s">
        <v>139</v>
      </c>
      <c r="I130" s="92">
        <v>4.8000000000000001E-2</v>
      </c>
      <c r="J130" s="92">
        <v>1.0500000000000002E-2</v>
      </c>
      <c r="K130" s="93">
        <v>723000.00000000012</v>
      </c>
      <c r="L130" s="105">
        <v>159.38573720608574</v>
      </c>
      <c r="M130" s="93">
        <v>1152.35888</v>
      </c>
      <c r="N130" s="94"/>
      <c r="O130" s="94">
        <f t="shared" si="2"/>
        <v>3.5498400102446411E-5</v>
      </c>
      <c r="P130" s="94">
        <f>M130/'סכום נכסי הקרן'!$C$42</f>
        <v>1.0333819119135302E-5</v>
      </c>
    </row>
    <row r="131" spans="2:16">
      <c r="B131" s="88" t="s">
        <v>2126</v>
      </c>
      <c r="C131" s="90" t="s">
        <v>2127</v>
      </c>
      <c r="D131" s="90" t="s">
        <v>246</v>
      </c>
      <c r="E131" s="90"/>
      <c r="F131" s="104">
        <v>44501</v>
      </c>
      <c r="G131" s="93">
        <v>9.9603102142513826</v>
      </c>
      <c r="H131" s="91" t="s">
        <v>139</v>
      </c>
      <c r="I131" s="92">
        <v>4.8000000000000001E-2</v>
      </c>
      <c r="J131" s="92">
        <v>4.7365017438893091E-2</v>
      </c>
      <c r="K131" s="93">
        <v>539167999.47195399</v>
      </c>
      <c r="L131" s="105">
        <v>109.75865229120947</v>
      </c>
      <c r="M131" s="93">
        <v>591783.52980589215</v>
      </c>
      <c r="N131" s="94"/>
      <c r="O131" s="94">
        <f t="shared" si="2"/>
        <v>1.822988383192533E-2</v>
      </c>
      <c r="P131" s="94">
        <f>M131/'סכום נכסי הקרן'!$C$42</f>
        <v>5.3068397882242244E-3</v>
      </c>
    </row>
    <row r="132" spans="2:16">
      <c r="B132" s="88" t="s">
        <v>2128</v>
      </c>
      <c r="C132" s="90" t="s">
        <v>2129</v>
      </c>
      <c r="D132" s="90" t="s">
        <v>246</v>
      </c>
      <c r="E132" s="90"/>
      <c r="F132" s="104">
        <v>44531</v>
      </c>
      <c r="G132" s="93">
        <v>10.072006030203866</v>
      </c>
      <c r="H132" s="91" t="s">
        <v>139</v>
      </c>
      <c r="I132" s="92">
        <v>4.8000000000000001E-2</v>
      </c>
      <c r="J132" s="92">
        <v>4.5593780665069333E-2</v>
      </c>
      <c r="K132" s="93">
        <v>159888999.84865898</v>
      </c>
      <c r="L132" s="105">
        <v>110.88482283589441</v>
      </c>
      <c r="M132" s="93">
        <v>177292.63421626898</v>
      </c>
      <c r="N132" s="94"/>
      <c r="O132" s="94">
        <f t="shared" si="2"/>
        <v>5.4614972591054247E-3</v>
      </c>
      <c r="P132" s="94">
        <f>M132/'סכום נכסי הקרן'!$C$42</f>
        <v>1.5898779841449584E-3</v>
      </c>
    </row>
    <row r="133" spans="2:16">
      <c r="B133" s="88" t="s">
        <v>2130</v>
      </c>
      <c r="C133" s="90" t="s">
        <v>2131</v>
      </c>
      <c r="D133" s="90" t="s">
        <v>246</v>
      </c>
      <c r="E133" s="90"/>
      <c r="F133" s="104">
        <v>44563</v>
      </c>
      <c r="G133" s="93">
        <v>9.8700000000000045</v>
      </c>
      <c r="H133" s="91" t="s">
        <v>139</v>
      </c>
      <c r="I133" s="92">
        <v>4.8000000000000001E-2</v>
      </c>
      <c r="J133" s="92">
        <v>4.8500000000000008E-2</v>
      </c>
      <c r="K133" s="93">
        <v>434761999.56523806</v>
      </c>
      <c r="L133" s="105">
        <v>110.43716169076411</v>
      </c>
      <c r="M133" s="93">
        <v>480138.81242986111</v>
      </c>
      <c r="N133" s="94"/>
      <c r="O133" s="94">
        <f t="shared" si="2"/>
        <v>1.4790669785395918E-2</v>
      </c>
      <c r="P133" s="94">
        <f>M133/'סכום נכסי הקרן'!$C$42</f>
        <v>4.3056618262243248E-3</v>
      </c>
    </row>
    <row r="134" spans="2:16">
      <c r="B134" s="88" t="s">
        <v>2132</v>
      </c>
      <c r="C134" s="90" t="s">
        <v>2133</v>
      </c>
      <c r="D134" s="90" t="s">
        <v>246</v>
      </c>
      <c r="E134" s="90"/>
      <c r="F134" s="104">
        <v>44652</v>
      </c>
      <c r="G134" s="93">
        <v>10.11000000000042</v>
      </c>
      <c r="H134" s="91" t="s">
        <v>139</v>
      </c>
      <c r="I134" s="92">
        <v>4.8000000000000001E-2</v>
      </c>
      <c r="J134" s="92">
        <v>4.8500000000001826E-2</v>
      </c>
      <c r="K134" s="93">
        <v>30813999.969186001</v>
      </c>
      <c r="L134" s="105">
        <v>107.88812458622269</v>
      </c>
      <c r="M134" s="93">
        <v>33244.646676754011</v>
      </c>
      <c r="N134" s="94"/>
      <c r="O134" s="94">
        <f t="shared" si="2"/>
        <v>1.0241009024861069E-3</v>
      </c>
      <c r="P134" s="94">
        <f>M134/'סכום נכסי הקרן'!$C$42</f>
        <v>2.9812254793154237E-4</v>
      </c>
    </row>
    <row r="135" spans="2:16">
      <c r="B135" s="88" t="s">
        <v>2134</v>
      </c>
      <c r="C135" s="90" t="s">
        <v>2135</v>
      </c>
      <c r="D135" s="90" t="s">
        <v>246</v>
      </c>
      <c r="E135" s="90"/>
      <c r="F135" s="104">
        <v>40057</v>
      </c>
      <c r="G135" s="93">
        <v>1.1400000000000039</v>
      </c>
      <c r="H135" s="91" t="s">
        <v>139</v>
      </c>
      <c r="I135" s="92">
        <v>4.8000000000000001E-2</v>
      </c>
      <c r="J135" s="92">
        <v>4.8200000000000458E-2</v>
      </c>
      <c r="K135" s="93">
        <v>108167999.89183201</v>
      </c>
      <c r="L135" s="105">
        <v>122.3654158346269</v>
      </c>
      <c r="M135" s="93">
        <v>132360.22286763901</v>
      </c>
      <c r="N135" s="94"/>
      <c r="O135" s="94">
        <f t="shared" si="2"/>
        <v>4.0773549200266729E-3</v>
      </c>
      <c r="P135" s="94">
        <f>M135/'סכום נכסי הקרן'!$C$42</f>
        <v>1.1869449920693261E-3</v>
      </c>
    </row>
    <row r="136" spans="2:16">
      <c r="B136" s="88" t="s">
        <v>2136</v>
      </c>
      <c r="C136" s="90" t="s">
        <v>2137</v>
      </c>
      <c r="D136" s="90" t="s">
        <v>246</v>
      </c>
      <c r="E136" s="90"/>
      <c r="F136" s="104">
        <v>40087</v>
      </c>
      <c r="G136" s="93">
        <v>1.2199999999999811</v>
      </c>
      <c r="H136" s="91" t="s">
        <v>139</v>
      </c>
      <c r="I136" s="92">
        <v>4.8000000000000001E-2</v>
      </c>
      <c r="J136" s="92">
        <v>4.8299999999999406E-2</v>
      </c>
      <c r="K136" s="93">
        <v>100331999.89966802</v>
      </c>
      <c r="L136" s="105">
        <v>121.30183132998597</v>
      </c>
      <c r="M136" s="93">
        <v>121704.553288297</v>
      </c>
      <c r="N136" s="94"/>
      <c r="O136" s="94">
        <f t="shared" si="2"/>
        <v>3.7491071591494803E-3</v>
      </c>
      <c r="P136" s="94">
        <f>M136/'סכום נכסי הקרן'!$C$42</f>
        <v>1.0913898972657067E-3</v>
      </c>
    </row>
    <row r="137" spans="2:16">
      <c r="B137" s="88" t="s">
        <v>2138</v>
      </c>
      <c r="C137" s="90" t="s">
        <v>2139</v>
      </c>
      <c r="D137" s="90" t="s">
        <v>246</v>
      </c>
      <c r="E137" s="90"/>
      <c r="F137" s="104">
        <v>40118</v>
      </c>
      <c r="G137" s="93">
        <v>1.3099999999999878</v>
      </c>
      <c r="H137" s="91" t="s">
        <v>139</v>
      </c>
      <c r="I137" s="92">
        <v>4.8000000000000001E-2</v>
      </c>
      <c r="J137" s="92">
        <v>4.8293801835099924E-2</v>
      </c>
      <c r="K137" s="93">
        <v>122849999.87717302</v>
      </c>
      <c r="L137" s="105">
        <v>121.16978700040957</v>
      </c>
      <c r="M137" s="93">
        <v>148857.08318117398</v>
      </c>
      <c r="N137" s="94"/>
      <c r="O137" s="94">
        <f t="shared" si="2"/>
        <v>4.5855404844439259E-3</v>
      </c>
      <c r="P137" s="94">
        <f>M137/'סכום נכסי הקרן'!$C$42</f>
        <v>1.3348811719108978E-3</v>
      </c>
    </row>
    <row r="138" spans="2:16">
      <c r="B138" s="88" t="s">
        <v>2140</v>
      </c>
      <c r="C138" s="90" t="s">
        <v>2141</v>
      </c>
      <c r="D138" s="90" t="s">
        <v>246</v>
      </c>
      <c r="E138" s="90"/>
      <c r="F138" s="104">
        <v>39630</v>
      </c>
      <c r="G138" s="105">
        <v>0</v>
      </c>
      <c r="H138" s="91" t="s">
        <v>139</v>
      </c>
      <c r="I138" s="92">
        <v>4.8000000000000001E-2</v>
      </c>
      <c r="J138" s="92">
        <v>9.0999999999995425E-3</v>
      </c>
      <c r="K138" s="93">
        <v>20478999.979521003</v>
      </c>
      <c r="L138" s="105">
        <v>129.25723360516426</v>
      </c>
      <c r="M138" s="93">
        <v>26470.588843531001</v>
      </c>
      <c r="N138" s="94"/>
      <c r="O138" s="94">
        <f t="shared" si="2"/>
        <v>8.1542614026197961E-4</v>
      </c>
      <c r="P138" s="94">
        <f>M138/'סכום נכסי הקרן'!$C$42</f>
        <v>2.3737594410349862E-4</v>
      </c>
    </row>
    <row r="139" spans="2:16">
      <c r="B139" s="88" t="s">
        <v>2142</v>
      </c>
      <c r="C139" s="90" t="s">
        <v>2143</v>
      </c>
      <c r="D139" s="90" t="s">
        <v>246</v>
      </c>
      <c r="E139" s="90"/>
      <c r="F139" s="104">
        <v>39904</v>
      </c>
      <c r="G139" s="93">
        <v>0.74000000000000121</v>
      </c>
      <c r="H139" s="91" t="s">
        <v>139</v>
      </c>
      <c r="I139" s="92">
        <v>4.8000000000000001E-2</v>
      </c>
      <c r="J139" s="92">
        <v>4.8200000000000118E-2</v>
      </c>
      <c r="K139" s="93">
        <v>156289999.84371006</v>
      </c>
      <c r="L139" s="105">
        <v>126.60792263100615</v>
      </c>
      <c r="M139" s="93">
        <v>197875.52208212405</v>
      </c>
      <c r="N139" s="94"/>
      <c r="O139" s="94">
        <f t="shared" si="2"/>
        <v>6.095552848390173E-3</v>
      </c>
      <c r="P139" s="94">
        <f>M139/'סכום נכסי הקרן'!$C$42</f>
        <v>1.7744557609528147E-3</v>
      </c>
    </row>
    <row r="140" spans="2:16">
      <c r="B140" s="88" t="s">
        <v>2144</v>
      </c>
      <c r="C140" s="90" t="s">
        <v>2145</v>
      </c>
      <c r="D140" s="90" t="s">
        <v>246</v>
      </c>
      <c r="E140" s="90"/>
      <c r="F140" s="104">
        <v>39965</v>
      </c>
      <c r="G140" s="93">
        <v>0.90999999999998571</v>
      </c>
      <c r="H140" s="91" t="s">
        <v>139</v>
      </c>
      <c r="I140" s="92">
        <v>4.8000000000000001E-2</v>
      </c>
      <c r="J140" s="92">
        <v>4.8300000000000197E-2</v>
      </c>
      <c r="K140" s="93">
        <v>73637999.926361993</v>
      </c>
      <c r="L140" s="105">
        <v>123.76357278850597</v>
      </c>
      <c r="M140" s="93">
        <v>91137.019638862999</v>
      </c>
      <c r="N140" s="94"/>
      <c r="O140" s="94">
        <f t="shared" si="2"/>
        <v>2.8074746881673485E-3</v>
      </c>
      <c r="P140" s="94">
        <f>M140/'סכום נכסי הקרן'!$C$42</f>
        <v>8.1727445533729217E-4</v>
      </c>
    </row>
    <row r="141" spans="2:16">
      <c r="B141" s="88" t="s">
        <v>2146</v>
      </c>
      <c r="C141" s="90" t="s">
        <v>2147</v>
      </c>
      <c r="D141" s="90" t="s">
        <v>246</v>
      </c>
      <c r="E141" s="90"/>
      <c r="F141" s="104">
        <v>39995</v>
      </c>
      <c r="G141" s="93">
        <v>0.96999999999997732</v>
      </c>
      <c r="H141" s="91" t="s">
        <v>139</v>
      </c>
      <c r="I141" s="92">
        <v>4.8000000000000001E-2</v>
      </c>
      <c r="J141" s="92">
        <v>4.8500000000000008E-2</v>
      </c>
      <c r="K141" s="93">
        <v>112495999.88750401</v>
      </c>
      <c r="L141" s="105">
        <v>125.72881649125294</v>
      </c>
      <c r="M141" s="93">
        <v>141439.88925856003</v>
      </c>
      <c r="N141" s="94"/>
      <c r="O141" s="94">
        <f t="shared" si="2"/>
        <v>4.3570539234670334E-3</v>
      </c>
      <c r="P141" s="94">
        <f>M141/'סכום נכסי הקרן'!$C$42</f>
        <v>1.2683672223955851E-3</v>
      </c>
    </row>
    <row r="142" spans="2:16">
      <c r="B142" s="88" t="s">
        <v>2148</v>
      </c>
      <c r="C142" s="90" t="s">
        <v>2149</v>
      </c>
      <c r="D142" s="90" t="s">
        <v>246</v>
      </c>
      <c r="E142" s="90"/>
      <c r="F142" s="104">
        <v>40027</v>
      </c>
      <c r="G142" s="93">
        <v>1.0599999999999923</v>
      </c>
      <c r="H142" s="91" t="s">
        <v>139</v>
      </c>
      <c r="I142" s="92">
        <v>4.8000000000000001E-2</v>
      </c>
      <c r="J142" s="92">
        <v>4.8299999999999906E-2</v>
      </c>
      <c r="K142" s="93">
        <v>141649999.85835004</v>
      </c>
      <c r="L142" s="105">
        <v>124.14088014119346</v>
      </c>
      <c r="M142" s="93">
        <v>175845.55654415503</v>
      </c>
      <c r="N142" s="94"/>
      <c r="O142" s="94">
        <f t="shared" ref="O142:O166" si="3">IFERROR(M142/$M$11,0)</f>
        <v>5.4169200504983125E-3</v>
      </c>
      <c r="P142" s="94">
        <f>M142/'סכום נכסי הקרן'!$C$42</f>
        <v>1.5769012638067901E-3</v>
      </c>
    </row>
    <row r="143" spans="2:16">
      <c r="B143" s="88" t="s">
        <v>2150</v>
      </c>
      <c r="C143" s="90" t="s">
        <v>2151</v>
      </c>
      <c r="D143" s="90" t="s">
        <v>246</v>
      </c>
      <c r="E143" s="90"/>
      <c r="F143" s="104">
        <v>40179</v>
      </c>
      <c r="G143" s="93">
        <v>1.4399999999999908</v>
      </c>
      <c r="H143" s="91" t="s">
        <v>139</v>
      </c>
      <c r="I143" s="92">
        <v>4.8000000000000001E-2</v>
      </c>
      <c r="J143" s="92">
        <v>4.829999999999849E-2</v>
      </c>
      <c r="K143" s="93">
        <v>55111999.944888011</v>
      </c>
      <c r="L143" s="105">
        <v>122.51553692481083</v>
      </c>
      <c r="M143" s="93">
        <v>67520.762642481001</v>
      </c>
      <c r="N143" s="94"/>
      <c r="O143" s="94">
        <f t="shared" si="3"/>
        <v>2.0799762028172225E-3</v>
      </c>
      <c r="P143" s="94">
        <f>M143/'סכום נכסי הקרן'!$C$42</f>
        <v>6.0549483328793099E-4</v>
      </c>
    </row>
    <row r="144" spans="2:16">
      <c r="B144" s="88" t="s">
        <v>2152</v>
      </c>
      <c r="C144" s="90" t="s">
        <v>2153</v>
      </c>
      <c r="D144" s="90" t="s">
        <v>246</v>
      </c>
      <c r="E144" s="90"/>
      <c r="F144" s="104">
        <v>40210</v>
      </c>
      <c r="G144" s="93">
        <v>1.5199999999999956</v>
      </c>
      <c r="H144" s="91" t="s">
        <v>139</v>
      </c>
      <c r="I144" s="92">
        <v>4.8000000000000001E-2</v>
      </c>
      <c r="J144" s="92">
        <v>4.8199999999999486E-2</v>
      </c>
      <c r="K144" s="93">
        <v>80739999.919259995</v>
      </c>
      <c r="L144" s="105">
        <v>122.03220006192818</v>
      </c>
      <c r="M144" s="93">
        <v>98528.798231472014</v>
      </c>
      <c r="N144" s="94"/>
      <c r="O144" s="94">
        <f t="shared" si="3"/>
        <v>3.0351783302385868E-3</v>
      </c>
      <c r="P144" s="94">
        <f>M144/'סכום נכסי הקרן'!$C$42</f>
        <v>8.8356049197955598E-4</v>
      </c>
    </row>
    <row r="145" spans="2:16">
      <c r="B145" s="88" t="s">
        <v>2154</v>
      </c>
      <c r="C145" s="90" t="s">
        <v>2155</v>
      </c>
      <c r="D145" s="90" t="s">
        <v>246</v>
      </c>
      <c r="E145" s="90"/>
      <c r="F145" s="104">
        <v>40238</v>
      </c>
      <c r="G145" s="93">
        <v>1.6000000000000136</v>
      </c>
      <c r="H145" s="91" t="s">
        <v>139</v>
      </c>
      <c r="I145" s="92">
        <v>4.8000000000000001E-2</v>
      </c>
      <c r="J145" s="92">
        <v>4.8400000000000096E-2</v>
      </c>
      <c r="K145" s="93">
        <v>115179999.88482</v>
      </c>
      <c r="L145" s="105">
        <v>122.3648760982809</v>
      </c>
      <c r="M145" s="93">
        <v>140939.86414906007</v>
      </c>
      <c r="N145" s="94"/>
      <c r="O145" s="94">
        <f t="shared" si="3"/>
        <v>4.3416506565626305E-3</v>
      </c>
      <c r="P145" s="94">
        <f>M145/'סכום נכסי הקרן'!$C$42</f>
        <v>1.2638832294952151E-3</v>
      </c>
    </row>
    <row r="146" spans="2:16">
      <c r="B146" s="88" t="s">
        <v>2156</v>
      </c>
      <c r="C146" s="90" t="s">
        <v>2157</v>
      </c>
      <c r="D146" s="90" t="s">
        <v>246</v>
      </c>
      <c r="E146" s="90"/>
      <c r="F146" s="104">
        <v>40300</v>
      </c>
      <c r="G146" s="93">
        <v>1.7700000000000633</v>
      </c>
      <c r="H146" s="91" t="s">
        <v>139</v>
      </c>
      <c r="I146" s="92">
        <v>4.8000000000000001E-2</v>
      </c>
      <c r="J146" s="92">
        <v>4.8400000000002281E-2</v>
      </c>
      <c r="K146" s="93">
        <v>18000999.981999002</v>
      </c>
      <c r="L146" s="105">
        <v>121.62038981167089</v>
      </c>
      <c r="M146" s="93">
        <v>21892.886348105996</v>
      </c>
      <c r="N146" s="94"/>
      <c r="O146" s="94">
        <f t="shared" si="3"/>
        <v>6.7441007525576892E-4</v>
      </c>
      <c r="P146" s="94">
        <f>M146/'סכום נכסי הקרן'!$C$42</f>
        <v>1.963252346500892E-4</v>
      </c>
    </row>
    <row r="147" spans="2:16">
      <c r="B147" s="88" t="s">
        <v>2158</v>
      </c>
      <c r="C147" s="90" t="s">
        <v>2159</v>
      </c>
      <c r="D147" s="90" t="s">
        <v>246</v>
      </c>
      <c r="E147" s="90"/>
      <c r="F147" s="104">
        <v>40360</v>
      </c>
      <c r="G147" s="93">
        <v>1.8900000000000432</v>
      </c>
      <c r="H147" s="91" t="s">
        <v>139</v>
      </c>
      <c r="I147" s="92">
        <v>4.8000000000000001E-2</v>
      </c>
      <c r="J147" s="92">
        <v>4.8500000000001223E-2</v>
      </c>
      <c r="K147" s="93">
        <v>50553999.949446008</v>
      </c>
      <c r="L147" s="105">
        <v>122.05055526763152</v>
      </c>
      <c r="M147" s="93">
        <v>61701.437648297011</v>
      </c>
      <c r="N147" s="94"/>
      <c r="O147" s="94">
        <f t="shared" si="3"/>
        <v>1.9007119731097985E-3</v>
      </c>
      <c r="P147" s="94">
        <f>M147/'סכום נכסי הקרן'!$C$42</f>
        <v>5.5330983004887022E-4</v>
      </c>
    </row>
    <row r="148" spans="2:16">
      <c r="B148" s="88" t="s">
        <v>2160</v>
      </c>
      <c r="C148" s="90" t="s">
        <v>2161</v>
      </c>
      <c r="D148" s="90" t="s">
        <v>246</v>
      </c>
      <c r="E148" s="90"/>
      <c r="F148" s="104">
        <v>40422</v>
      </c>
      <c r="G148" s="93">
        <v>2.0600000000000334</v>
      </c>
      <c r="H148" s="91" t="s">
        <v>139</v>
      </c>
      <c r="I148" s="92">
        <v>4.8000000000000001E-2</v>
      </c>
      <c r="J148" s="92">
        <v>4.8400000000000637E-2</v>
      </c>
      <c r="K148" s="93">
        <v>100419999.89958</v>
      </c>
      <c r="L148" s="105">
        <v>120.17722625970724</v>
      </c>
      <c r="M148" s="93">
        <v>120681.97048931604</v>
      </c>
      <c r="N148" s="94"/>
      <c r="O148" s="94">
        <f t="shared" si="3"/>
        <v>3.7176065095114912E-3</v>
      </c>
      <c r="P148" s="94">
        <f>M148/'סכום נכסי הקרן'!$C$42</f>
        <v>1.0822198497549794E-3</v>
      </c>
    </row>
    <row r="149" spans="2:16">
      <c r="B149" s="88" t="s">
        <v>2162</v>
      </c>
      <c r="C149" s="90" t="s">
        <v>2163</v>
      </c>
      <c r="D149" s="90" t="s">
        <v>246</v>
      </c>
      <c r="E149" s="90"/>
      <c r="F149" s="104">
        <v>40483</v>
      </c>
      <c r="G149" s="93">
        <v>2.2300000000000191</v>
      </c>
      <c r="H149" s="91" t="s">
        <v>139</v>
      </c>
      <c r="I149" s="92">
        <v>4.8000000000000001E-2</v>
      </c>
      <c r="J149" s="92">
        <v>4.8400000000000443E-2</v>
      </c>
      <c r="K149" s="93">
        <v>195176999.80482307</v>
      </c>
      <c r="L149" s="105">
        <v>118.34103009575844</v>
      </c>
      <c r="M149" s="93">
        <v>230974.47207902404</v>
      </c>
      <c r="N149" s="94"/>
      <c r="O149" s="94">
        <f t="shared" si="3"/>
        <v>7.1151655665746532E-3</v>
      </c>
      <c r="P149" s="94">
        <f>M149/'סכום נכסי הקרן'!$C$42</f>
        <v>2.0712717687413505E-3</v>
      </c>
    </row>
    <row r="150" spans="2:16">
      <c r="B150" s="88" t="s">
        <v>2164</v>
      </c>
      <c r="C150" s="90" t="s">
        <v>2165</v>
      </c>
      <c r="D150" s="90" t="s">
        <v>246</v>
      </c>
      <c r="E150" s="90"/>
      <c r="F150" s="104">
        <v>40513</v>
      </c>
      <c r="G150" s="93">
        <v>2.3100000000000094</v>
      </c>
      <c r="H150" s="91" t="s">
        <v>139</v>
      </c>
      <c r="I150" s="92">
        <v>4.8000000000000001E-2</v>
      </c>
      <c r="J150" s="92">
        <v>4.8400000000000352E-2</v>
      </c>
      <c r="K150" s="93">
        <v>66341999.933658011</v>
      </c>
      <c r="L150" s="105">
        <v>117.54615576859224</v>
      </c>
      <c r="M150" s="93">
        <v>77982.470582017006</v>
      </c>
      <c r="N150" s="94"/>
      <c r="O150" s="94">
        <f t="shared" si="3"/>
        <v>2.402248977937929E-3</v>
      </c>
      <c r="P150" s="94">
        <f>M150/'סכום נכסי הקרן'!$C$42</f>
        <v>6.9931057020869544E-4</v>
      </c>
    </row>
    <row r="151" spans="2:16">
      <c r="B151" s="88" t="s">
        <v>2166</v>
      </c>
      <c r="C151" s="90" t="s">
        <v>2167</v>
      </c>
      <c r="D151" s="90" t="s">
        <v>246</v>
      </c>
      <c r="E151" s="90"/>
      <c r="F151" s="104">
        <v>40544</v>
      </c>
      <c r="G151" s="93">
        <v>2.3400000000000345</v>
      </c>
      <c r="H151" s="91" t="s">
        <v>139</v>
      </c>
      <c r="I151" s="92">
        <v>4.8000000000000001E-2</v>
      </c>
      <c r="J151" s="92">
        <v>4.8400000000000602E-2</v>
      </c>
      <c r="K151" s="93">
        <v>166734999.83326504</v>
      </c>
      <c r="L151" s="105">
        <v>119.7814764686464</v>
      </c>
      <c r="M151" s="93">
        <v>199717.64459027999</v>
      </c>
      <c r="N151" s="94"/>
      <c r="O151" s="94">
        <f t="shared" si="3"/>
        <v>6.1522994079621718E-3</v>
      </c>
      <c r="P151" s="94">
        <f>M151/'סכום נכסי הקרן'!$C$42</f>
        <v>1.7909750598665102E-3</v>
      </c>
    </row>
    <row r="152" spans="2:16">
      <c r="B152" s="88" t="s">
        <v>2168</v>
      </c>
      <c r="C152" s="90" t="s">
        <v>2169</v>
      </c>
      <c r="D152" s="90" t="s">
        <v>246</v>
      </c>
      <c r="E152" s="90"/>
      <c r="F152" s="104">
        <v>40575</v>
      </c>
      <c r="G152" s="93">
        <v>2.420000000000063</v>
      </c>
      <c r="H152" s="91" t="s">
        <v>139</v>
      </c>
      <c r="I152" s="92">
        <v>4.8000000000000001E-2</v>
      </c>
      <c r="J152" s="92">
        <v>4.8400000000001012E-2</v>
      </c>
      <c r="K152" s="93">
        <v>65717999.93428202</v>
      </c>
      <c r="L152" s="105">
        <v>118.86774109071867</v>
      </c>
      <c r="M152" s="93">
        <v>78117.502011881021</v>
      </c>
      <c r="N152" s="94"/>
      <c r="O152" s="94">
        <f t="shared" si="3"/>
        <v>2.4064086193542546E-3</v>
      </c>
      <c r="P152" s="94">
        <f>M152/'סכום נכסי הקרן'!$C$42</f>
        <v>7.0052146934422598E-4</v>
      </c>
    </row>
    <row r="153" spans="2:16">
      <c r="B153" s="88" t="s">
        <v>2170</v>
      </c>
      <c r="C153" s="90" t="s">
        <v>2171</v>
      </c>
      <c r="D153" s="90" t="s">
        <v>246</v>
      </c>
      <c r="E153" s="90"/>
      <c r="F153" s="104">
        <v>40603</v>
      </c>
      <c r="G153" s="93">
        <v>2.4999999999999956</v>
      </c>
      <c r="H153" s="91" t="s">
        <v>139</v>
      </c>
      <c r="I153" s="92">
        <v>4.8000000000000001E-2</v>
      </c>
      <c r="J153" s="92">
        <v>4.8500000000000314E-2</v>
      </c>
      <c r="K153" s="93">
        <v>101894999.898105</v>
      </c>
      <c r="L153" s="105">
        <v>118.15514353991774</v>
      </c>
      <c r="M153" s="93">
        <v>120394.18338960499</v>
      </c>
      <c r="N153" s="94"/>
      <c r="O153" s="94">
        <f t="shared" si="3"/>
        <v>3.70874123169989E-3</v>
      </c>
      <c r="P153" s="94">
        <f>M153/'סכום נכסי הקרן'!$C$42</f>
        <v>1.0796391087333679E-3</v>
      </c>
    </row>
    <row r="154" spans="2:16">
      <c r="B154" s="88" t="s">
        <v>2172</v>
      </c>
      <c r="C154" s="90" t="s">
        <v>2173</v>
      </c>
      <c r="D154" s="90" t="s">
        <v>246</v>
      </c>
      <c r="E154" s="90"/>
      <c r="F154" s="104">
        <v>40634</v>
      </c>
      <c r="G154" s="93">
        <v>2.5899999999998897</v>
      </c>
      <c r="H154" s="91" t="s">
        <v>139</v>
      </c>
      <c r="I154" s="92">
        <v>4.8000000000000001E-2</v>
      </c>
      <c r="J154" s="92">
        <v>4.8499999999998433E-2</v>
      </c>
      <c r="K154" s="93">
        <v>36137999.963862002</v>
      </c>
      <c r="L154" s="105">
        <v>117.34350489789587</v>
      </c>
      <c r="M154" s="93">
        <v>42405.595757596013</v>
      </c>
      <c r="N154" s="94"/>
      <c r="O154" s="94">
        <f t="shared" si="3"/>
        <v>1.3063038181176227E-3</v>
      </c>
      <c r="P154" s="94">
        <f>M154/'סכום נכסי הקרן'!$C$42</f>
        <v>3.802736836619583E-4</v>
      </c>
    </row>
    <row r="155" spans="2:16">
      <c r="B155" s="88" t="s">
        <v>2174</v>
      </c>
      <c r="C155" s="90" t="s">
        <v>2175</v>
      </c>
      <c r="D155" s="90" t="s">
        <v>246</v>
      </c>
      <c r="E155" s="90"/>
      <c r="F155" s="104">
        <v>40664</v>
      </c>
      <c r="G155" s="93">
        <v>2.6699999999999622</v>
      </c>
      <c r="H155" s="91" t="s">
        <v>139</v>
      </c>
      <c r="I155" s="92">
        <v>4.8000000000000001E-2</v>
      </c>
      <c r="J155" s="92">
        <v>4.8499999999999412E-2</v>
      </c>
      <c r="K155" s="93">
        <v>134112999.86588699</v>
      </c>
      <c r="L155" s="105">
        <v>116.65506129159861</v>
      </c>
      <c r="M155" s="93">
        <v>156449.60219355204</v>
      </c>
      <c r="N155" s="94"/>
      <c r="O155" s="94">
        <f t="shared" si="3"/>
        <v>4.8194279324990218E-3</v>
      </c>
      <c r="P155" s="94">
        <f>M155/'סכום נכסי הקרן'!$C$42</f>
        <v>1.4029673553857115E-3</v>
      </c>
    </row>
    <row r="156" spans="2:16">
      <c r="B156" s="88" t="s">
        <v>2176</v>
      </c>
      <c r="C156" s="90" t="s">
        <v>2177</v>
      </c>
      <c r="D156" s="90" t="s">
        <v>246</v>
      </c>
      <c r="E156" s="90"/>
      <c r="F156" s="104">
        <v>40756</v>
      </c>
      <c r="G156" s="93">
        <v>2.8600000000000345</v>
      </c>
      <c r="H156" s="91" t="s">
        <v>139</v>
      </c>
      <c r="I156" s="92">
        <v>4.8000000000000001E-2</v>
      </c>
      <c r="J156" s="92">
        <v>4.8500000000000758E-2</v>
      </c>
      <c r="K156" s="93">
        <v>73796999.926203012</v>
      </c>
      <c r="L156" s="105">
        <v>116.3409909481404</v>
      </c>
      <c r="M156" s="93">
        <v>85856.161004143025</v>
      </c>
      <c r="N156" s="94"/>
      <c r="O156" s="94">
        <f t="shared" si="3"/>
        <v>2.6447979075625524E-3</v>
      </c>
      <c r="P156" s="94">
        <f>M156/'סכום נכסי הקרן'!$C$42</f>
        <v>7.6991816827078378E-4</v>
      </c>
    </row>
    <row r="157" spans="2:16">
      <c r="B157" s="88" t="s">
        <v>2178</v>
      </c>
      <c r="C157" s="90" t="s">
        <v>2179</v>
      </c>
      <c r="D157" s="90" t="s">
        <v>246</v>
      </c>
      <c r="E157" s="90"/>
      <c r="F157" s="104">
        <v>40848</v>
      </c>
      <c r="G157" s="93">
        <v>3.0999999999999921</v>
      </c>
      <c r="H157" s="91" t="s">
        <v>139</v>
      </c>
      <c r="I157" s="92">
        <v>4.8000000000000001E-2</v>
      </c>
      <c r="J157" s="92">
        <v>4.8399999999999971E-2</v>
      </c>
      <c r="K157" s="93">
        <v>208106999.79189301</v>
      </c>
      <c r="L157" s="105">
        <v>114.97030209940094</v>
      </c>
      <c r="M157" s="93">
        <v>239261.24635073906</v>
      </c>
      <c r="N157" s="94"/>
      <c r="O157" s="94">
        <f t="shared" si="3"/>
        <v>7.3704395387386018E-3</v>
      </c>
      <c r="P157" s="94">
        <f>M157/'סכום נכסי הקרן'!$C$42</f>
        <v>2.1455837108726138E-3</v>
      </c>
    </row>
    <row r="158" spans="2:16">
      <c r="B158" s="88" t="s">
        <v>2180</v>
      </c>
      <c r="C158" s="90" t="s">
        <v>2181</v>
      </c>
      <c r="D158" s="90" t="s">
        <v>246</v>
      </c>
      <c r="E158" s="90"/>
      <c r="F158" s="104">
        <v>40940</v>
      </c>
      <c r="G158" s="93">
        <v>3.2799999999999603</v>
      </c>
      <c r="H158" s="91" t="s">
        <v>139</v>
      </c>
      <c r="I158" s="92">
        <v>4.8000000000000001E-2</v>
      </c>
      <c r="J158" s="92">
        <v>4.8399999999999499E-2</v>
      </c>
      <c r="K158" s="93">
        <v>261736999.73826301</v>
      </c>
      <c r="L158" s="105">
        <v>116.34699636658291</v>
      </c>
      <c r="M158" s="93">
        <v>304523.13757547998</v>
      </c>
      <c r="N158" s="94"/>
      <c r="O158" s="94">
        <f t="shared" si="3"/>
        <v>9.3808312373196805E-3</v>
      </c>
      <c r="P158" s="94">
        <f>M158/'סכום נכסי הקרן'!$C$42</f>
        <v>2.7308220346222048E-3</v>
      </c>
    </row>
    <row r="159" spans="2:16">
      <c r="B159" s="88" t="s">
        <v>2182</v>
      </c>
      <c r="C159" s="90" t="s">
        <v>2183</v>
      </c>
      <c r="D159" s="90" t="s">
        <v>246</v>
      </c>
      <c r="E159" s="90"/>
      <c r="F159" s="104">
        <v>40969</v>
      </c>
      <c r="G159" s="93">
        <v>3.3600000000000168</v>
      </c>
      <c r="H159" s="91" t="s">
        <v>139</v>
      </c>
      <c r="I159" s="92">
        <v>4.8000000000000001E-2</v>
      </c>
      <c r="J159" s="92">
        <v>4.8500000000000293E-2</v>
      </c>
      <c r="K159" s="93">
        <v>159472999.84052706</v>
      </c>
      <c r="L159" s="105">
        <v>115.87611406946573</v>
      </c>
      <c r="M159" s="93">
        <v>184791.11520520801</v>
      </c>
      <c r="N159" s="94"/>
      <c r="O159" s="94">
        <f t="shared" si="3"/>
        <v>5.6924878670885437E-3</v>
      </c>
      <c r="P159" s="94">
        <f>M159/'סכום נכסי הקרן'!$C$42</f>
        <v>1.657120878309987E-3</v>
      </c>
    </row>
    <row r="160" spans="2:16">
      <c r="B160" s="88" t="s">
        <v>2184</v>
      </c>
      <c r="C160" s="90" t="s">
        <v>2185</v>
      </c>
      <c r="D160" s="90" t="s">
        <v>246</v>
      </c>
      <c r="E160" s="90"/>
      <c r="F160" s="104">
        <v>41000</v>
      </c>
      <c r="G160" s="93">
        <v>3.4400144160782165</v>
      </c>
      <c r="H160" s="91" t="s">
        <v>139</v>
      </c>
      <c r="I160" s="92">
        <v>4.8000000000000001E-2</v>
      </c>
      <c r="J160" s="92">
        <v>4.8482220170220754E-2</v>
      </c>
      <c r="K160" s="93">
        <v>87167999.912869021</v>
      </c>
      <c r="L160" s="105">
        <v>115.43237321035858</v>
      </c>
      <c r="M160" s="93">
        <v>100620.090979428</v>
      </c>
      <c r="N160" s="94"/>
      <c r="O160" s="94">
        <f t="shared" si="3"/>
        <v>3.0996005757618619E-3</v>
      </c>
      <c r="P160" s="94">
        <f>M160/'סכום נכסי הקרן'!$C$42</f>
        <v>9.0231423385425441E-4</v>
      </c>
    </row>
    <row r="161" spans="2:16">
      <c r="B161" s="88" t="s">
        <v>2186</v>
      </c>
      <c r="C161" s="90" t="s">
        <v>2187</v>
      </c>
      <c r="D161" s="90" t="s">
        <v>246</v>
      </c>
      <c r="E161" s="90"/>
      <c r="F161" s="104">
        <v>41640</v>
      </c>
      <c r="G161" s="93">
        <v>4.8014368334221302</v>
      </c>
      <c r="H161" s="91" t="s">
        <v>139</v>
      </c>
      <c r="I161" s="92">
        <v>4.8000000000000001E-2</v>
      </c>
      <c r="J161" s="92">
        <v>4.7728215190390569E-2</v>
      </c>
      <c r="K161" s="93">
        <v>166417999.836454</v>
      </c>
      <c r="L161" s="105">
        <v>113.35316217633708</v>
      </c>
      <c r="M161" s="93">
        <v>188640.06524523208</v>
      </c>
      <c r="N161" s="94"/>
      <c r="O161" s="94">
        <f t="shared" si="3"/>
        <v>5.8110547223160581E-3</v>
      </c>
      <c r="P161" s="94">
        <f>M161/'סכום נכסי הקרן'!$C$42</f>
        <v>1.6916364742779698E-3</v>
      </c>
    </row>
    <row r="162" spans="2:16">
      <c r="B162" s="88" t="s">
        <v>2188</v>
      </c>
      <c r="C162" s="90" t="s">
        <v>2189</v>
      </c>
      <c r="D162" s="90" t="s">
        <v>246</v>
      </c>
      <c r="E162" s="90"/>
      <c r="F162" s="104">
        <v>44774</v>
      </c>
      <c r="G162" s="93">
        <v>10.210000000002323</v>
      </c>
      <c r="H162" s="91" t="s">
        <v>139</v>
      </c>
      <c r="I162" s="92">
        <v>4.8000000000000001E-2</v>
      </c>
      <c r="J162" s="92">
        <v>4.8499999999967278E-2</v>
      </c>
      <c r="K162" s="93">
        <v>416999.99958299997</v>
      </c>
      <c r="L162" s="105">
        <v>106.27995923265887</v>
      </c>
      <c r="M162" s="93">
        <v>443.18742955700003</v>
      </c>
      <c r="N162" s="94"/>
      <c r="O162" s="94">
        <f t="shared" si="3"/>
        <v>1.365238292326881E-5</v>
      </c>
      <c r="P162" s="94">
        <f>M162/'סכום נכסי הקרן'!$C$42</f>
        <v>3.9742989900130394E-6</v>
      </c>
    </row>
    <row r="163" spans="2:16">
      <c r="B163" s="95"/>
      <c r="C163" s="90"/>
      <c r="D163" s="90"/>
      <c r="E163" s="90"/>
      <c r="F163" s="90"/>
      <c r="G163" s="90"/>
      <c r="H163" s="90"/>
      <c r="I163" s="90"/>
      <c r="J163" s="90"/>
      <c r="K163" s="93"/>
      <c r="L163" s="105"/>
      <c r="M163" s="90"/>
      <c r="N163" s="90"/>
      <c r="O163" s="94"/>
      <c r="P163" s="90"/>
    </row>
    <row r="164" spans="2:16">
      <c r="B164" s="87" t="s">
        <v>56</v>
      </c>
      <c r="C164" s="82"/>
      <c r="D164" s="82"/>
      <c r="E164" s="82"/>
      <c r="F164" s="102"/>
      <c r="G164" s="85">
        <v>4.7528444848231328E-2</v>
      </c>
      <c r="H164" s="83"/>
      <c r="I164" s="84"/>
      <c r="J164" s="84">
        <v>1.0347190616835297E-2</v>
      </c>
      <c r="K164" s="85"/>
      <c r="L164" s="103"/>
      <c r="M164" s="85">
        <v>1853.6731000000004</v>
      </c>
      <c r="N164" s="86"/>
      <c r="O164" s="86">
        <f t="shared" si="3"/>
        <v>5.7102375401439328E-5</v>
      </c>
      <c r="P164" s="86">
        <f>M164/'סכום נכסי הקרן'!$C$42</f>
        <v>1.6622879255641966E-5</v>
      </c>
    </row>
    <row r="165" spans="2:16">
      <c r="B165" s="88" t="s">
        <v>2190</v>
      </c>
      <c r="C165" s="90" t="s">
        <v>2191</v>
      </c>
      <c r="D165" s="90" t="s">
        <v>246</v>
      </c>
      <c r="E165" s="90"/>
      <c r="F165" s="104">
        <v>37803</v>
      </c>
      <c r="G165" s="93"/>
      <c r="H165" s="91" t="s">
        <v>139</v>
      </c>
      <c r="I165" s="92">
        <v>5.5E-2</v>
      </c>
      <c r="J165" s="92">
        <v>1.04E-2</v>
      </c>
      <c r="K165" s="93">
        <v>628700.00000000012</v>
      </c>
      <c r="L165" s="105">
        <v>139.13786702719898</v>
      </c>
      <c r="M165" s="93">
        <v>874.75977000000012</v>
      </c>
      <c r="N165" s="94"/>
      <c r="O165" s="94">
        <f t="shared" si="3"/>
        <v>2.6946963179546987E-5</v>
      </c>
      <c r="P165" s="94">
        <f>M165/'סכום נכסי הקרן'!$C$42</f>
        <v>7.8444392565243218E-6</v>
      </c>
    </row>
    <row r="166" spans="2:16">
      <c r="B166" s="88" t="s">
        <v>2192</v>
      </c>
      <c r="C166" s="90" t="s">
        <v>2193</v>
      </c>
      <c r="D166" s="90" t="s">
        <v>246</v>
      </c>
      <c r="E166" s="90"/>
      <c r="F166" s="104">
        <v>37834</v>
      </c>
      <c r="G166" s="93">
        <v>0.09</v>
      </c>
      <c r="H166" s="91" t="s">
        <v>139</v>
      </c>
      <c r="I166" s="92">
        <v>5.5E-2</v>
      </c>
      <c r="J166" s="92">
        <v>1.03E-2</v>
      </c>
      <c r="K166" s="93">
        <v>700000.00000000012</v>
      </c>
      <c r="L166" s="105">
        <v>139.84476142857142</v>
      </c>
      <c r="M166" s="93">
        <v>978.9133300000002</v>
      </c>
      <c r="N166" s="94"/>
      <c r="O166" s="94">
        <f t="shared" si="3"/>
        <v>3.0155412221892338E-5</v>
      </c>
      <c r="P166" s="94">
        <f>M166/'סכום נכסי הקרן'!$C$42</f>
        <v>8.7784399991176423E-6</v>
      </c>
    </row>
    <row r="167" spans="2:16">
      <c r="B167" s="96"/>
      <c r="C167" s="96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</row>
    <row r="168" spans="2:16">
      <c r="B168" s="96"/>
      <c r="C168" s="96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</row>
    <row r="169" spans="2:16">
      <c r="B169" s="96"/>
      <c r="C169" s="96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</row>
    <row r="170" spans="2:16">
      <c r="B170" s="112" t="s">
        <v>117</v>
      </c>
      <c r="C170" s="96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</row>
    <row r="171" spans="2:16">
      <c r="B171" s="112" t="s">
        <v>213</v>
      </c>
      <c r="C171" s="96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</row>
    <row r="172" spans="2:16">
      <c r="B172" s="112" t="s">
        <v>221</v>
      </c>
      <c r="C172" s="96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</row>
    <row r="173" spans="2:16">
      <c r="B173" s="96"/>
      <c r="C173" s="96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</row>
    <row r="174" spans="2:16">
      <c r="B174" s="96"/>
      <c r="C174" s="96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</row>
    <row r="175" spans="2:16">
      <c r="B175" s="96"/>
      <c r="C175" s="96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</row>
    <row r="176" spans="2:16">
      <c r="B176" s="96"/>
      <c r="C176" s="96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</row>
    <row r="177" spans="2:16">
      <c r="B177" s="96"/>
      <c r="C177" s="96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</row>
    <row r="178" spans="2:16">
      <c r="B178" s="96"/>
      <c r="C178" s="96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</row>
    <row r="179" spans="2:16">
      <c r="B179" s="96"/>
      <c r="C179" s="96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</row>
    <row r="180" spans="2:16">
      <c r="B180" s="96"/>
      <c r="C180" s="96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</row>
    <row r="181" spans="2:16">
      <c r="B181" s="96"/>
      <c r="C181" s="96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</row>
    <row r="182" spans="2:16">
      <c r="B182" s="96"/>
      <c r="C182" s="96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</row>
    <row r="183" spans="2:16">
      <c r="B183" s="96"/>
      <c r="C183" s="96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</row>
    <row r="184" spans="2:16">
      <c r="B184" s="96"/>
      <c r="C184" s="96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</row>
    <row r="185" spans="2:16">
      <c r="B185" s="96"/>
      <c r="C185" s="96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</row>
    <row r="186" spans="2:16">
      <c r="B186" s="96"/>
      <c r="C186" s="96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</row>
    <row r="187" spans="2:16">
      <c r="B187" s="96"/>
      <c r="C187" s="96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</row>
    <row r="188" spans="2:16">
      <c r="B188" s="96"/>
      <c r="C188" s="96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</row>
    <row r="189" spans="2:16">
      <c r="B189" s="96"/>
      <c r="C189" s="96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</row>
    <row r="190" spans="2:16">
      <c r="B190" s="96"/>
      <c r="C190" s="96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</row>
    <row r="191" spans="2:16">
      <c r="B191" s="96"/>
      <c r="C191" s="96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</row>
    <row r="192" spans="2:16">
      <c r="B192" s="96"/>
      <c r="C192" s="96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</row>
    <row r="193" spans="2:16">
      <c r="B193" s="96"/>
      <c r="C193" s="96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</row>
    <row r="194" spans="2:16">
      <c r="B194" s="96"/>
      <c r="C194" s="96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</row>
    <row r="195" spans="2:16">
      <c r="B195" s="96"/>
      <c r="C195" s="96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</row>
    <row r="196" spans="2:16">
      <c r="B196" s="96"/>
      <c r="C196" s="96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</row>
    <row r="197" spans="2:16">
      <c r="B197" s="96"/>
      <c r="C197" s="96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</row>
    <row r="198" spans="2:16">
      <c r="B198" s="96"/>
      <c r="C198" s="96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</row>
    <row r="199" spans="2:16">
      <c r="B199" s="96"/>
      <c r="C199" s="96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</row>
    <row r="200" spans="2:16">
      <c r="B200" s="96"/>
      <c r="C200" s="96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</row>
    <row r="201" spans="2:16">
      <c r="B201" s="96"/>
      <c r="C201" s="96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</row>
    <row r="202" spans="2:16">
      <c r="B202" s="96"/>
      <c r="C202" s="96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</row>
    <row r="203" spans="2:16">
      <c r="B203" s="96"/>
      <c r="C203" s="96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</row>
    <row r="204" spans="2:16">
      <c r="B204" s="96"/>
      <c r="C204" s="96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</row>
    <row r="205" spans="2:16">
      <c r="B205" s="96"/>
      <c r="C205" s="96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</row>
    <row r="206" spans="2:16">
      <c r="B206" s="96"/>
      <c r="C206" s="96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</row>
    <row r="207" spans="2:16">
      <c r="B207" s="96"/>
      <c r="C207" s="96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</row>
    <row r="208" spans="2:16">
      <c r="B208" s="96"/>
      <c r="C208" s="96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</row>
    <row r="209" spans="2:16">
      <c r="B209" s="96"/>
      <c r="C209" s="96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</row>
    <row r="210" spans="2:16">
      <c r="B210" s="96"/>
      <c r="C210" s="96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</row>
    <row r="211" spans="2:16">
      <c r="B211" s="96"/>
      <c r="C211" s="96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</row>
    <row r="212" spans="2:16">
      <c r="B212" s="96"/>
      <c r="C212" s="96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</row>
    <row r="213" spans="2:16">
      <c r="B213" s="96"/>
      <c r="C213" s="96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</row>
    <row r="214" spans="2:16">
      <c r="B214" s="96"/>
      <c r="C214" s="96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</row>
    <row r="215" spans="2:16">
      <c r="B215" s="96"/>
      <c r="C215" s="96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</row>
    <row r="216" spans="2:16">
      <c r="B216" s="96"/>
      <c r="C216" s="96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</row>
    <row r="217" spans="2:16">
      <c r="B217" s="96"/>
      <c r="C217" s="96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</row>
    <row r="218" spans="2:16">
      <c r="B218" s="96"/>
      <c r="C218" s="96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</row>
    <row r="219" spans="2:16">
      <c r="B219" s="96"/>
      <c r="C219" s="96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</row>
    <row r="220" spans="2:16">
      <c r="B220" s="96"/>
      <c r="C220" s="96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</row>
    <row r="221" spans="2:16">
      <c r="B221" s="96"/>
      <c r="C221" s="96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</row>
    <row r="222" spans="2:16">
      <c r="B222" s="96"/>
      <c r="C222" s="96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</row>
    <row r="223" spans="2:16">
      <c r="B223" s="96"/>
      <c r="C223" s="96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</row>
    <row r="224" spans="2:16">
      <c r="B224" s="96"/>
      <c r="C224" s="96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</row>
    <row r="225" spans="2:16">
      <c r="B225" s="96"/>
      <c r="C225" s="96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</row>
    <row r="226" spans="2:16">
      <c r="B226" s="96"/>
      <c r="C226" s="96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</row>
    <row r="227" spans="2:16">
      <c r="B227" s="96"/>
      <c r="C227" s="96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</row>
    <row r="228" spans="2:16">
      <c r="B228" s="96"/>
      <c r="C228" s="96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</row>
    <row r="229" spans="2:16">
      <c r="B229" s="96"/>
      <c r="C229" s="96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</row>
    <row r="230" spans="2:16">
      <c r="B230" s="96"/>
      <c r="C230" s="96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</row>
    <row r="231" spans="2:16">
      <c r="B231" s="96"/>
      <c r="C231" s="96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</row>
    <row r="232" spans="2:16">
      <c r="B232" s="96"/>
      <c r="C232" s="96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</row>
    <row r="233" spans="2:16">
      <c r="B233" s="96"/>
      <c r="C233" s="96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</row>
    <row r="234" spans="2:16">
      <c r="B234" s="96"/>
      <c r="C234" s="96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</row>
    <row r="235" spans="2:16">
      <c r="B235" s="96"/>
      <c r="C235" s="96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</row>
    <row r="236" spans="2:16">
      <c r="B236" s="96"/>
      <c r="C236" s="96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</row>
    <row r="237" spans="2:16">
      <c r="B237" s="96"/>
      <c r="C237" s="96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</row>
    <row r="238" spans="2:16">
      <c r="B238" s="96"/>
      <c r="C238" s="96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</row>
    <row r="239" spans="2:16">
      <c r="B239" s="96"/>
      <c r="C239" s="96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</row>
    <row r="240" spans="2:16">
      <c r="B240" s="96"/>
      <c r="C240" s="96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</row>
    <row r="241" spans="2:16">
      <c r="B241" s="96"/>
      <c r="C241" s="96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</row>
    <row r="242" spans="2:16">
      <c r="B242" s="96"/>
      <c r="C242" s="96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</row>
    <row r="243" spans="2:16">
      <c r="B243" s="96"/>
      <c r="C243" s="96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</row>
    <row r="244" spans="2:16">
      <c r="B244" s="96"/>
      <c r="C244" s="96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</row>
    <row r="245" spans="2:16">
      <c r="B245" s="96"/>
      <c r="C245" s="96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</row>
    <row r="246" spans="2:16">
      <c r="B246" s="96"/>
      <c r="C246" s="96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</row>
    <row r="247" spans="2:16">
      <c r="B247" s="96"/>
      <c r="C247" s="96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</row>
    <row r="248" spans="2:16">
      <c r="B248" s="96"/>
      <c r="C248" s="96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</row>
    <row r="249" spans="2:16">
      <c r="B249" s="96"/>
      <c r="C249" s="96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</row>
    <row r="250" spans="2:16">
      <c r="B250" s="96"/>
      <c r="C250" s="96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</row>
    <row r="251" spans="2:16">
      <c r="B251" s="96"/>
      <c r="C251" s="96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</row>
    <row r="252" spans="2:16">
      <c r="B252" s="96"/>
      <c r="C252" s="96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</row>
    <row r="253" spans="2:16">
      <c r="B253" s="96"/>
      <c r="C253" s="96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</row>
    <row r="254" spans="2:16">
      <c r="B254" s="96"/>
      <c r="C254" s="96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</row>
    <row r="255" spans="2:16">
      <c r="B255" s="96"/>
      <c r="C255" s="96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</row>
    <row r="256" spans="2:16">
      <c r="B256" s="96"/>
      <c r="C256" s="96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</row>
    <row r="257" spans="2:16">
      <c r="B257" s="96"/>
      <c r="C257" s="96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</row>
    <row r="258" spans="2:16">
      <c r="B258" s="96"/>
      <c r="C258" s="96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</row>
    <row r="259" spans="2:16">
      <c r="B259" s="96"/>
      <c r="C259" s="96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</row>
    <row r="260" spans="2:16">
      <c r="B260" s="96"/>
      <c r="C260" s="96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</row>
    <row r="261" spans="2:16">
      <c r="B261" s="96"/>
      <c r="C261" s="96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</row>
    <row r="262" spans="2:16">
      <c r="B262" s="96"/>
      <c r="C262" s="96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</row>
    <row r="263" spans="2:16">
      <c r="B263" s="96"/>
      <c r="C263" s="96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</row>
    <row r="264" spans="2:16">
      <c r="B264" s="96"/>
      <c r="C264" s="96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</row>
    <row r="265" spans="2:16">
      <c r="B265" s="96"/>
      <c r="C265" s="96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</row>
    <row r="266" spans="2:16">
      <c r="B266" s="96"/>
      <c r="C266" s="96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</row>
    <row r="267" spans="2:16">
      <c r="B267" s="96"/>
      <c r="C267" s="96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</row>
    <row r="268" spans="2:16">
      <c r="B268" s="96"/>
      <c r="C268" s="96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</row>
    <row r="269" spans="2:16">
      <c r="B269" s="96"/>
      <c r="C269" s="96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</row>
    <row r="270" spans="2:16">
      <c r="B270" s="96"/>
      <c r="C270" s="96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</row>
    <row r="271" spans="2:16">
      <c r="B271" s="96"/>
      <c r="C271" s="96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</row>
    <row r="272" spans="2:16">
      <c r="B272" s="96"/>
      <c r="C272" s="96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</row>
    <row r="273" spans="2:16">
      <c r="B273" s="96"/>
      <c r="C273" s="96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</row>
    <row r="274" spans="2:16">
      <c r="B274" s="96"/>
      <c r="C274" s="96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</row>
    <row r="275" spans="2:16">
      <c r="B275" s="96"/>
      <c r="C275" s="96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</row>
    <row r="276" spans="2:16">
      <c r="B276" s="96"/>
      <c r="C276" s="96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</row>
    <row r="277" spans="2:16">
      <c r="B277" s="96"/>
      <c r="C277" s="96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</row>
    <row r="278" spans="2:16">
      <c r="B278" s="96"/>
      <c r="C278" s="96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</row>
    <row r="279" spans="2:16">
      <c r="B279" s="96"/>
      <c r="C279" s="96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</row>
    <row r="280" spans="2:16">
      <c r="B280" s="96"/>
      <c r="C280" s="96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</row>
    <row r="281" spans="2:16">
      <c r="B281" s="96"/>
      <c r="C281" s="96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</row>
    <row r="282" spans="2:16">
      <c r="B282" s="96"/>
      <c r="C282" s="96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</row>
    <row r="283" spans="2:16">
      <c r="B283" s="96"/>
      <c r="C283" s="96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</row>
    <row r="284" spans="2:16">
      <c r="B284" s="96"/>
      <c r="C284" s="96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</row>
    <row r="285" spans="2:16">
      <c r="B285" s="96"/>
      <c r="C285" s="96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</row>
    <row r="286" spans="2:16">
      <c r="B286" s="96"/>
      <c r="C286" s="96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</row>
    <row r="287" spans="2:16">
      <c r="B287" s="96"/>
      <c r="C287" s="96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</row>
    <row r="288" spans="2:16">
      <c r="B288" s="96"/>
      <c r="C288" s="96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</row>
    <row r="289" spans="2:16">
      <c r="B289" s="96"/>
      <c r="C289" s="96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</row>
    <row r="290" spans="2:16">
      <c r="B290" s="96"/>
      <c r="C290" s="96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</row>
    <row r="291" spans="2:16">
      <c r="B291" s="96"/>
      <c r="C291" s="96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</row>
    <row r="292" spans="2:16">
      <c r="B292" s="96"/>
      <c r="C292" s="96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</row>
    <row r="293" spans="2:16">
      <c r="B293" s="96"/>
      <c r="C293" s="96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</row>
    <row r="294" spans="2:16">
      <c r="B294" s="96"/>
      <c r="C294" s="96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</row>
    <row r="295" spans="2:16">
      <c r="B295" s="96"/>
      <c r="C295" s="96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</row>
    <row r="296" spans="2:16">
      <c r="B296" s="96"/>
      <c r="C296" s="96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</row>
    <row r="297" spans="2:16">
      <c r="B297" s="96"/>
      <c r="C297" s="96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</row>
    <row r="298" spans="2:16">
      <c r="B298" s="96"/>
      <c r="C298" s="96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</row>
    <row r="299" spans="2:16">
      <c r="B299" s="96"/>
      <c r="C299" s="96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</row>
    <row r="300" spans="2:16">
      <c r="B300" s="96"/>
      <c r="C300" s="96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</row>
    <row r="301" spans="2:16">
      <c r="B301" s="96"/>
      <c r="C301" s="96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</row>
    <row r="302" spans="2:16">
      <c r="B302" s="96"/>
      <c r="C302" s="96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</row>
    <row r="303" spans="2:16">
      <c r="B303" s="96"/>
      <c r="C303" s="96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</row>
    <row r="304" spans="2:16">
      <c r="B304" s="96"/>
      <c r="C304" s="96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</row>
    <row r="305" spans="2:16">
      <c r="B305" s="96"/>
      <c r="C305" s="96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</row>
    <row r="306" spans="2:16">
      <c r="B306" s="96"/>
      <c r="C306" s="96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</row>
    <row r="307" spans="2:16">
      <c r="B307" s="96"/>
      <c r="C307" s="96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</row>
    <row r="308" spans="2:16">
      <c r="B308" s="96"/>
      <c r="C308" s="96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</row>
    <row r="309" spans="2:16">
      <c r="B309" s="96"/>
      <c r="C309" s="96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</row>
    <row r="310" spans="2:16">
      <c r="B310" s="96"/>
      <c r="C310" s="96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</row>
    <row r="311" spans="2:16">
      <c r="B311" s="96"/>
      <c r="C311" s="96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</row>
    <row r="312" spans="2:16">
      <c r="B312" s="96"/>
      <c r="C312" s="96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</row>
    <row r="313" spans="2:16">
      <c r="B313" s="96"/>
      <c r="C313" s="96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</row>
    <row r="314" spans="2:16">
      <c r="B314" s="96"/>
      <c r="C314" s="96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</row>
    <row r="315" spans="2:16">
      <c r="B315" s="96"/>
      <c r="C315" s="96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</row>
    <row r="316" spans="2:16">
      <c r="B316" s="96"/>
      <c r="C316" s="96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</row>
    <row r="317" spans="2:16">
      <c r="B317" s="96"/>
      <c r="C317" s="96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</row>
    <row r="318" spans="2:16">
      <c r="B318" s="96"/>
      <c r="C318" s="96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</row>
    <row r="319" spans="2:16">
      <c r="B319" s="96"/>
      <c r="C319" s="96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</row>
    <row r="320" spans="2:16">
      <c r="B320" s="96"/>
      <c r="C320" s="96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</row>
    <row r="321" spans="2:16">
      <c r="B321" s="96"/>
      <c r="C321" s="96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</row>
    <row r="322" spans="2:16">
      <c r="B322" s="96"/>
      <c r="C322" s="96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</row>
    <row r="323" spans="2:16">
      <c r="B323" s="96"/>
      <c r="C323" s="96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</row>
    <row r="324" spans="2:16">
      <c r="B324" s="96"/>
      <c r="C324" s="96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</row>
    <row r="325" spans="2:16">
      <c r="B325" s="96"/>
      <c r="C325" s="96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</row>
    <row r="326" spans="2:16">
      <c r="B326" s="96"/>
      <c r="C326" s="96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</row>
    <row r="327" spans="2:16">
      <c r="B327" s="96"/>
      <c r="C327" s="96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</row>
    <row r="328" spans="2:16">
      <c r="B328" s="96"/>
      <c r="C328" s="96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</row>
    <row r="329" spans="2:16">
      <c r="B329" s="96"/>
      <c r="C329" s="96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</row>
    <row r="330" spans="2:16">
      <c r="B330" s="96"/>
      <c r="C330" s="96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</row>
    <row r="331" spans="2:16">
      <c r="B331" s="96"/>
      <c r="C331" s="96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</row>
    <row r="332" spans="2:16">
      <c r="B332" s="96"/>
      <c r="C332" s="96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</row>
    <row r="333" spans="2:16">
      <c r="B333" s="96"/>
      <c r="C333" s="96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</row>
    <row r="334" spans="2:16">
      <c r="B334" s="96"/>
      <c r="C334" s="96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</row>
    <row r="335" spans="2:16">
      <c r="B335" s="96"/>
      <c r="C335" s="96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</row>
    <row r="336" spans="2:16">
      <c r="B336" s="96"/>
      <c r="C336" s="96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</row>
    <row r="337" spans="2:16">
      <c r="B337" s="96"/>
      <c r="C337" s="96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</row>
    <row r="338" spans="2:16">
      <c r="B338" s="96"/>
      <c r="C338" s="96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</row>
    <row r="339" spans="2:16">
      <c r="B339" s="96"/>
      <c r="C339" s="96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</row>
    <row r="340" spans="2:16">
      <c r="B340" s="96"/>
      <c r="C340" s="96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</row>
    <row r="341" spans="2:16">
      <c r="B341" s="96"/>
      <c r="C341" s="96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</row>
    <row r="342" spans="2:16">
      <c r="B342" s="96"/>
      <c r="C342" s="96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</row>
    <row r="343" spans="2:16">
      <c r="B343" s="96"/>
      <c r="C343" s="96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</row>
    <row r="344" spans="2:16">
      <c r="B344" s="96"/>
      <c r="C344" s="96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</row>
    <row r="345" spans="2:16">
      <c r="B345" s="96"/>
      <c r="C345" s="96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</row>
    <row r="346" spans="2:16">
      <c r="B346" s="96"/>
      <c r="C346" s="96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</row>
    <row r="347" spans="2:16">
      <c r="B347" s="96"/>
      <c r="C347" s="96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</row>
    <row r="348" spans="2:16">
      <c r="B348" s="96"/>
      <c r="C348" s="96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</row>
    <row r="349" spans="2:16">
      <c r="B349" s="96"/>
      <c r="C349" s="96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</row>
    <row r="350" spans="2:16">
      <c r="B350" s="96"/>
      <c r="C350" s="96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</row>
    <row r="351" spans="2:16">
      <c r="B351" s="96"/>
      <c r="C351" s="96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</row>
    <row r="352" spans="2:16">
      <c r="B352" s="96"/>
      <c r="C352" s="96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</row>
    <row r="353" spans="2:16">
      <c r="B353" s="96"/>
      <c r="C353" s="96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</row>
    <row r="354" spans="2:16">
      <c r="B354" s="96"/>
      <c r="C354" s="96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</row>
    <row r="355" spans="2:16">
      <c r="B355" s="96"/>
      <c r="C355" s="96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</row>
    <row r="356" spans="2:16">
      <c r="B356" s="96"/>
      <c r="C356" s="96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</row>
    <row r="357" spans="2:16">
      <c r="B357" s="96"/>
      <c r="C357" s="96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</row>
    <row r="358" spans="2:16">
      <c r="B358" s="96"/>
      <c r="C358" s="96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</row>
    <row r="359" spans="2:16">
      <c r="B359" s="96"/>
      <c r="C359" s="96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</row>
    <row r="360" spans="2:16">
      <c r="B360" s="96"/>
      <c r="C360" s="96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</row>
    <row r="361" spans="2:16">
      <c r="B361" s="96"/>
      <c r="C361" s="96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</row>
    <row r="362" spans="2:16">
      <c r="B362" s="96"/>
      <c r="C362" s="96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</row>
    <row r="363" spans="2:16">
      <c r="B363" s="96"/>
      <c r="C363" s="96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</row>
    <row r="364" spans="2:16">
      <c r="B364" s="96"/>
      <c r="C364" s="96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</row>
    <row r="365" spans="2:16">
      <c r="B365" s="96"/>
      <c r="C365" s="96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</row>
    <row r="366" spans="2:16">
      <c r="B366" s="96"/>
      <c r="C366" s="96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</row>
    <row r="367" spans="2:16">
      <c r="B367" s="96"/>
      <c r="C367" s="96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</row>
    <row r="368" spans="2:16">
      <c r="B368" s="96"/>
      <c r="C368" s="96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</row>
    <row r="369" spans="2:16">
      <c r="B369" s="96"/>
      <c r="C369" s="96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</row>
    <row r="370" spans="2:16">
      <c r="B370" s="96"/>
      <c r="C370" s="96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</row>
    <row r="371" spans="2:16">
      <c r="B371" s="96"/>
      <c r="C371" s="96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</row>
    <row r="372" spans="2:16">
      <c r="B372" s="96"/>
      <c r="C372" s="96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</row>
    <row r="373" spans="2:16">
      <c r="B373" s="96"/>
      <c r="C373" s="96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</row>
    <row r="374" spans="2:16">
      <c r="B374" s="96"/>
      <c r="C374" s="96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</row>
    <row r="375" spans="2:16">
      <c r="B375" s="96"/>
      <c r="C375" s="96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</row>
    <row r="376" spans="2:16">
      <c r="B376" s="96"/>
      <c r="C376" s="96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</row>
    <row r="377" spans="2:16">
      <c r="B377" s="96"/>
      <c r="C377" s="96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</row>
    <row r="378" spans="2:16">
      <c r="B378" s="96"/>
      <c r="C378" s="96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</row>
    <row r="379" spans="2:16">
      <c r="B379" s="96"/>
      <c r="C379" s="96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</row>
    <row r="380" spans="2:16">
      <c r="B380" s="96"/>
      <c r="C380" s="96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</row>
    <row r="381" spans="2:16">
      <c r="B381" s="96"/>
      <c r="C381" s="96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</row>
    <row r="382" spans="2:16">
      <c r="B382" s="96"/>
      <c r="C382" s="96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</row>
    <row r="383" spans="2:16">
      <c r="B383" s="96"/>
      <c r="C383" s="96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</row>
    <row r="384" spans="2:16">
      <c r="B384" s="96"/>
      <c r="C384" s="96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</row>
    <row r="385" spans="2:16">
      <c r="B385" s="96"/>
      <c r="C385" s="96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</row>
    <row r="386" spans="2:16">
      <c r="B386" s="96"/>
      <c r="C386" s="96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</row>
    <row r="387" spans="2:16">
      <c r="B387" s="96"/>
      <c r="C387" s="96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</row>
    <row r="388" spans="2:16">
      <c r="B388" s="96"/>
      <c r="C388" s="96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</row>
    <row r="389" spans="2:16">
      <c r="B389" s="96"/>
      <c r="C389" s="96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</row>
    <row r="390" spans="2:16">
      <c r="B390" s="96"/>
      <c r="C390" s="96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</row>
    <row r="391" spans="2:16">
      <c r="B391" s="96"/>
      <c r="C391" s="96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</row>
    <row r="392" spans="2:16">
      <c r="B392" s="96"/>
      <c r="C392" s="96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</row>
    <row r="393" spans="2:16">
      <c r="B393" s="96"/>
      <c r="C393" s="96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</row>
    <row r="394" spans="2:16">
      <c r="B394" s="96"/>
      <c r="C394" s="96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</row>
    <row r="395" spans="2:16">
      <c r="B395" s="96"/>
      <c r="C395" s="96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</row>
    <row r="396" spans="2:16">
      <c r="B396" s="96"/>
      <c r="C396" s="96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</row>
    <row r="397" spans="2:16">
      <c r="B397" s="96"/>
      <c r="C397" s="96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</row>
    <row r="398" spans="2:16">
      <c r="B398" s="96"/>
      <c r="C398" s="96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</row>
    <row r="399" spans="2:16">
      <c r="B399" s="96"/>
      <c r="C399" s="96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</row>
    <row r="400" spans="2:16">
      <c r="B400" s="96"/>
      <c r="C400" s="96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</row>
    <row r="401" spans="2:16">
      <c r="B401" s="96"/>
      <c r="C401" s="96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</row>
    <row r="402" spans="2:16">
      <c r="B402" s="96"/>
      <c r="C402" s="96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</row>
    <row r="403" spans="2:16">
      <c r="B403" s="96"/>
      <c r="C403" s="96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</row>
    <row r="404" spans="2:16">
      <c r="B404" s="96"/>
      <c r="C404" s="96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</row>
    <row r="405" spans="2:16">
      <c r="B405" s="96"/>
      <c r="C405" s="96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</row>
    <row r="406" spans="2:16">
      <c r="B406" s="96"/>
      <c r="C406" s="96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</row>
    <row r="407" spans="2:16">
      <c r="B407" s="96"/>
      <c r="C407" s="96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</row>
    <row r="408" spans="2:16">
      <c r="B408" s="96"/>
      <c r="C408" s="96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</row>
    <row r="409" spans="2:16">
      <c r="B409" s="96"/>
      <c r="C409" s="96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</row>
    <row r="410" spans="2:16">
      <c r="B410" s="96"/>
      <c r="C410" s="96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</row>
    <row r="411" spans="2:16">
      <c r="B411" s="96"/>
      <c r="C411" s="96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</row>
    <row r="412" spans="2:16">
      <c r="B412" s="96"/>
      <c r="C412" s="96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</row>
    <row r="413" spans="2:16">
      <c r="B413" s="96"/>
      <c r="C413" s="96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</row>
    <row r="414" spans="2:16">
      <c r="B414" s="96"/>
      <c r="C414" s="96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</row>
    <row r="415" spans="2:16">
      <c r="B415" s="96"/>
      <c r="C415" s="96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</row>
    <row r="416" spans="2:16">
      <c r="B416" s="96"/>
      <c r="C416" s="96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</row>
    <row r="417" spans="2:16">
      <c r="B417" s="96"/>
      <c r="C417" s="96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</row>
    <row r="418" spans="2:16">
      <c r="B418" s="96"/>
      <c r="C418" s="96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</row>
    <row r="419" spans="2:16">
      <c r="B419" s="96"/>
      <c r="C419" s="96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</row>
    <row r="420" spans="2:16">
      <c r="B420" s="96"/>
      <c r="C420" s="96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</row>
    <row r="421" spans="2:16">
      <c r="B421" s="96"/>
      <c r="C421" s="96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</row>
    <row r="422" spans="2:16">
      <c r="B422" s="96"/>
      <c r="C422" s="96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</row>
    <row r="423" spans="2:16">
      <c r="B423" s="96"/>
      <c r="C423" s="96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</row>
    <row r="424" spans="2:16">
      <c r="B424" s="96"/>
      <c r="C424" s="96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</row>
    <row r="425" spans="2:16">
      <c r="B425" s="96"/>
      <c r="C425" s="96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</row>
    <row r="426" spans="2:16">
      <c r="B426" s="96"/>
      <c r="C426" s="96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</row>
    <row r="427" spans="2:16">
      <c r="B427" s="96"/>
      <c r="C427" s="96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</row>
    <row r="428" spans="2:16">
      <c r="B428" s="96"/>
      <c r="C428" s="96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</row>
    <row r="429" spans="2:16">
      <c r="B429" s="96"/>
      <c r="C429" s="96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</row>
    <row r="430" spans="2:16">
      <c r="B430" s="96"/>
      <c r="C430" s="96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</row>
    <row r="431" spans="2:16">
      <c r="B431" s="96"/>
      <c r="C431" s="96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</row>
    <row r="432" spans="2:16">
      <c r="B432" s="96"/>
      <c r="C432" s="96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</row>
    <row r="433" spans="2:16">
      <c r="B433" s="96"/>
      <c r="C433" s="96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</row>
    <row r="434" spans="2:16">
      <c r="B434" s="96"/>
      <c r="C434" s="96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</row>
    <row r="435" spans="2:16">
      <c r="B435" s="96"/>
      <c r="C435" s="96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</row>
    <row r="436" spans="2:16">
      <c r="B436" s="96"/>
      <c r="C436" s="96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</row>
    <row r="437" spans="2:16">
      <c r="B437" s="96"/>
      <c r="C437" s="96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</row>
    <row r="438" spans="2:16">
      <c r="B438" s="96"/>
      <c r="C438" s="96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</row>
    <row r="439" spans="2:16">
      <c r="B439" s="96"/>
      <c r="C439" s="96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</row>
    <row r="440" spans="2:16">
      <c r="B440" s="96"/>
      <c r="C440" s="96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</row>
    <row r="441" spans="2:16">
      <c r="B441" s="96"/>
      <c r="C441" s="96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</row>
    <row r="442" spans="2:16">
      <c r="B442" s="96"/>
      <c r="C442" s="96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</row>
    <row r="443" spans="2:16">
      <c r="B443" s="96"/>
      <c r="C443" s="96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</row>
    <row r="444" spans="2:16">
      <c r="B444" s="96"/>
      <c r="C444" s="96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</row>
    <row r="445" spans="2:16">
      <c r="B445" s="96"/>
      <c r="C445" s="96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</row>
    <row r="446" spans="2:16">
      <c r="B446" s="96"/>
      <c r="C446" s="96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</row>
    <row r="447" spans="2:16">
      <c r="B447" s="96"/>
      <c r="C447" s="96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</row>
    <row r="448" spans="2:16">
      <c r="B448" s="96"/>
      <c r="C448" s="96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</row>
    <row r="449" spans="2:16">
      <c r="B449" s="96"/>
      <c r="C449" s="96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</row>
    <row r="450" spans="2:16">
      <c r="B450" s="96"/>
      <c r="C450" s="96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</row>
    <row r="451" spans="2:16">
      <c r="B451" s="96"/>
      <c r="C451" s="96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</row>
    <row r="452" spans="2:16">
      <c r="B452" s="96"/>
      <c r="C452" s="96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A1:B1048576 C5:C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152</v>
      </c>
      <c r="C1" s="46" t="s" vm="1">
        <v>240</v>
      </c>
    </row>
    <row r="2" spans="2:19">
      <c r="B2" s="46" t="s">
        <v>151</v>
      </c>
      <c r="C2" s="46" t="s">
        <v>241</v>
      </c>
    </row>
    <row r="3" spans="2:19">
      <c r="B3" s="46" t="s">
        <v>153</v>
      </c>
      <c r="C3" s="46" t="s">
        <v>242</v>
      </c>
    </row>
    <row r="4" spans="2:19">
      <c r="B4" s="46" t="s">
        <v>154</v>
      </c>
      <c r="C4" s="46" t="s">
        <v>243</v>
      </c>
    </row>
    <row r="6" spans="2:19" ht="26.25" customHeight="1">
      <c r="B6" s="151" t="s">
        <v>181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2:19" ht="26.25" customHeight="1">
      <c r="B7" s="151" t="s">
        <v>95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</row>
    <row r="8" spans="2:19" s="3" customFormat="1" ht="63">
      <c r="B8" s="21" t="s">
        <v>121</v>
      </c>
      <c r="C8" s="29" t="s">
        <v>49</v>
      </c>
      <c r="D8" s="29" t="s">
        <v>123</v>
      </c>
      <c r="E8" s="29" t="s">
        <v>122</v>
      </c>
      <c r="F8" s="29" t="s">
        <v>70</v>
      </c>
      <c r="G8" s="29" t="s">
        <v>14</v>
      </c>
      <c r="H8" s="29" t="s">
        <v>71</v>
      </c>
      <c r="I8" s="29" t="s">
        <v>109</v>
      </c>
      <c r="J8" s="29" t="s">
        <v>17</v>
      </c>
      <c r="K8" s="29" t="s">
        <v>108</v>
      </c>
      <c r="L8" s="29" t="s">
        <v>16</v>
      </c>
      <c r="M8" s="58" t="s">
        <v>18</v>
      </c>
      <c r="N8" s="29" t="s">
        <v>215</v>
      </c>
      <c r="O8" s="29" t="s">
        <v>214</v>
      </c>
      <c r="P8" s="29" t="s">
        <v>116</v>
      </c>
      <c r="Q8" s="29" t="s">
        <v>63</v>
      </c>
      <c r="R8" s="29" t="s">
        <v>155</v>
      </c>
      <c r="S8" s="30" t="s">
        <v>157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222</v>
      </c>
      <c r="O9" s="31"/>
      <c r="P9" s="31" t="s">
        <v>218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8" t="s">
        <v>119</v>
      </c>
      <c r="S10" s="19" t="s">
        <v>158</v>
      </c>
    </row>
    <row r="11" spans="2:19" s="4" customFormat="1" ht="18" customHeight="1">
      <c r="B11" s="109" t="s">
        <v>4323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110">
        <v>0</v>
      </c>
      <c r="Q11" s="90"/>
      <c r="R11" s="111">
        <v>0</v>
      </c>
      <c r="S11" s="111">
        <v>0</v>
      </c>
    </row>
    <row r="12" spans="2:19" ht="20.25" customHeight="1">
      <c r="B12" s="112" t="s">
        <v>230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2:19">
      <c r="B13" s="112" t="s">
        <v>117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2:19">
      <c r="B14" s="112" t="s">
        <v>213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spans="2:19">
      <c r="B15" s="112" t="s">
        <v>221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2:19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spans="2:19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spans="2:19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spans="2:19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pans="2:19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spans="2:19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2:19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2:19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spans="2:19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spans="2:19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spans="2:19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27" spans="2:19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spans="2:19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spans="2:19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</row>
    <row r="30" spans="2:19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spans="2:19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spans="2:19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spans="2:19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spans="2:19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spans="2:19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spans="2:19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spans="2:19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</row>
    <row r="38" spans="2:19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spans="2:19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  <row r="40" spans="2:19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2:19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spans="2:19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43" spans="2:19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spans="2:19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spans="2:19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spans="2:19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  <row r="47" spans="2:19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spans="2:19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spans="2:19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spans="2:19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1" spans="2:19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spans="2:19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spans="2:19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4" spans="2:19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</row>
    <row r="55" spans="2:19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</row>
    <row r="56" spans="2:19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</row>
    <row r="57" spans="2:19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</row>
    <row r="58" spans="2:19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</row>
    <row r="59" spans="2:19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</row>
    <row r="60" spans="2:19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</row>
    <row r="61" spans="2:19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</row>
    <row r="62" spans="2:19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</row>
    <row r="63" spans="2:19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</row>
    <row r="64" spans="2:19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</row>
    <row r="65" spans="2:19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</row>
    <row r="66" spans="2:19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</row>
    <row r="67" spans="2:19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</row>
    <row r="68" spans="2:19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</row>
    <row r="69" spans="2:19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</row>
    <row r="70" spans="2:19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</row>
    <row r="71" spans="2:19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</row>
    <row r="72" spans="2:19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</row>
    <row r="73" spans="2:19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</row>
    <row r="74" spans="2:19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</row>
    <row r="75" spans="2:19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</row>
    <row r="76" spans="2:19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</row>
    <row r="77" spans="2:19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</row>
    <row r="78" spans="2:19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</row>
    <row r="79" spans="2:19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</row>
    <row r="80" spans="2:19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</row>
    <row r="81" spans="2:19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</row>
    <row r="82" spans="2:19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</row>
    <row r="83" spans="2:19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</row>
    <row r="84" spans="2:19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</row>
    <row r="85" spans="2:19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</row>
    <row r="86" spans="2:19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</row>
    <row r="87" spans="2:19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</row>
    <row r="88" spans="2:19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</row>
    <row r="89" spans="2:19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</row>
    <row r="90" spans="2:19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</row>
    <row r="91" spans="2:19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</row>
    <row r="92" spans="2:19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</row>
    <row r="93" spans="2:19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</row>
    <row r="94" spans="2:19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</row>
    <row r="95" spans="2:19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</row>
    <row r="96" spans="2:19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</row>
    <row r="97" spans="2:19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</row>
    <row r="98" spans="2:19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</row>
    <row r="99" spans="2:19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</row>
    <row r="100" spans="2:19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</row>
    <row r="101" spans="2:19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</row>
    <row r="102" spans="2:19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</row>
    <row r="103" spans="2:19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</row>
    <row r="104" spans="2:19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</row>
    <row r="105" spans="2:19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</row>
    <row r="106" spans="2:19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</row>
    <row r="107" spans="2:19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</row>
    <row r="108" spans="2:19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</row>
    <row r="109" spans="2:19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</row>
    <row r="110" spans="2:19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</row>
    <row r="111" spans="2:19">
      <c r="B111" s="96"/>
      <c r="C111" s="96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</row>
    <row r="112" spans="2:19">
      <c r="B112" s="96"/>
      <c r="C112" s="96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</row>
    <row r="113" spans="2:19">
      <c r="B113" s="96"/>
      <c r="C113" s="96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</row>
    <row r="114" spans="2:19">
      <c r="B114" s="96"/>
      <c r="C114" s="96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</row>
    <row r="115" spans="2:19">
      <c r="B115" s="96"/>
      <c r="C115" s="96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</row>
    <row r="116" spans="2:19">
      <c r="B116" s="96"/>
      <c r="C116" s="96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</row>
    <row r="117" spans="2:19">
      <c r="B117" s="96"/>
      <c r="C117" s="96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</row>
    <row r="118" spans="2:19">
      <c r="B118" s="96"/>
      <c r="C118" s="96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</row>
    <row r="119" spans="2:19">
      <c r="B119" s="96"/>
      <c r="C119" s="96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</row>
    <row r="120" spans="2:19">
      <c r="B120" s="96"/>
      <c r="C120" s="96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</row>
    <row r="121" spans="2:19">
      <c r="B121" s="96"/>
      <c r="C121" s="96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</row>
    <row r="122" spans="2:19">
      <c r="B122" s="96"/>
      <c r="C122" s="96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</row>
    <row r="123" spans="2:19">
      <c r="B123" s="96"/>
      <c r="C123" s="96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</row>
    <row r="124" spans="2:19">
      <c r="B124" s="96"/>
      <c r="C124" s="96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</row>
    <row r="125" spans="2:19">
      <c r="B125" s="96"/>
      <c r="C125" s="96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</row>
    <row r="126" spans="2:19">
      <c r="B126" s="96"/>
      <c r="C126" s="96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</row>
    <row r="127" spans="2:19">
      <c r="B127" s="96"/>
      <c r="C127" s="96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</row>
    <row r="128" spans="2:19">
      <c r="B128" s="96"/>
      <c r="C128" s="96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</row>
    <row r="129" spans="2:19">
      <c r="B129" s="96"/>
      <c r="C129" s="96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</row>
    <row r="130" spans="2:19">
      <c r="B130" s="96"/>
      <c r="C130" s="96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</row>
    <row r="131" spans="2:19">
      <c r="B131" s="96"/>
      <c r="C131" s="96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</row>
    <row r="132" spans="2:19">
      <c r="B132" s="96"/>
      <c r="C132" s="96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</row>
    <row r="133" spans="2:19">
      <c r="B133" s="96"/>
      <c r="C133" s="96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</row>
    <row r="134" spans="2:19">
      <c r="B134" s="96"/>
      <c r="C134" s="96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</row>
    <row r="135" spans="2:19">
      <c r="B135" s="96"/>
      <c r="C135" s="96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</row>
    <row r="136" spans="2:19">
      <c r="B136" s="96"/>
      <c r="C136" s="96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</row>
    <row r="137" spans="2:19">
      <c r="B137" s="96"/>
      <c r="C137" s="96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</row>
    <row r="138" spans="2:19">
      <c r="B138" s="96"/>
      <c r="C138" s="96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</row>
    <row r="139" spans="2:19">
      <c r="B139" s="96"/>
      <c r="C139" s="96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</row>
    <row r="140" spans="2:19">
      <c r="B140" s="96"/>
      <c r="C140" s="96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</row>
    <row r="141" spans="2:19">
      <c r="B141" s="96"/>
      <c r="C141" s="96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</row>
    <row r="142" spans="2:19">
      <c r="B142" s="96"/>
      <c r="C142" s="96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</row>
    <row r="143" spans="2:19">
      <c r="B143" s="96"/>
      <c r="C143" s="96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</row>
    <row r="144" spans="2:19">
      <c r="B144" s="96"/>
      <c r="C144" s="96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</row>
    <row r="145" spans="2:19">
      <c r="B145" s="96"/>
      <c r="C145" s="96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</row>
    <row r="146" spans="2:19">
      <c r="B146" s="96"/>
      <c r="C146" s="96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</row>
    <row r="147" spans="2:19">
      <c r="B147" s="96"/>
      <c r="C147" s="96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</row>
    <row r="148" spans="2:19">
      <c r="B148" s="96"/>
      <c r="C148" s="96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</row>
    <row r="149" spans="2:19">
      <c r="B149" s="96"/>
      <c r="C149" s="96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</row>
    <row r="150" spans="2:19">
      <c r="B150" s="96"/>
      <c r="C150" s="96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</row>
    <row r="151" spans="2:19">
      <c r="B151" s="96"/>
      <c r="C151" s="96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</row>
    <row r="152" spans="2:19">
      <c r="B152" s="96"/>
      <c r="C152" s="96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</row>
    <row r="153" spans="2:19">
      <c r="B153" s="96"/>
      <c r="C153" s="96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</row>
    <row r="154" spans="2:19">
      <c r="B154" s="96"/>
      <c r="C154" s="96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</row>
    <row r="155" spans="2:19">
      <c r="B155" s="96"/>
      <c r="C155" s="96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</row>
    <row r="156" spans="2:19">
      <c r="B156" s="96"/>
      <c r="C156" s="96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</row>
    <row r="157" spans="2:19">
      <c r="B157" s="96"/>
      <c r="C157" s="96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</row>
    <row r="158" spans="2:19">
      <c r="B158" s="96"/>
      <c r="C158" s="96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</row>
    <row r="159" spans="2:19">
      <c r="B159" s="96"/>
      <c r="C159" s="96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</row>
    <row r="160" spans="2:19">
      <c r="B160" s="96"/>
      <c r="C160" s="96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</row>
    <row r="161" spans="2:19">
      <c r="B161" s="96"/>
      <c r="C161" s="96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</row>
    <row r="162" spans="2:19">
      <c r="B162" s="96"/>
      <c r="C162" s="96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</row>
    <row r="163" spans="2:19">
      <c r="B163" s="96"/>
      <c r="C163" s="96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</row>
    <row r="164" spans="2:19">
      <c r="B164" s="96"/>
      <c r="C164" s="96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</row>
    <row r="165" spans="2:19">
      <c r="B165" s="96"/>
      <c r="C165" s="96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</row>
    <row r="166" spans="2:19">
      <c r="B166" s="96"/>
      <c r="C166" s="96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</row>
    <row r="167" spans="2:19">
      <c r="B167" s="96"/>
      <c r="C167" s="96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</row>
    <row r="168" spans="2:19">
      <c r="B168" s="96"/>
      <c r="C168" s="96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</row>
    <row r="169" spans="2:19">
      <c r="B169" s="96"/>
      <c r="C169" s="96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</row>
    <row r="170" spans="2:19">
      <c r="B170" s="96"/>
      <c r="C170" s="96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</row>
    <row r="171" spans="2:19">
      <c r="B171" s="96"/>
      <c r="C171" s="96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</row>
    <row r="172" spans="2:19">
      <c r="B172" s="96"/>
      <c r="C172" s="96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</row>
    <row r="173" spans="2:19">
      <c r="B173" s="96"/>
      <c r="C173" s="96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</row>
    <row r="174" spans="2:19">
      <c r="B174" s="96"/>
      <c r="C174" s="96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</row>
    <row r="175" spans="2:19">
      <c r="B175" s="96"/>
      <c r="C175" s="96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</row>
    <row r="176" spans="2:19">
      <c r="B176" s="96"/>
      <c r="C176" s="96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</row>
    <row r="177" spans="2:19">
      <c r="B177" s="96"/>
      <c r="C177" s="96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</row>
    <row r="178" spans="2:19">
      <c r="B178" s="96"/>
      <c r="C178" s="96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</row>
    <row r="179" spans="2:19">
      <c r="B179" s="96"/>
      <c r="C179" s="96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</row>
    <row r="180" spans="2:19">
      <c r="B180" s="96"/>
      <c r="C180" s="96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</row>
    <row r="181" spans="2:19">
      <c r="B181" s="96"/>
      <c r="C181" s="96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</row>
    <row r="182" spans="2:19">
      <c r="B182" s="96"/>
      <c r="C182" s="96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</row>
    <row r="183" spans="2:19">
      <c r="B183" s="96"/>
      <c r="C183" s="96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</row>
    <row r="184" spans="2:19">
      <c r="B184" s="96"/>
      <c r="C184" s="96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</row>
    <row r="185" spans="2:19">
      <c r="B185" s="96"/>
      <c r="C185" s="96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</row>
    <row r="186" spans="2:19">
      <c r="B186" s="96"/>
      <c r="C186" s="96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</row>
    <row r="187" spans="2:19">
      <c r="B187" s="96"/>
      <c r="C187" s="96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</row>
    <row r="188" spans="2:19">
      <c r="B188" s="96"/>
      <c r="C188" s="96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</row>
    <row r="189" spans="2:19">
      <c r="B189" s="96"/>
      <c r="C189" s="96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</row>
    <row r="190" spans="2:19">
      <c r="B190" s="96"/>
      <c r="C190" s="96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</row>
    <row r="191" spans="2:19">
      <c r="B191" s="96"/>
      <c r="C191" s="96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</row>
    <row r="192" spans="2:19">
      <c r="B192" s="96"/>
      <c r="C192" s="96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</row>
    <row r="193" spans="2:19">
      <c r="B193" s="96"/>
      <c r="C193" s="96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</row>
    <row r="194" spans="2:19">
      <c r="B194" s="96"/>
      <c r="C194" s="96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</row>
    <row r="195" spans="2:19">
      <c r="B195" s="96"/>
      <c r="C195" s="96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</row>
    <row r="196" spans="2:19">
      <c r="B196" s="96"/>
      <c r="C196" s="96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</row>
    <row r="197" spans="2:19">
      <c r="B197" s="96"/>
      <c r="C197" s="96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</row>
    <row r="198" spans="2:19">
      <c r="B198" s="96"/>
      <c r="C198" s="96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</row>
    <row r="199" spans="2:19">
      <c r="B199" s="96"/>
      <c r="C199" s="96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</row>
    <row r="200" spans="2:19">
      <c r="B200" s="96"/>
      <c r="C200" s="96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</row>
    <row r="201" spans="2:19">
      <c r="B201" s="96"/>
      <c r="C201" s="96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</row>
    <row r="202" spans="2:19">
      <c r="B202" s="96"/>
      <c r="C202" s="96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</row>
    <row r="203" spans="2:19">
      <c r="B203" s="96"/>
      <c r="C203" s="96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</row>
    <row r="204" spans="2:19">
      <c r="B204" s="96"/>
      <c r="C204" s="96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</row>
    <row r="205" spans="2:19">
      <c r="B205" s="96"/>
      <c r="C205" s="96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</row>
    <row r="206" spans="2:19">
      <c r="B206" s="96"/>
      <c r="C206" s="96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</row>
    <row r="207" spans="2:19">
      <c r="B207" s="96"/>
      <c r="C207" s="96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</row>
    <row r="208" spans="2:19">
      <c r="B208" s="96"/>
      <c r="C208" s="96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</row>
    <row r="209" spans="2:19">
      <c r="B209" s="96"/>
      <c r="C209" s="96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</row>
    <row r="210" spans="2:19">
      <c r="B210" s="96"/>
      <c r="C210" s="96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</row>
    <row r="211" spans="2:19">
      <c r="B211" s="96"/>
      <c r="C211" s="96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</row>
    <row r="212" spans="2:19">
      <c r="B212" s="96"/>
      <c r="C212" s="96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</row>
    <row r="213" spans="2:19">
      <c r="B213" s="96"/>
      <c r="C213" s="96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</row>
    <row r="214" spans="2:19">
      <c r="B214" s="96"/>
      <c r="C214" s="96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</row>
    <row r="215" spans="2:19">
      <c r="B215" s="96"/>
      <c r="C215" s="96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</row>
    <row r="216" spans="2:19">
      <c r="B216" s="96"/>
      <c r="C216" s="96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</row>
    <row r="217" spans="2:19">
      <c r="B217" s="96"/>
      <c r="C217" s="96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</row>
    <row r="218" spans="2:19">
      <c r="B218" s="96"/>
      <c r="C218" s="96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</row>
    <row r="219" spans="2:19">
      <c r="B219" s="96"/>
      <c r="C219" s="96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</row>
    <row r="220" spans="2:19">
      <c r="B220" s="96"/>
      <c r="C220" s="96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</row>
    <row r="221" spans="2:19">
      <c r="B221" s="96"/>
      <c r="C221" s="96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</row>
    <row r="222" spans="2:19">
      <c r="B222" s="96"/>
      <c r="C222" s="96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</row>
    <row r="223" spans="2:19">
      <c r="B223" s="96"/>
      <c r="C223" s="96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</row>
    <row r="224" spans="2:19">
      <c r="B224" s="96"/>
      <c r="C224" s="96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</row>
    <row r="225" spans="2:19">
      <c r="B225" s="96"/>
      <c r="C225" s="96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</row>
    <row r="226" spans="2:19">
      <c r="B226" s="96"/>
      <c r="C226" s="96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</row>
    <row r="227" spans="2:19">
      <c r="B227" s="96"/>
      <c r="C227" s="96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</row>
    <row r="228" spans="2:19">
      <c r="B228" s="96"/>
      <c r="C228" s="96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</row>
    <row r="229" spans="2:19">
      <c r="B229" s="96"/>
      <c r="C229" s="96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</row>
    <row r="230" spans="2:19">
      <c r="B230" s="96"/>
      <c r="C230" s="96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</row>
    <row r="231" spans="2:19">
      <c r="B231" s="96"/>
      <c r="C231" s="96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</row>
    <row r="232" spans="2:19">
      <c r="B232" s="96"/>
      <c r="C232" s="96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</row>
    <row r="233" spans="2:19">
      <c r="B233" s="96"/>
      <c r="C233" s="96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</row>
    <row r="234" spans="2:19">
      <c r="B234" s="96"/>
      <c r="C234" s="96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</row>
    <row r="235" spans="2:19">
      <c r="B235" s="96"/>
      <c r="C235" s="96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</row>
    <row r="236" spans="2:19">
      <c r="B236" s="96"/>
      <c r="C236" s="96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</row>
    <row r="237" spans="2:19">
      <c r="B237" s="96"/>
      <c r="C237" s="96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</row>
    <row r="238" spans="2:19">
      <c r="B238" s="96"/>
      <c r="C238" s="96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</row>
    <row r="239" spans="2:19">
      <c r="B239" s="96"/>
      <c r="C239" s="96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</row>
    <row r="240" spans="2:19">
      <c r="B240" s="96"/>
      <c r="C240" s="96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</row>
    <row r="241" spans="2:19">
      <c r="B241" s="96"/>
      <c r="C241" s="96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</row>
    <row r="242" spans="2:19">
      <c r="B242" s="96"/>
      <c r="C242" s="96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</row>
    <row r="243" spans="2:19">
      <c r="B243" s="96"/>
      <c r="C243" s="96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</row>
    <row r="244" spans="2:19">
      <c r="B244" s="96"/>
      <c r="C244" s="96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</row>
    <row r="245" spans="2:19">
      <c r="B245" s="96"/>
      <c r="C245" s="96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</row>
    <row r="246" spans="2:19">
      <c r="B246" s="96"/>
      <c r="C246" s="96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</row>
    <row r="247" spans="2:19">
      <c r="B247" s="96"/>
      <c r="C247" s="96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</row>
    <row r="248" spans="2:19">
      <c r="B248" s="96"/>
      <c r="C248" s="96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</row>
    <row r="249" spans="2:19">
      <c r="B249" s="96"/>
      <c r="C249" s="96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</row>
    <row r="250" spans="2:19">
      <c r="B250" s="96"/>
      <c r="C250" s="96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</row>
    <row r="251" spans="2:19">
      <c r="B251" s="96"/>
      <c r="C251" s="96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</row>
    <row r="252" spans="2:19">
      <c r="B252" s="96"/>
      <c r="C252" s="96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</row>
    <row r="253" spans="2:19">
      <c r="B253" s="96"/>
      <c r="C253" s="96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</row>
    <row r="254" spans="2:19">
      <c r="B254" s="96"/>
      <c r="C254" s="96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</row>
    <row r="255" spans="2:19">
      <c r="B255" s="96"/>
      <c r="C255" s="96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</row>
    <row r="256" spans="2:19">
      <c r="B256" s="96"/>
      <c r="C256" s="96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</row>
    <row r="257" spans="2:19">
      <c r="B257" s="96"/>
      <c r="C257" s="96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</row>
    <row r="258" spans="2:19">
      <c r="B258" s="96"/>
      <c r="C258" s="96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</row>
    <row r="259" spans="2:19">
      <c r="B259" s="96"/>
      <c r="C259" s="96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</row>
    <row r="260" spans="2:19">
      <c r="B260" s="96"/>
      <c r="C260" s="96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</row>
    <row r="261" spans="2:19">
      <c r="B261" s="96"/>
      <c r="C261" s="96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</row>
    <row r="262" spans="2:19">
      <c r="B262" s="96"/>
      <c r="C262" s="96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</row>
    <row r="263" spans="2:19">
      <c r="B263" s="96"/>
      <c r="C263" s="96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</row>
    <row r="264" spans="2:19">
      <c r="B264" s="96"/>
      <c r="C264" s="96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</row>
    <row r="265" spans="2:19">
      <c r="B265" s="96"/>
      <c r="C265" s="96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</row>
    <row r="266" spans="2:19">
      <c r="B266" s="96"/>
      <c r="C266" s="96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</row>
    <row r="267" spans="2:19">
      <c r="B267" s="96"/>
      <c r="C267" s="96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</row>
    <row r="268" spans="2:19">
      <c r="B268" s="96"/>
      <c r="C268" s="96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</row>
    <row r="269" spans="2:19">
      <c r="B269" s="96"/>
      <c r="C269" s="96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</row>
    <row r="270" spans="2:19">
      <c r="B270" s="96"/>
      <c r="C270" s="96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</row>
    <row r="271" spans="2:19">
      <c r="B271" s="96"/>
      <c r="C271" s="96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</row>
    <row r="272" spans="2:19">
      <c r="B272" s="96"/>
      <c r="C272" s="96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</row>
    <row r="273" spans="2:19">
      <c r="B273" s="96"/>
      <c r="C273" s="96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</row>
    <row r="274" spans="2:19">
      <c r="B274" s="96"/>
      <c r="C274" s="96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</row>
    <row r="275" spans="2:19">
      <c r="B275" s="96"/>
      <c r="C275" s="96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</row>
    <row r="276" spans="2:19">
      <c r="B276" s="96"/>
      <c r="C276" s="96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</row>
    <row r="277" spans="2:19">
      <c r="B277" s="96"/>
      <c r="C277" s="96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</row>
    <row r="278" spans="2:19">
      <c r="B278" s="96"/>
      <c r="C278" s="96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</row>
    <row r="279" spans="2:19">
      <c r="B279" s="96"/>
      <c r="C279" s="96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</row>
    <row r="280" spans="2:19">
      <c r="B280" s="96"/>
      <c r="C280" s="96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</row>
    <row r="281" spans="2:19">
      <c r="B281" s="96"/>
      <c r="C281" s="96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</row>
    <row r="282" spans="2:19">
      <c r="B282" s="96"/>
      <c r="C282" s="96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</row>
    <row r="283" spans="2:19">
      <c r="B283" s="96"/>
      <c r="C283" s="96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</row>
    <row r="284" spans="2:19">
      <c r="B284" s="96"/>
      <c r="C284" s="96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</row>
    <row r="285" spans="2:19">
      <c r="B285" s="96"/>
      <c r="C285" s="96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</row>
    <row r="286" spans="2:19">
      <c r="B286" s="96"/>
      <c r="C286" s="96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</row>
    <row r="287" spans="2:19">
      <c r="B287" s="96"/>
      <c r="C287" s="96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</row>
    <row r="288" spans="2:19">
      <c r="B288" s="96"/>
      <c r="C288" s="96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</row>
    <row r="289" spans="2:19">
      <c r="B289" s="96"/>
      <c r="C289" s="96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</row>
    <row r="290" spans="2:19">
      <c r="B290" s="96"/>
      <c r="C290" s="96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</row>
    <row r="291" spans="2:19">
      <c r="B291" s="96"/>
      <c r="C291" s="96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</row>
    <row r="292" spans="2:19">
      <c r="B292" s="96"/>
      <c r="C292" s="96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</row>
    <row r="293" spans="2:19">
      <c r="B293" s="96"/>
      <c r="C293" s="96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</row>
    <row r="294" spans="2:19">
      <c r="B294" s="96"/>
      <c r="C294" s="96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</row>
    <row r="295" spans="2:19">
      <c r="B295" s="96"/>
      <c r="C295" s="96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</row>
    <row r="296" spans="2:19">
      <c r="B296" s="96"/>
      <c r="C296" s="96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</row>
    <row r="297" spans="2:19">
      <c r="B297" s="96"/>
      <c r="C297" s="96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</row>
    <row r="298" spans="2:19">
      <c r="B298" s="96"/>
      <c r="C298" s="96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</row>
    <row r="299" spans="2:19">
      <c r="B299" s="96"/>
      <c r="C299" s="96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</row>
    <row r="300" spans="2:19">
      <c r="B300" s="96"/>
      <c r="C300" s="96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</row>
    <row r="301" spans="2:19">
      <c r="B301" s="96"/>
      <c r="C301" s="96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</row>
    <row r="302" spans="2:19">
      <c r="B302" s="96"/>
      <c r="C302" s="96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</row>
    <row r="303" spans="2:19">
      <c r="B303" s="96"/>
      <c r="C303" s="96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</row>
    <row r="304" spans="2:19">
      <c r="B304" s="96"/>
      <c r="C304" s="96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</row>
    <row r="305" spans="2:19">
      <c r="B305" s="96"/>
      <c r="C305" s="96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</row>
    <row r="306" spans="2:19">
      <c r="B306" s="96"/>
      <c r="C306" s="96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</row>
    <row r="307" spans="2:19">
      <c r="B307" s="96"/>
      <c r="C307" s="96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</row>
    <row r="308" spans="2:19">
      <c r="B308" s="96"/>
      <c r="C308" s="96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</row>
    <row r="309" spans="2:19">
      <c r="B309" s="96"/>
      <c r="C309" s="96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</row>
    <row r="310" spans="2:19">
      <c r="B310" s="96"/>
      <c r="C310" s="96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</row>
    <row r="311" spans="2:19">
      <c r="B311" s="96"/>
      <c r="C311" s="96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1.710937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4.28515625" style="1" bestFit="1" customWidth="1"/>
    <col min="15" max="15" width="7.42578125" style="1" bestFit="1" customWidth="1"/>
    <col min="16" max="16" width="11.28515625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152</v>
      </c>
      <c r="C1" s="46" t="s" vm="1">
        <v>240</v>
      </c>
    </row>
    <row r="2" spans="2:30">
      <c r="B2" s="46" t="s">
        <v>151</v>
      </c>
      <c r="C2" s="46" t="s">
        <v>241</v>
      </c>
    </row>
    <row r="3" spans="2:30">
      <c r="B3" s="46" t="s">
        <v>153</v>
      </c>
      <c r="C3" s="46" t="s">
        <v>242</v>
      </c>
    </row>
    <row r="4" spans="2:30">
      <c r="B4" s="46" t="s">
        <v>154</v>
      </c>
      <c r="C4" s="46" t="s">
        <v>243</v>
      </c>
    </row>
    <row r="6" spans="2:30" ht="26.25" customHeight="1">
      <c r="B6" s="151" t="s">
        <v>181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2:30" ht="26.25" customHeight="1">
      <c r="B7" s="151" t="s">
        <v>96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</row>
    <row r="8" spans="2:30" s="3" customFormat="1" ht="63">
      <c r="B8" s="21" t="s">
        <v>121</v>
      </c>
      <c r="C8" s="29" t="s">
        <v>49</v>
      </c>
      <c r="D8" s="29" t="s">
        <v>123</v>
      </c>
      <c r="E8" s="29" t="s">
        <v>122</v>
      </c>
      <c r="F8" s="29" t="s">
        <v>70</v>
      </c>
      <c r="G8" s="29" t="s">
        <v>14</v>
      </c>
      <c r="H8" s="29" t="s">
        <v>71</v>
      </c>
      <c r="I8" s="29" t="s">
        <v>109</v>
      </c>
      <c r="J8" s="29" t="s">
        <v>17</v>
      </c>
      <c r="K8" s="29" t="s">
        <v>108</v>
      </c>
      <c r="L8" s="29" t="s">
        <v>16</v>
      </c>
      <c r="M8" s="58" t="s">
        <v>18</v>
      </c>
      <c r="N8" s="58" t="s">
        <v>215</v>
      </c>
      <c r="O8" s="29" t="s">
        <v>214</v>
      </c>
      <c r="P8" s="29" t="s">
        <v>116</v>
      </c>
      <c r="Q8" s="29" t="s">
        <v>63</v>
      </c>
      <c r="R8" s="29" t="s">
        <v>155</v>
      </c>
      <c r="S8" s="30" t="s">
        <v>157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222</v>
      </c>
      <c r="O9" s="31"/>
      <c r="P9" s="31" t="s">
        <v>218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8" t="s">
        <v>119</v>
      </c>
      <c r="S10" s="19" t="s">
        <v>158</v>
      </c>
      <c r="AA10" s="1"/>
    </row>
    <row r="11" spans="2:30" s="4" customFormat="1" ht="18" customHeight="1">
      <c r="B11" s="118" t="s">
        <v>57</v>
      </c>
      <c r="C11" s="76"/>
      <c r="D11" s="77"/>
      <c r="E11" s="76"/>
      <c r="F11" s="77"/>
      <c r="G11" s="76"/>
      <c r="H11" s="76"/>
      <c r="I11" s="100"/>
      <c r="J11" s="101">
        <v>6.3446195038292528</v>
      </c>
      <c r="K11" s="77"/>
      <c r="L11" s="78"/>
      <c r="M11" s="80">
        <v>3.4607199194688645E-2</v>
      </c>
      <c r="N11" s="79"/>
      <c r="O11" s="101"/>
      <c r="P11" s="79">
        <f>P12+P34</f>
        <v>178681.45204171602</v>
      </c>
      <c r="Q11" s="80"/>
      <c r="R11" s="80">
        <f>IFERROR(P11/$P$11,0)</f>
        <v>1</v>
      </c>
      <c r="S11" s="80">
        <f>P11/'סכום נכסי הקרן'!$C$42</f>
        <v>1.6023322572422426E-3</v>
      </c>
      <c r="AA11" s="1"/>
      <c r="AD11" s="1"/>
    </row>
    <row r="12" spans="2:30" ht="17.25" customHeight="1">
      <c r="B12" s="119" t="s">
        <v>207</v>
      </c>
      <c r="C12" s="82"/>
      <c r="D12" s="83"/>
      <c r="E12" s="82"/>
      <c r="F12" s="83"/>
      <c r="G12" s="82"/>
      <c r="H12" s="82"/>
      <c r="I12" s="102"/>
      <c r="J12" s="103">
        <v>6.0411474078799934</v>
      </c>
      <c r="K12" s="83"/>
      <c r="L12" s="84"/>
      <c r="M12" s="86">
        <v>3.3335993716650206E-2</v>
      </c>
      <c r="N12" s="85"/>
      <c r="O12" s="103"/>
      <c r="P12" s="85">
        <f>P13+P22+P31</f>
        <v>170435.96826361003</v>
      </c>
      <c r="Q12" s="86"/>
      <c r="R12" s="86">
        <f t="shared" ref="R12:R37" si="0">IFERROR(P12/$P$11,0)</f>
        <v>0.9538537230144013</v>
      </c>
      <c r="S12" s="86">
        <f>P12/'סכום נכסי הקרן'!$C$42</f>
        <v>1.5283905890765826E-3</v>
      </c>
    </row>
    <row r="13" spans="2:30">
      <c r="B13" s="120" t="s">
        <v>64</v>
      </c>
      <c r="C13" s="82"/>
      <c r="D13" s="83"/>
      <c r="E13" s="82"/>
      <c r="F13" s="83"/>
      <c r="G13" s="82"/>
      <c r="H13" s="82"/>
      <c r="I13" s="102"/>
      <c r="J13" s="103">
        <v>7.204589077370569</v>
      </c>
      <c r="K13" s="83"/>
      <c r="L13" s="84"/>
      <c r="M13" s="86">
        <v>2.5806918579388147E-2</v>
      </c>
      <c r="N13" s="85"/>
      <c r="O13" s="103"/>
      <c r="P13" s="85">
        <v>121730.29194050602</v>
      </c>
      <c r="Q13" s="86"/>
      <c r="R13" s="86">
        <f t="shared" si="0"/>
        <v>0.68126988307709835</v>
      </c>
      <c r="S13" s="86">
        <f>P13/'סכום נכסי הקרן'!$C$42</f>
        <v>1.0916207095420856E-3</v>
      </c>
    </row>
    <row r="14" spans="2:30">
      <c r="B14" s="121" t="s">
        <v>2194</v>
      </c>
      <c r="C14" s="90" t="s">
        <v>2195</v>
      </c>
      <c r="D14" s="91" t="s">
        <v>2196</v>
      </c>
      <c r="E14" s="90" t="s">
        <v>339</v>
      </c>
      <c r="F14" s="91" t="s">
        <v>135</v>
      </c>
      <c r="G14" s="90" t="s">
        <v>340</v>
      </c>
      <c r="H14" s="90" t="s">
        <v>341</v>
      </c>
      <c r="I14" s="104">
        <v>39076</v>
      </c>
      <c r="J14" s="105">
        <v>6.0300000000000207</v>
      </c>
      <c r="K14" s="91" t="s">
        <v>139</v>
      </c>
      <c r="L14" s="92">
        <v>4.9000000000000002E-2</v>
      </c>
      <c r="M14" s="94">
        <v>2.4799999999999746E-2</v>
      </c>
      <c r="N14" s="93">
        <v>20310445.611283012</v>
      </c>
      <c r="O14" s="105">
        <v>156.71</v>
      </c>
      <c r="P14" s="93">
        <v>31828.498663710008</v>
      </c>
      <c r="Q14" s="94">
        <v>1.2563149261360316E-2</v>
      </c>
      <c r="R14" s="94">
        <f t="shared" si="0"/>
        <v>0.17812984112239663</v>
      </c>
      <c r="S14" s="94">
        <f>P14/'סכום נכסי הקרן'!$C$42</f>
        <v>2.8542319040785185E-4</v>
      </c>
    </row>
    <row r="15" spans="2:30">
      <c r="B15" s="121" t="s">
        <v>2197</v>
      </c>
      <c r="C15" s="90" t="s">
        <v>2198</v>
      </c>
      <c r="D15" s="91" t="s">
        <v>2196</v>
      </c>
      <c r="E15" s="90" t="s">
        <v>339</v>
      </c>
      <c r="F15" s="91" t="s">
        <v>135</v>
      </c>
      <c r="G15" s="90" t="s">
        <v>340</v>
      </c>
      <c r="H15" s="90" t="s">
        <v>341</v>
      </c>
      <c r="I15" s="104">
        <v>40738</v>
      </c>
      <c r="J15" s="105">
        <v>9.7699999999999321</v>
      </c>
      <c r="K15" s="91" t="s">
        <v>139</v>
      </c>
      <c r="L15" s="92">
        <v>4.0999999999999995E-2</v>
      </c>
      <c r="M15" s="94">
        <v>2.4799999999999409E-2</v>
      </c>
      <c r="N15" s="93">
        <v>41454461.656927012</v>
      </c>
      <c r="O15" s="105">
        <v>137.80000000000001</v>
      </c>
      <c r="P15" s="93">
        <v>57124.252355105011</v>
      </c>
      <c r="Q15" s="94">
        <v>1.0976853373349332E-2</v>
      </c>
      <c r="R15" s="94">
        <f t="shared" si="0"/>
        <v>0.31969883668601734</v>
      </c>
      <c r="S15" s="94">
        <f>P15/'סכום נכסי הקרן'!$C$42</f>
        <v>5.1226375862482528E-4</v>
      </c>
    </row>
    <row r="16" spans="2:30">
      <c r="B16" s="121" t="s">
        <v>2199</v>
      </c>
      <c r="C16" s="90" t="s">
        <v>2200</v>
      </c>
      <c r="D16" s="91" t="s">
        <v>2196</v>
      </c>
      <c r="E16" s="90" t="s">
        <v>2201</v>
      </c>
      <c r="F16" s="91" t="s">
        <v>584</v>
      </c>
      <c r="G16" s="90" t="s">
        <v>333</v>
      </c>
      <c r="H16" s="90" t="s">
        <v>137</v>
      </c>
      <c r="I16" s="104">
        <v>42795</v>
      </c>
      <c r="J16" s="105">
        <v>5.2899999999999539</v>
      </c>
      <c r="K16" s="91" t="s">
        <v>139</v>
      </c>
      <c r="L16" s="92">
        <v>2.1400000000000002E-2</v>
      </c>
      <c r="M16" s="94">
        <v>1.9600000000001602E-2</v>
      </c>
      <c r="N16" s="93">
        <v>13637697.781686002</v>
      </c>
      <c r="O16" s="105">
        <v>113.84</v>
      </c>
      <c r="P16" s="93">
        <v>15525.155850937001</v>
      </c>
      <c r="Q16" s="94">
        <v>3.2059291731564882E-2</v>
      </c>
      <c r="R16" s="94">
        <f t="shared" si="0"/>
        <v>8.6887338744663922E-2</v>
      </c>
      <c r="S16" s="94">
        <f>P16/'סכום נכסי הקרן'!$C$42</f>
        <v>1.3922238561650871E-4</v>
      </c>
    </row>
    <row r="17" spans="2:19">
      <c r="B17" s="121" t="s">
        <v>2202</v>
      </c>
      <c r="C17" s="90" t="s">
        <v>2203</v>
      </c>
      <c r="D17" s="91" t="s">
        <v>2196</v>
      </c>
      <c r="E17" s="90" t="s">
        <v>331</v>
      </c>
      <c r="F17" s="91" t="s">
        <v>332</v>
      </c>
      <c r="G17" s="90" t="s">
        <v>363</v>
      </c>
      <c r="H17" s="90" t="s">
        <v>341</v>
      </c>
      <c r="I17" s="104">
        <v>36489</v>
      </c>
      <c r="J17" s="105">
        <v>3.0899999998772696</v>
      </c>
      <c r="K17" s="91" t="s">
        <v>139</v>
      </c>
      <c r="L17" s="92">
        <v>6.0499999999999998E-2</v>
      </c>
      <c r="M17" s="94">
        <v>1.6799999998661129E-2</v>
      </c>
      <c r="N17" s="93">
        <v>7830.0859120000005</v>
      </c>
      <c r="O17" s="105">
        <v>171.7</v>
      </c>
      <c r="P17" s="93">
        <v>13.444259785000007</v>
      </c>
      <c r="Q17" s="94"/>
      <c r="R17" s="94">
        <f t="shared" si="0"/>
        <v>7.5241496145113214E-5</v>
      </c>
      <c r="S17" s="94">
        <f>P17/'סכום נכסי הקרן'!$C$42</f>
        <v>1.2056187635648275E-7</v>
      </c>
    </row>
    <row r="18" spans="2:19">
      <c r="B18" s="121" t="s">
        <v>2204</v>
      </c>
      <c r="C18" s="90" t="s">
        <v>2205</v>
      </c>
      <c r="D18" s="91" t="s">
        <v>2196</v>
      </c>
      <c r="E18" s="90" t="s">
        <v>360</v>
      </c>
      <c r="F18" s="91" t="s">
        <v>135</v>
      </c>
      <c r="G18" s="90" t="s">
        <v>353</v>
      </c>
      <c r="H18" s="90" t="s">
        <v>137</v>
      </c>
      <c r="I18" s="104">
        <v>39084</v>
      </c>
      <c r="J18" s="105">
        <v>1.9199999999996473</v>
      </c>
      <c r="K18" s="91" t="s">
        <v>139</v>
      </c>
      <c r="L18" s="92">
        <v>5.5999999999999994E-2</v>
      </c>
      <c r="M18" s="94">
        <v>2.4799999999991145E-2</v>
      </c>
      <c r="N18" s="93">
        <v>3766910.0286190007</v>
      </c>
      <c r="O18" s="105">
        <v>141.53</v>
      </c>
      <c r="P18" s="93">
        <v>5331.3077569140014</v>
      </c>
      <c r="Q18" s="94">
        <v>8.7395543355583069E-3</v>
      </c>
      <c r="R18" s="94">
        <f t="shared" si="0"/>
        <v>2.9836939962125015E-2</v>
      </c>
      <c r="S18" s="94">
        <f>P18/'סכום נכסי הקרן'!$C$42</f>
        <v>4.780869135871305E-5</v>
      </c>
    </row>
    <row r="19" spans="2:19">
      <c r="B19" s="121" t="s">
        <v>2206</v>
      </c>
      <c r="C19" s="90" t="s">
        <v>2207</v>
      </c>
      <c r="D19" s="91" t="s">
        <v>2196</v>
      </c>
      <c r="E19" s="90" t="s">
        <v>2208</v>
      </c>
      <c r="F19" s="91" t="s">
        <v>332</v>
      </c>
      <c r="G19" s="90" t="s">
        <v>450</v>
      </c>
      <c r="H19" s="90" t="s">
        <v>137</v>
      </c>
      <c r="I19" s="104">
        <v>44381</v>
      </c>
      <c r="J19" s="105">
        <v>2.9700000000000646</v>
      </c>
      <c r="K19" s="91" t="s">
        <v>139</v>
      </c>
      <c r="L19" s="92">
        <v>8.5000000000000006E-3</v>
      </c>
      <c r="M19" s="94">
        <v>4.2799999999998881E-2</v>
      </c>
      <c r="N19" s="93">
        <v>11372673.799999997</v>
      </c>
      <c r="O19" s="105">
        <v>99.05</v>
      </c>
      <c r="P19" s="93">
        <v>11264.633849258005</v>
      </c>
      <c r="Q19" s="94">
        <v>3.5539605624999991E-2</v>
      </c>
      <c r="R19" s="94">
        <f t="shared" si="0"/>
        <v>6.3043106716124606E-2</v>
      </c>
      <c r="S19" s="94">
        <f>P19/'סכום נכסי הקרן'!$C$42</f>
        <v>1.0101600348801154E-4</v>
      </c>
    </row>
    <row r="20" spans="2:19">
      <c r="B20" s="121" t="s">
        <v>2209</v>
      </c>
      <c r="C20" s="90" t="s">
        <v>2210</v>
      </c>
      <c r="D20" s="91" t="s">
        <v>29</v>
      </c>
      <c r="E20" s="90" t="s">
        <v>2211</v>
      </c>
      <c r="F20" s="91" t="s">
        <v>507</v>
      </c>
      <c r="G20" s="90" t="s">
        <v>559</v>
      </c>
      <c r="H20" s="90"/>
      <c r="I20" s="104">
        <v>39104</v>
      </c>
      <c r="J20" s="105">
        <v>1.7500000000019436</v>
      </c>
      <c r="K20" s="91" t="s">
        <v>139</v>
      </c>
      <c r="L20" s="92">
        <v>5.5999999999999994E-2</v>
      </c>
      <c r="M20" s="94">
        <v>0</v>
      </c>
      <c r="N20" s="93">
        <v>4818506.2539710011</v>
      </c>
      <c r="O20" s="105">
        <v>13.344352000000001</v>
      </c>
      <c r="P20" s="93">
        <v>642.99920479700017</v>
      </c>
      <c r="Q20" s="94">
        <v>1.2815801250357261E-2</v>
      </c>
      <c r="R20" s="94">
        <f t="shared" si="0"/>
        <v>3.5985783496256894E-3</v>
      </c>
      <c r="S20" s="94">
        <f>P20/'סכום נכסי הקרן'!$C$42</f>
        <v>5.7661181698187945E-6</v>
      </c>
    </row>
    <row r="21" spans="2:19">
      <c r="B21" s="122"/>
      <c r="C21" s="90"/>
      <c r="D21" s="90"/>
      <c r="E21" s="90"/>
      <c r="F21" s="90"/>
      <c r="G21" s="90"/>
      <c r="H21" s="90"/>
      <c r="I21" s="90"/>
      <c r="J21" s="105"/>
      <c r="K21" s="90"/>
      <c r="L21" s="90"/>
      <c r="M21" s="94"/>
      <c r="N21" s="93"/>
      <c r="O21" s="105"/>
      <c r="P21" s="90"/>
      <c r="Q21" s="90"/>
      <c r="R21" s="94"/>
      <c r="S21" s="90"/>
    </row>
    <row r="22" spans="2:19">
      <c r="B22" s="120" t="s">
        <v>65</v>
      </c>
      <c r="C22" s="82"/>
      <c r="D22" s="83"/>
      <c r="E22" s="82"/>
      <c r="F22" s="83"/>
      <c r="G22" s="82"/>
      <c r="H22" s="82"/>
      <c r="I22" s="102"/>
      <c r="J22" s="103">
        <v>2.6163683373105435</v>
      </c>
      <c r="K22" s="83"/>
      <c r="L22" s="84"/>
      <c r="M22" s="86">
        <v>5.5395950157603152E-2</v>
      </c>
      <c r="N22" s="85"/>
      <c r="O22" s="103"/>
      <c r="P22" s="85">
        <f>SUM(P23:P29)</f>
        <v>48472.822231163998</v>
      </c>
      <c r="Q22" s="86"/>
      <c r="R22" s="86">
        <f t="shared" si="0"/>
        <v>0.27128065995259121</v>
      </c>
      <c r="S22" s="86">
        <f>P22/'סכום נכסי הקרן'!$C$42</f>
        <v>4.3468175220800072E-4</v>
      </c>
    </row>
    <row r="23" spans="2:19">
      <c r="B23" s="121" t="s">
        <v>2227</v>
      </c>
      <c r="C23" s="90">
        <v>9555</v>
      </c>
      <c r="D23" s="91" t="s">
        <v>2196</v>
      </c>
      <c r="E23" s="90" t="s">
        <v>2228</v>
      </c>
      <c r="F23" s="91" t="s">
        <v>525</v>
      </c>
      <c r="G23" s="90" t="s">
        <v>559</v>
      </c>
      <c r="H23" s="90"/>
      <c r="I23" s="104">
        <v>44074</v>
      </c>
      <c r="J23" s="105">
        <v>0</v>
      </c>
      <c r="K23" s="91" t="s">
        <v>139</v>
      </c>
      <c r="L23" s="92">
        <v>0</v>
      </c>
      <c r="M23" s="92">
        <v>0</v>
      </c>
      <c r="N23" s="93">
        <v>12528702.012468003</v>
      </c>
      <c r="O23" s="105">
        <v>59</v>
      </c>
      <c r="P23" s="93">
        <v>7391.9341867000021</v>
      </c>
      <c r="Q23" s="94">
        <v>2.1625562427462827E-2</v>
      </c>
      <c r="R23" s="94">
        <f t="shared" ref="R23:R29" si="1">IFERROR(P23/$P$11,0)</f>
        <v>4.1369342493222168E-2</v>
      </c>
      <c r="S23" s="94">
        <f>P23/'סכום נכסי הקרן'!$C$42</f>
        <v>6.6287431937792104E-5</v>
      </c>
    </row>
    <row r="24" spans="2:19">
      <c r="B24" s="121" t="s">
        <v>2229</v>
      </c>
      <c r="C24" s="90">
        <v>9556</v>
      </c>
      <c r="D24" s="91" t="s">
        <v>2196</v>
      </c>
      <c r="E24" s="90" t="s">
        <v>2228</v>
      </c>
      <c r="F24" s="91" t="s">
        <v>525</v>
      </c>
      <c r="G24" s="90" t="s">
        <v>559</v>
      </c>
      <c r="H24" s="90"/>
      <c r="I24" s="104">
        <v>45046</v>
      </c>
      <c r="J24" s="105">
        <v>0</v>
      </c>
      <c r="K24" s="91" t="s">
        <v>139</v>
      </c>
      <c r="L24" s="92">
        <v>0</v>
      </c>
      <c r="M24" s="92">
        <v>0</v>
      </c>
      <c r="N24" s="93">
        <v>26300.843510000006</v>
      </c>
      <c r="O24" s="105">
        <v>29.41732</v>
      </c>
      <c r="P24" s="93">
        <v>7.7370040870000034</v>
      </c>
      <c r="Q24" s="94">
        <v>0</v>
      </c>
      <c r="R24" s="94">
        <f t="shared" si="1"/>
        <v>4.3300544060911688E-5</v>
      </c>
      <c r="S24" s="94">
        <f>P24/'סכום נכסי הקרן'!$C$42</f>
        <v>6.9381858504937813E-8</v>
      </c>
    </row>
    <row r="25" spans="2:19">
      <c r="B25" s="121" t="s">
        <v>2219</v>
      </c>
      <c r="C25" s="90" t="s">
        <v>2220</v>
      </c>
      <c r="D25" s="91" t="s">
        <v>2196</v>
      </c>
      <c r="E25" s="90" t="s">
        <v>965</v>
      </c>
      <c r="F25" s="91" t="s">
        <v>576</v>
      </c>
      <c r="G25" s="90" t="s">
        <v>446</v>
      </c>
      <c r="H25" s="90" t="s">
        <v>341</v>
      </c>
      <c r="I25" s="104">
        <v>44007</v>
      </c>
      <c r="J25" s="105">
        <v>3.9399999999992543</v>
      </c>
      <c r="K25" s="91" t="s">
        <v>139</v>
      </c>
      <c r="L25" s="92">
        <v>3.3500000000000002E-2</v>
      </c>
      <c r="M25" s="94">
        <v>6.6499999999990539E-2</v>
      </c>
      <c r="N25" s="93">
        <v>7662021.7753920015</v>
      </c>
      <c r="O25" s="105">
        <v>88.34</v>
      </c>
      <c r="P25" s="93">
        <v>6768.6299508160018</v>
      </c>
      <c r="Q25" s="94">
        <v>9.5775272192400018E-3</v>
      </c>
      <c r="R25" s="94">
        <f t="shared" si="1"/>
        <v>3.788098805709144E-2</v>
      </c>
      <c r="S25" s="94">
        <f>P25/'סכום נכסי הקרן'!$C$42</f>
        <v>6.0697929100085765E-5</v>
      </c>
    </row>
    <row r="26" spans="2:19">
      <c r="B26" s="121" t="s">
        <v>2221</v>
      </c>
      <c r="C26" s="90" t="s">
        <v>2222</v>
      </c>
      <c r="D26" s="91" t="s">
        <v>2196</v>
      </c>
      <c r="E26" s="90" t="s">
        <v>2223</v>
      </c>
      <c r="F26" s="91" t="s">
        <v>344</v>
      </c>
      <c r="G26" s="90" t="s">
        <v>495</v>
      </c>
      <c r="H26" s="90" t="s">
        <v>341</v>
      </c>
      <c r="I26" s="104">
        <v>43310</v>
      </c>
      <c r="J26" s="105">
        <v>1.43</v>
      </c>
      <c r="K26" s="91" t="s">
        <v>139</v>
      </c>
      <c r="L26" s="92">
        <v>3.5499999999999997E-2</v>
      </c>
      <c r="M26" s="94">
        <v>6.0200000000001211E-2</v>
      </c>
      <c r="N26" s="93">
        <v>8628603.9000000041</v>
      </c>
      <c r="O26" s="105">
        <v>96.7</v>
      </c>
      <c r="P26" s="93">
        <v>8343.8599713000021</v>
      </c>
      <c r="Q26" s="94">
        <v>3.2100460937500012E-2</v>
      </c>
      <c r="R26" s="94">
        <f t="shared" si="1"/>
        <v>4.6696844445566717E-2</v>
      </c>
      <c r="S26" s="94">
        <f>P26/'סכום נכסי הקרן'!$C$42</f>
        <v>7.482386016655479E-5</v>
      </c>
    </row>
    <row r="27" spans="2:19">
      <c r="B27" s="121" t="s">
        <v>2216</v>
      </c>
      <c r="C27" s="90" t="s">
        <v>2217</v>
      </c>
      <c r="D27" s="91" t="s">
        <v>2196</v>
      </c>
      <c r="E27" s="90" t="s">
        <v>2218</v>
      </c>
      <c r="F27" s="91" t="s">
        <v>344</v>
      </c>
      <c r="G27" s="90" t="s">
        <v>371</v>
      </c>
      <c r="H27" s="90" t="s">
        <v>137</v>
      </c>
      <c r="I27" s="104">
        <v>42598</v>
      </c>
      <c r="J27" s="105">
        <v>2.7099999999995705</v>
      </c>
      <c r="K27" s="91" t="s">
        <v>139</v>
      </c>
      <c r="L27" s="92">
        <v>3.1E-2</v>
      </c>
      <c r="M27" s="94">
        <v>5.2399999999992702E-2</v>
      </c>
      <c r="N27" s="93">
        <v>11959058.788829001</v>
      </c>
      <c r="O27" s="105">
        <v>94.65</v>
      </c>
      <c r="P27" s="93">
        <v>11319.249143996998</v>
      </c>
      <c r="Q27" s="94">
        <v>1.6960052585560922E-2</v>
      </c>
      <c r="R27" s="94">
        <f t="shared" si="1"/>
        <v>6.3348764041576841E-2</v>
      </c>
      <c r="S27" s="94">
        <f>P27/'סכום נכסי הקרן'!$C$42</f>
        <v>1.0150576808024605E-4</v>
      </c>
    </row>
    <row r="28" spans="2:19">
      <c r="B28" s="121" t="s">
        <v>2212</v>
      </c>
      <c r="C28" s="90" t="s">
        <v>2213</v>
      </c>
      <c r="D28" s="91" t="s">
        <v>2196</v>
      </c>
      <c r="E28" s="90" t="s">
        <v>2201</v>
      </c>
      <c r="F28" s="91" t="s">
        <v>584</v>
      </c>
      <c r="G28" s="90" t="s">
        <v>333</v>
      </c>
      <c r="H28" s="90" t="s">
        <v>137</v>
      </c>
      <c r="I28" s="104">
        <v>42795</v>
      </c>
      <c r="J28" s="105">
        <v>4.8300000000006742</v>
      </c>
      <c r="K28" s="91" t="s">
        <v>139</v>
      </c>
      <c r="L28" s="92">
        <v>3.7400000000000003E-2</v>
      </c>
      <c r="M28" s="94">
        <v>5.0400000000000826E-2</v>
      </c>
      <c r="N28" s="93">
        <v>4633055.9441859992</v>
      </c>
      <c r="O28" s="105">
        <v>95.22</v>
      </c>
      <c r="P28" s="93">
        <v>4411.5959725409994</v>
      </c>
      <c r="Q28" s="94">
        <v>6.8261625055432056E-3</v>
      </c>
      <c r="R28" s="94">
        <f t="shared" si="1"/>
        <v>2.4689725330366369E-2</v>
      </c>
      <c r="S28" s="94">
        <f>P28/'סכום נכסי הקרן'!$C$42</f>
        <v>3.9561143319296917E-5</v>
      </c>
    </row>
    <row r="29" spans="2:19">
      <c r="B29" s="121" t="s">
        <v>2214</v>
      </c>
      <c r="C29" s="90" t="s">
        <v>2215</v>
      </c>
      <c r="D29" s="91" t="s">
        <v>2196</v>
      </c>
      <c r="E29" s="90" t="s">
        <v>2201</v>
      </c>
      <c r="F29" s="91" t="s">
        <v>584</v>
      </c>
      <c r="G29" s="90" t="s">
        <v>333</v>
      </c>
      <c r="H29" s="90" t="s">
        <v>137</v>
      </c>
      <c r="I29" s="104">
        <v>42795</v>
      </c>
      <c r="J29" s="105">
        <v>1.6500000000001029</v>
      </c>
      <c r="K29" s="91" t="s">
        <v>139</v>
      </c>
      <c r="L29" s="92">
        <v>2.5000000000000001E-2</v>
      </c>
      <c r="M29" s="94">
        <v>4.9600000000006784E-2</v>
      </c>
      <c r="N29" s="93">
        <v>10560354.995503001</v>
      </c>
      <c r="O29" s="105">
        <v>96.87</v>
      </c>
      <c r="P29" s="93">
        <v>10229.816001722998</v>
      </c>
      <c r="Q29" s="94">
        <v>2.5880334135895709E-2</v>
      </c>
      <c r="R29" s="94">
        <f t="shared" si="1"/>
        <v>5.7251695040706777E-2</v>
      </c>
      <c r="S29" s="94">
        <f>P29/'סכום נכסי הקרן'!$C$42</f>
        <v>9.1736237745520188E-5</v>
      </c>
    </row>
    <row r="30" spans="2:19">
      <c r="B30" s="122"/>
      <c r="C30" s="90"/>
      <c r="D30" s="90"/>
      <c r="E30" s="90"/>
      <c r="F30" s="90"/>
      <c r="G30" s="90"/>
      <c r="H30" s="90"/>
      <c r="I30" s="90"/>
      <c r="J30" s="105"/>
      <c r="K30" s="90"/>
      <c r="L30" s="90"/>
      <c r="M30" s="94"/>
      <c r="N30" s="93"/>
      <c r="O30" s="105"/>
      <c r="P30" s="90"/>
      <c r="Q30" s="90"/>
      <c r="R30" s="94"/>
      <c r="S30" s="90"/>
    </row>
    <row r="31" spans="2:19">
      <c r="B31" s="120" t="s">
        <v>51</v>
      </c>
      <c r="C31" s="82"/>
      <c r="D31" s="83"/>
      <c r="E31" s="82"/>
      <c r="F31" s="83"/>
      <c r="G31" s="82"/>
      <c r="H31" s="82"/>
      <c r="I31" s="102"/>
      <c r="J31" s="103">
        <v>1.919999999983681</v>
      </c>
      <c r="K31" s="83"/>
      <c r="L31" s="84"/>
      <c r="M31" s="86">
        <v>5.7399999999373008E-2</v>
      </c>
      <c r="N31" s="85"/>
      <c r="O31" s="103"/>
      <c r="P31" s="85">
        <f>P32</f>
        <v>232.85409194000002</v>
      </c>
      <c r="Q31" s="86"/>
      <c r="R31" s="86">
        <f t="shared" si="0"/>
        <v>1.3031799847117681E-3</v>
      </c>
      <c r="S31" s="86">
        <f>P31/'סכום נכסי הקרן'!$C$42</f>
        <v>2.0881273264961188E-6</v>
      </c>
    </row>
    <row r="32" spans="2:19">
      <c r="B32" s="121" t="s">
        <v>2224</v>
      </c>
      <c r="C32" s="90" t="s">
        <v>2225</v>
      </c>
      <c r="D32" s="91" t="s">
        <v>2196</v>
      </c>
      <c r="E32" s="90" t="s">
        <v>2226</v>
      </c>
      <c r="F32" s="91" t="s">
        <v>507</v>
      </c>
      <c r="G32" s="90" t="s">
        <v>353</v>
      </c>
      <c r="H32" s="90" t="s">
        <v>137</v>
      </c>
      <c r="I32" s="104">
        <v>38118</v>
      </c>
      <c r="J32" s="105">
        <v>1.919999999983681</v>
      </c>
      <c r="K32" s="91" t="s">
        <v>138</v>
      </c>
      <c r="L32" s="92">
        <v>7.9699999999999993E-2</v>
      </c>
      <c r="M32" s="94">
        <v>5.7399999999373008E-2</v>
      </c>
      <c r="N32" s="93">
        <v>58056.770007000006</v>
      </c>
      <c r="O32" s="105">
        <v>108.4</v>
      </c>
      <c r="P32" s="93">
        <v>232.85409194000002</v>
      </c>
      <c r="Q32" s="94">
        <v>1.2797789171784654E-3</v>
      </c>
      <c r="R32" s="94">
        <f t="shared" si="0"/>
        <v>1.3031799847117681E-3</v>
      </c>
      <c r="S32" s="94">
        <f>P32/'סכום נכסי הקרן'!$C$42</f>
        <v>2.0881273264961188E-6</v>
      </c>
    </row>
    <row r="33" spans="2:19">
      <c r="B33" s="122"/>
      <c r="C33" s="90"/>
      <c r="D33" s="90"/>
      <c r="E33" s="90"/>
      <c r="F33" s="90"/>
      <c r="G33" s="90"/>
      <c r="H33" s="90"/>
      <c r="I33" s="90"/>
      <c r="J33" s="105"/>
      <c r="K33" s="90"/>
      <c r="L33" s="90"/>
      <c r="M33" s="94"/>
      <c r="N33" s="93"/>
      <c r="O33" s="105"/>
      <c r="P33" s="90"/>
      <c r="Q33" s="90"/>
      <c r="R33" s="94"/>
      <c r="S33" s="90"/>
    </row>
    <row r="34" spans="2:19">
      <c r="B34" s="119" t="s">
        <v>206</v>
      </c>
      <c r="C34" s="82"/>
      <c r="D34" s="83"/>
      <c r="E34" s="82"/>
      <c r="F34" s="83"/>
      <c r="G34" s="82"/>
      <c r="H34" s="82"/>
      <c r="I34" s="102"/>
      <c r="J34" s="103">
        <v>12.345112394236816</v>
      </c>
      <c r="K34" s="83"/>
      <c r="L34" s="84"/>
      <c r="M34" s="86">
        <v>5.964335903708666E-2</v>
      </c>
      <c r="N34" s="85"/>
      <c r="O34" s="103"/>
      <c r="P34" s="85">
        <v>8245.4837781060014</v>
      </c>
      <c r="Q34" s="86"/>
      <c r="R34" s="86">
        <f t="shared" si="0"/>
        <v>4.6146276985598721E-2</v>
      </c>
      <c r="S34" s="86">
        <f>P34/'סכום נכסי הקרן'!$C$42</f>
        <v>7.3941668165660145E-5</v>
      </c>
    </row>
    <row r="35" spans="2:19">
      <c r="B35" s="120" t="s">
        <v>73</v>
      </c>
      <c r="C35" s="82"/>
      <c r="D35" s="83"/>
      <c r="E35" s="82"/>
      <c r="F35" s="83"/>
      <c r="G35" s="82"/>
      <c r="H35" s="82"/>
      <c r="I35" s="102"/>
      <c r="J35" s="103">
        <v>12.345112394236816</v>
      </c>
      <c r="K35" s="83"/>
      <c r="L35" s="84"/>
      <c r="M35" s="86">
        <v>5.964335903708666E-2</v>
      </c>
      <c r="N35" s="85"/>
      <c r="O35" s="103"/>
      <c r="P35" s="85">
        <v>8245.4837781060014</v>
      </c>
      <c r="Q35" s="86"/>
      <c r="R35" s="86">
        <f t="shared" si="0"/>
        <v>4.6146276985598721E-2</v>
      </c>
      <c r="S35" s="86">
        <f>P35/'סכום נכסי הקרן'!$C$42</f>
        <v>7.3941668165660145E-5</v>
      </c>
    </row>
    <row r="36" spans="2:19">
      <c r="B36" s="121" t="s">
        <v>2230</v>
      </c>
      <c r="C36" s="90">
        <v>4824</v>
      </c>
      <c r="D36" s="91" t="s">
        <v>2196</v>
      </c>
      <c r="E36" s="90"/>
      <c r="F36" s="91" t="s">
        <v>754</v>
      </c>
      <c r="G36" s="90" t="s">
        <v>840</v>
      </c>
      <c r="H36" s="90" t="s">
        <v>735</v>
      </c>
      <c r="I36" s="104">
        <v>42206</v>
      </c>
      <c r="J36" s="105">
        <v>14.339999999993919</v>
      </c>
      <c r="K36" s="91" t="s">
        <v>146</v>
      </c>
      <c r="L36" s="92">
        <v>4.555E-2</v>
      </c>
      <c r="M36" s="94">
        <v>6.2499999999976873E-2</v>
      </c>
      <c r="N36" s="93">
        <v>1940362.7626500002</v>
      </c>
      <c r="O36" s="105">
        <v>79.8</v>
      </c>
      <c r="P36" s="93">
        <v>4319.7526581919992</v>
      </c>
      <c r="Q36" s="94">
        <v>1.1648303583584967E-2</v>
      </c>
      <c r="R36" s="94">
        <f t="shared" si="0"/>
        <v>2.4175719465182564E-2</v>
      </c>
      <c r="S36" s="94">
        <f>P36/'סכום נכסי הקרן'!$C$42</f>
        <v>3.8737535141101203E-5</v>
      </c>
    </row>
    <row r="37" spans="2:19">
      <c r="B37" s="121" t="s">
        <v>2231</v>
      </c>
      <c r="C37" s="90">
        <v>5168</v>
      </c>
      <c r="D37" s="91" t="s">
        <v>2196</v>
      </c>
      <c r="E37" s="90"/>
      <c r="F37" s="91" t="s">
        <v>754</v>
      </c>
      <c r="G37" s="90" t="s">
        <v>914</v>
      </c>
      <c r="H37" s="90" t="s">
        <v>2232</v>
      </c>
      <c r="I37" s="104">
        <v>42408</v>
      </c>
      <c r="J37" s="105">
        <v>10.150000000000226</v>
      </c>
      <c r="K37" s="91" t="s">
        <v>146</v>
      </c>
      <c r="L37" s="92">
        <v>3.9510000000000003E-2</v>
      </c>
      <c r="M37" s="94">
        <v>5.6500000000002278E-2</v>
      </c>
      <c r="N37" s="93">
        <v>1665490.5414590002</v>
      </c>
      <c r="O37" s="105">
        <v>84.49</v>
      </c>
      <c r="P37" s="93">
        <v>3925.7311199140013</v>
      </c>
      <c r="Q37" s="94">
        <v>4.2212728558549432E-3</v>
      </c>
      <c r="R37" s="94">
        <f t="shared" si="0"/>
        <v>2.1970557520416149E-2</v>
      </c>
      <c r="S37" s="94">
        <f>P37/'סכום נכסי הקרן'!$C$42</f>
        <v>3.5204133024558935E-5</v>
      </c>
    </row>
    <row r="38" spans="2:19">
      <c r="B38" s="96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19">
      <c r="B39" s="96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>
      <c r="B40" s="96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>
      <c r="B41" s="112" t="s">
        <v>230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>
      <c r="B42" s="112" t="s">
        <v>117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>
      <c r="B43" s="112" t="s">
        <v>213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2:19">
      <c r="B44" s="112" t="s">
        <v>221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>
      <c r="B45" s="96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>
      <c r="B46" s="96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>
      <c r="B47" s="96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2:19">
      <c r="B48" s="96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19">
      <c r="B49" s="96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2:19">
      <c r="B50" s="96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2:19">
      <c r="B51" s="96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2:19">
      <c r="B52" s="96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2:19">
      <c r="B53" s="96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2:19">
      <c r="B54" s="96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>
      <c r="B55" s="96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>
      <c r="B56" s="96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>
      <c r="B57" s="96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19">
      <c r="B58" s="96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2:19">
      <c r="B59" s="96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2:19">
      <c r="B60" s="96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2:19">
      <c r="B61" s="96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2:19">
      <c r="B62" s="96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2:19">
      <c r="B63" s="96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2:19">
      <c r="B64" s="96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2:19">
      <c r="B65" s="96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2:19">
      <c r="B66" s="96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9">
      <c r="B67" s="96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2:19">
      <c r="B68" s="96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2:19">
      <c r="B69" s="96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2:19">
      <c r="B70" s="96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2:19">
      <c r="B71" s="96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2:19">
      <c r="B72" s="96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2:19">
      <c r="B73" s="96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2:19">
      <c r="B74" s="96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2:19">
      <c r="B75" s="96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2:19">
      <c r="B76" s="96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19">
      <c r="B77" s="96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2:19">
      <c r="B78" s="96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19">
      <c r="B79" s="96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2:19">
      <c r="B80" s="96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2:19">
      <c r="B81" s="96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2:19">
      <c r="B82" s="96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2:19">
      <c r="B83" s="96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2:19">
      <c r="B84" s="96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2:19">
      <c r="B85" s="96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19">
      <c r="B86" s="96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2:19">
      <c r="B87" s="96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2:19">
      <c r="B88" s="96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19">
      <c r="B89" s="96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19">
      <c r="B90" s="96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19">
      <c r="B91" s="96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19">
      <c r="B92" s="96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19">
      <c r="B93" s="96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19">
      <c r="B94" s="96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19">
      <c r="B95" s="96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2:19">
      <c r="B96" s="96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2:19">
      <c r="B97" s="96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2:19">
      <c r="B98" s="96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2:19">
      <c r="B99" s="96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2:19">
      <c r="B100" s="96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2:19">
      <c r="B101" s="96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2:19">
      <c r="B102" s="96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2:19">
      <c r="B103" s="96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2:19">
      <c r="B104" s="96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2:19">
      <c r="B105" s="96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2:19">
      <c r="B106" s="96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2:19">
      <c r="B107" s="96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2:19">
      <c r="B108" s="96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2:19">
      <c r="B109" s="96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2:19">
      <c r="B110" s="96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2:19">
      <c r="B111" s="96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</row>
    <row r="112" spans="2:19">
      <c r="B112" s="96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</row>
    <row r="113" spans="2:19">
      <c r="B113" s="96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</row>
    <row r="114" spans="2:19">
      <c r="B114" s="96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</row>
    <row r="115" spans="2:19">
      <c r="B115" s="96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</row>
    <row r="116" spans="2:19">
      <c r="B116" s="96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</row>
    <row r="117" spans="2:19">
      <c r="B117" s="96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</row>
    <row r="118" spans="2:19">
      <c r="B118" s="96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</row>
    <row r="119" spans="2:19">
      <c r="B119" s="96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</row>
    <row r="120" spans="2:19">
      <c r="B120" s="96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</row>
    <row r="121" spans="2:19">
      <c r="B121" s="96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</row>
    <row r="122" spans="2:19">
      <c r="B122" s="96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</row>
    <row r="123" spans="2:19">
      <c r="B123" s="96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</row>
    <row r="124" spans="2:19">
      <c r="B124" s="96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</row>
    <row r="125" spans="2:19">
      <c r="B125" s="96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</row>
    <row r="126" spans="2:19">
      <c r="B126" s="96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</row>
    <row r="127" spans="2:19">
      <c r="B127" s="96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</row>
    <row r="128" spans="2:19">
      <c r="B128" s="96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</row>
    <row r="129" spans="2:19">
      <c r="B129" s="96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</row>
    <row r="130" spans="2:19">
      <c r="B130" s="96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</row>
    <row r="131" spans="2:19">
      <c r="B131" s="96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</row>
    <row r="132" spans="2:19">
      <c r="B132" s="96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</row>
    <row r="133" spans="2:19">
      <c r="B133" s="96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</row>
    <row r="134" spans="2:19">
      <c r="B134" s="96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</row>
    <row r="135" spans="2:19">
      <c r="B135" s="96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</row>
    <row r="136" spans="2:19">
      <c r="B136" s="96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</row>
    <row r="137" spans="2:19">
      <c r="B137" s="96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</row>
    <row r="138" spans="2:19">
      <c r="B138" s="96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</row>
    <row r="139" spans="2:19">
      <c r="B139" s="96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</row>
    <row r="140" spans="2:19">
      <c r="B140" s="96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</row>
    <row r="141" spans="2:19">
      <c r="B141" s="96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</row>
    <row r="142" spans="2:19">
      <c r="B142" s="96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</row>
    <row r="143" spans="2:19">
      <c r="B143" s="96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</row>
    <row r="144" spans="2:19">
      <c r="B144" s="96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</row>
    <row r="145" spans="2:19">
      <c r="B145" s="96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</row>
    <row r="146" spans="2:19">
      <c r="B146" s="96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</row>
    <row r="147" spans="2:19">
      <c r="B147" s="96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</row>
    <row r="148" spans="2:19">
      <c r="B148" s="96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</row>
    <row r="149" spans="2:19">
      <c r="B149" s="96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</row>
    <row r="150" spans="2:19">
      <c r="B150" s="96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</row>
    <row r="151" spans="2:19">
      <c r="B151" s="96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</row>
    <row r="152" spans="2:19">
      <c r="B152" s="96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</row>
    <row r="153" spans="2:19">
      <c r="B153" s="96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</row>
    <row r="154" spans="2:19">
      <c r="B154" s="96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</row>
    <row r="155" spans="2:19">
      <c r="B155" s="96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</row>
    <row r="156" spans="2:19">
      <c r="B156" s="96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</row>
    <row r="157" spans="2:19">
      <c r="B157" s="96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</row>
    <row r="158" spans="2:19">
      <c r="B158" s="96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</row>
    <row r="159" spans="2:19">
      <c r="B159" s="96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</row>
    <row r="160" spans="2:19">
      <c r="B160" s="96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</row>
    <row r="161" spans="2:19">
      <c r="B161" s="96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</row>
    <row r="162" spans="2:19">
      <c r="B162" s="96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</row>
    <row r="163" spans="2:19">
      <c r="B163" s="96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</row>
    <row r="164" spans="2:19">
      <c r="B164" s="96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</row>
    <row r="165" spans="2:19">
      <c r="B165" s="96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</row>
    <row r="166" spans="2:19">
      <c r="B166" s="96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</row>
    <row r="167" spans="2:19">
      <c r="B167" s="96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</row>
    <row r="168" spans="2:19">
      <c r="B168" s="96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</row>
    <row r="169" spans="2:19">
      <c r="B169" s="96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</row>
    <row r="170" spans="2:19">
      <c r="B170" s="96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</row>
    <row r="171" spans="2:19">
      <c r="B171" s="96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</row>
    <row r="172" spans="2:19">
      <c r="B172" s="96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</row>
    <row r="173" spans="2:19">
      <c r="B173" s="96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</row>
    <row r="174" spans="2:19">
      <c r="B174" s="96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</row>
    <row r="175" spans="2:19">
      <c r="B175" s="96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</row>
    <row r="176" spans="2:19">
      <c r="B176" s="96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</row>
    <row r="177" spans="2:19">
      <c r="B177" s="96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</row>
    <row r="178" spans="2:19">
      <c r="B178" s="96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</row>
    <row r="179" spans="2:19">
      <c r="B179" s="96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</row>
    <row r="180" spans="2:19">
      <c r="B180" s="96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</row>
    <row r="181" spans="2:19">
      <c r="B181" s="96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</row>
    <row r="182" spans="2:19">
      <c r="B182" s="96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</row>
    <row r="183" spans="2:19">
      <c r="B183" s="96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</row>
    <row r="184" spans="2:19">
      <c r="B184" s="96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</row>
    <row r="185" spans="2:19">
      <c r="B185" s="96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</row>
    <row r="186" spans="2:19">
      <c r="B186" s="96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</row>
    <row r="187" spans="2:19">
      <c r="B187" s="96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</row>
    <row r="188" spans="2:19">
      <c r="B188" s="96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</row>
    <row r="189" spans="2:19">
      <c r="B189" s="96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</row>
    <row r="190" spans="2:19">
      <c r="B190" s="96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</row>
    <row r="191" spans="2:19">
      <c r="B191" s="96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</row>
    <row r="192" spans="2:19">
      <c r="B192" s="96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</row>
    <row r="193" spans="2:19">
      <c r="B193" s="96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</row>
    <row r="194" spans="2:19">
      <c r="B194" s="96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</row>
    <row r="195" spans="2:19">
      <c r="B195" s="96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</row>
    <row r="196" spans="2:19">
      <c r="B196" s="96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</row>
    <row r="197" spans="2:19">
      <c r="B197" s="96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</row>
    <row r="198" spans="2:19">
      <c r="B198" s="96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</row>
    <row r="199" spans="2:19">
      <c r="B199" s="96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</row>
    <row r="200" spans="2:19">
      <c r="B200" s="96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</row>
    <row r="201" spans="2:19">
      <c r="B201" s="96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</row>
    <row r="202" spans="2:19">
      <c r="B202" s="96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</row>
    <row r="203" spans="2:19">
      <c r="B203" s="96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</row>
    <row r="204" spans="2:19">
      <c r="B204" s="96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</row>
    <row r="205" spans="2:19">
      <c r="B205" s="96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</row>
    <row r="206" spans="2:19">
      <c r="B206" s="96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</row>
    <row r="207" spans="2:19">
      <c r="B207" s="96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</row>
    <row r="208" spans="2:19">
      <c r="B208" s="96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</row>
    <row r="209" spans="2:19">
      <c r="B209" s="96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</row>
    <row r="210" spans="2:19">
      <c r="B210" s="96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</row>
    <row r="211" spans="2:19">
      <c r="B211" s="96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</row>
    <row r="212" spans="2:19">
      <c r="B212" s="96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</row>
    <row r="213" spans="2:19">
      <c r="B213" s="96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</row>
    <row r="214" spans="2:19">
      <c r="B214" s="96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</row>
    <row r="215" spans="2:19">
      <c r="B215" s="96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</row>
    <row r="216" spans="2:19">
      <c r="B216" s="96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</row>
    <row r="217" spans="2:19">
      <c r="B217" s="96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</row>
    <row r="218" spans="2:19">
      <c r="B218" s="96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</row>
    <row r="219" spans="2:19">
      <c r="B219" s="96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</row>
    <row r="220" spans="2:19">
      <c r="B220" s="96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</row>
    <row r="221" spans="2:19">
      <c r="B221" s="96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</row>
    <row r="222" spans="2:19">
      <c r="B222" s="96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</row>
    <row r="223" spans="2:19">
      <c r="B223" s="96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</row>
    <row r="224" spans="2:19">
      <c r="B224" s="96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</row>
    <row r="225" spans="2:19">
      <c r="B225" s="96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</row>
    <row r="226" spans="2:19">
      <c r="B226" s="96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</row>
    <row r="227" spans="2:19">
      <c r="B227" s="96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</row>
    <row r="228" spans="2:19">
      <c r="B228" s="96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</row>
    <row r="229" spans="2:19">
      <c r="B229" s="96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</row>
    <row r="230" spans="2:19">
      <c r="B230" s="96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</row>
    <row r="231" spans="2:19">
      <c r="B231" s="96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</row>
    <row r="232" spans="2:19">
      <c r="B232" s="96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</row>
    <row r="233" spans="2:19">
      <c r="B233" s="96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</row>
    <row r="234" spans="2:19">
      <c r="B234" s="96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</row>
    <row r="235" spans="2:19">
      <c r="B235" s="96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</row>
    <row r="236" spans="2:19">
      <c r="B236" s="96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</row>
    <row r="237" spans="2:19">
      <c r="B237" s="96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</row>
    <row r="238" spans="2:19">
      <c r="B238" s="96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</row>
    <row r="239" spans="2:19">
      <c r="B239" s="96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</row>
    <row r="240" spans="2:19">
      <c r="B240" s="96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</row>
    <row r="241" spans="2:19">
      <c r="B241" s="96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</row>
    <row r="242" spans="2:19">
      <c r="B242" s="96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</row>
    <row r="243" spans="2:19">
      <c r="B243" s="96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</row>
    <row r="244" spans="2:19">
      <c r="B244" s="96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</row>
    <row r="245" spans="2:19">
      <c r="B245" s="96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</row>
    <row r="246" spans="2:19">
      <c r="B246" s="96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</row>
    <row r="247" spans="2:19">
      <c r="B247" s="96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</row>
    <row r="248" spans="2:19">
      <c r="B248" s="96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</row>
    <row r="249" spans="2:19">
      <c r="B249" s="96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</row>
    <row r="250" spans="2:19">
      <c r="B250" s="96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</row>
    <row r="251" spans="2:19">
      <c r="B251" s="96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</row>
    <row r="252" spans="2:19">
      <c r="B252" s="96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</row>
    <row r="253" spans="2:19">
      <c r="B253" s="96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</row>
    <row r="254" spans="2:19">
      <c r="B254" s="96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</row>
    <row r="255" spans="2:19">
      <c r="B255" s="96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</row>
    <row r="256" spans="2:19">
      <c r="B256" s="96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</row>
    <row r="257" spans="2:19">
      <c r="B257" s="96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</row>
    <row r="258" spans="2:19">
      <c r="B258" s="96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</row>
    <row r="259" spans="2:19">
      <c r="B259" s="96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</row>
    <row r="260" spans="2:19">
      <c r="B260" s="96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</row>
    <row r="261" spans="2:19">
      <c r="B261" s="96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</row>
    <row r="262" spans="2:19">
      <c r="B262" s="96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</row>
    <row r="263" spans="2:19">
      <c r="B263" s="96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</row>
    <row r="264" spans="2:19">
      <c r="B264" s="96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</row>
    <row r="265" spans="2:19">
      <c r="B265" s="96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</row>
    <row r="266" spans="2:19">
      <c r="B266" s="96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</row>
    <row r="267" spans="2:19">
      <c r="B267" s="96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</row>
    <row r="268" spans="2:19">
      <c r="B268" s="96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</row>
    <row r="269" spans="2:19">
      <c r="B269" s="96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</row>
    <row r="270" spans="2:19">
      <c r="B270" s="96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</row>
    <row r="271" spans="2:19">
      <c r="B271" s="96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</row>
    <row r="272" spans="2:19">
      <c r="B272" s="96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</row>
    <row r="273" spans="2:19">
      <c r="B273" s="96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</row>
    <row r="274" spans="2:19">
      <c r="B274" s="96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</row>
    <row r="275" spans="2:19">
      <c r="B275" s="96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</row>
    <row r="276" spans="2:19">
      <c r="B276" s="96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</row>
    <row r="277" spans="2:19">
      <c r="B277" s="96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</row>
    <row r="278" spans="2:19">
      <c r="B278" s="96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</row>
    <row r="279" spans="2:19">
      <c r="B279" s="96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</row>
    <row r="280" spans="2:19">
      <c r="B280" s="96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</row>
    <row r="281" spans="2:19">
      <c r="B281" s="96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</row>
    <row r="282" spans="2:19">
      <c r="B282" s="96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</row>
    <row r="283" spans="2:19">
      <c r="B283" s="96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</row>
    <row r="284" spans="2:19">
      <c r="B284" s="96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</row>
    <row r="285" spans="2:19">
      <c r="B285" s="96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</row>
    <row r="286" spans="2:19">
      <c r="B286" s="96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</row>
    <row r="287" spans="2:19">
      <c r="B287" s="96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</row>
    <row r="288" spans="2:19">
      <c r="B288" s="96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</row>
    <row r="289" spans="2:19">
      <c r="B289" s="96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</row>
    <row r="290" spans="2:19">
      <c r="B290" s="96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</row>
    <row r="291" spans="2:19">
      <c r="B291" s="96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</row>
    <row r="292" spans="2:19">
      <c r="B292" s="96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</row>
    <row r="293" spans="2:19">
      <c r="B293" s="96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</row>
    <row r="294" spans="2:19">
      <c r="B294" s="96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</row>
    <row r="295" spans="2:19">
      <c r="B295" s="96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</row>
    <row r="296" spans="2:19">
      <c r="B296" s="96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</row>
    <row r="297" spans="2:19">
      <c r="B297" s="96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</row>
    <row r="298" spans="2:19">
      <c r="B298" s="96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</row>
    <row r="299" spans="2:19">
      <c r="B299" s="96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</row>
    <row r="300" spans="2:19">
      <c r="B300" s="96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</row>
    <row r="301" spans="2:19">
      <c r="B301" s="96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</row>
    <row r="302" spans="2:19">
      <c r="B302" s="96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</row>
    <row r="303" spans="2:19">
      <c r="B303" s="96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</row>
    <row r="304" spans="2:19">
      <c r="B304" s="96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</row>
    <row r="305" spans="2:19">
      <c r="B305" s="96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</row>
    <row r="306" spans="2:19">
      <c r="B306" s="96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</row>
    <row r="307" spans="2:19">
      <c r="B307" s="96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</row>
    <row r="308" spans="2:19">
      <c r="B308" s="96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</row>
    <row r="309" spans="2:19">
      <c r="B309" s="96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</row>
    <row r="310" spans="2:19">
      <c r="B310" s="96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</row>
    <row r="311" spans="2:19">
      <c r="B311" s="96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</row>
    <row r="312" spans="2:19">
      <c r="B312" s="96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</row>
    <row r="313" spans="2:19">
      <c r="B313" s="96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</row>
    <row r="314" spans="2:19">
      <c r="B314" s="96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</row>
    <row r="315" spans="2:19">
      <c r="B315" s="96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</row>
    <row r="316" spans="2:19">
      <c r="B316" s="96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</row>
    <row r="317" spans="2:19">
      <c r="B317" s="96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</row>
    <row r="318" spans="2:19">
      <c r="B318" s="96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</row>
    <row r="319" spans="2:19">
      <c r="B319" s="96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</row>
    <row r="320" spans="2:19">
      <c r="B320" s="96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</row>
    <row r="321" spans="2:19">
      <c r="B321" s="96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</row>
    <row r="322" spans="2:19">
      <c r="B322" s="96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</row>
    <row r="323" spans="2:19">
      <c r="B323" s="96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</row>
    <row r="324" spans="2:19">
      <c r="B324" s="96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</row>
    <row r="325" spans="2:19">
      <c r="B325" s="96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</row>
    <row r="326" spans="2:19">
      <c r="B326" s="96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</row>
    <row r="327" spans="2:19">
      <c r="B327" s="96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</row>
    <row r="328" spans="2:19">
      <c r="B328" s="96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</row>
    <row r="329" spans="2:19">
      <c r="B329" s="96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</row>
    <row r="330" spans="2:19">
      <c r="B330" s="96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</row>
    <row r="331" spans="2:19">
      <c r="B331" s="96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</row>
    <row r="332" spans="2:19">
      <c r="B332" s="96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</row>
    <row r="333" spans="2:19">
      <c r="B333" s="96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</row>
    <row r="334" spans="2:19">
      <c r="B334" s="96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</row>
    <row r="335" spans="2:19">
      <c r="B335" s="96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</row>
    <row r="336" spans="2:19">
      <c r="B336" s="96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</row>
    <row r="337" spans="2:19">
      <c r="B337" s="96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</row>
    <row r="338" spans="2:19">
      <c r="B338" s="96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</row>
    <row r="339" spans="2:19">
      <c r="B339" s="96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</row>
    <row r="340" spans="2:19">
      <c r="B340" s="96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</row>
    <row r="341" spans="2:19">
      <c r="B341" s="96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</row>
    <row r="342" spans="2:19">
      <c r="B342" s="96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</row>
    <row r="343" spans="2:19">
      <c r="B343" s="96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</row>
    <row r="344" spans="2:19">
      <c r="B344" s="96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</row>
    <row r="345" spans="2:19">
      <c r="B345" s="96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</row>
    <row r="346" spans="2:19">
      <c r="B346" s="96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</row>
    <row r="347" spans="2:19">
      <c r="B347" s="96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</row>
    <row r="348" spans="2:19">
      <c r="B348" s="96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</row>
    <row r="349" spans="2:19">
      <c r="B349" s="96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</row>
    <row r="350" spans="2:19">
      <c r="B350" s="96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</row>
    <row r="351" spans="2:19">
      <c r="B351" s="96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</row>
    <row r="352" spans="2:19">
      <c r="B352" s="96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</row>
    <row r="353" spans="2:19">
      <c r="B353" s="96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</row>
    <row r="354" spans="2:19">
      <c r="B354" s="96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</row>
    <row r="355" spans="2:19">
      <c r="B355" s="96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</row>
    <row r="356" spans="2:19">
      <c r="B356" s="96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</row>
    <row r="357" spans="2:19">
      <c r="B357" s="96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</row>
    <row r="358" spans="2:19">
      <c r="B358" s="96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</row>
    <row r="359" spans="2:19">
      <c r="B359" s="96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</row>
    <row r="360" spans="2:19">
      <c r="B360" s="96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</row>
    <row r="361" spans="2:19">
      <c r="B361" s="96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</row>
    <row r="362" spans="2:19">
      <c r="B362" s="96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</row>
    <row r="363" spans="2:19">
      <c r="B363" s="96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</row>
    <row r="364" spans="2:19">
      <c r="B364" s="96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</row>
    <row r="365" spans="2:19">
      <c r="B365" s="96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</row>
    <row r="366" spans="2:19">
      <c r="B366" s="96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</row>
    <row r="367" spans="2:19">
      <c r="B367" s="96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</row>
    <row r="368" spans="2:19">
      <c r="B368" s="96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</row>
    <row r="369" spans="2:19">
      <c r="B369" s="96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</row>
    <row r="370" spans="2:19">
      <c r="B370" s="96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</row>
    <row r="371" spans="2:19">
      <c r="B371" s="96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</row>
    <row r="372" spans="2:19">
      <c r="B372" s="96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</row>
    <row r="373" spans="2:19">
      <c r="B373" s="96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</row>
    <row r="374" spans="2:19">
      <c r="B374" s="96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</row>
    <row r="375" spans="2:19">
      <c r="B375" s="96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</row>
    <row r="376" spans="2:19">
      <c r="B376" s="96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</row>
    <row r="377" spans="2:19">
      <c r="B377" s="96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</row>
    <row r="378" spans="2:19">
      <c r="B378" s="96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</row>
    <row r="379" spans="2:19">
      <c r="B379" s="96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</row>
    <row r="380" spans="2:19">
      <c r="B380" s="96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</row>
    <row r="381" spans="2:19">
      <c r="B381" s="96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</row>
    <row r="382" spans="2:19">
      <c r="B382" s="96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</row>
    <row r="383" spans="2:19">
      <c r="B383" s="96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</row>
    <row r="384" spans="2:19">
      <c r="B384" s="96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</row>
    <row r="385" spans="2:19">
      <c r="B385" s="96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</row>
    <row r="386" spans="2:19">
      <c r="B386" s="96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</row>
    <row r="387" spans="2:19">
      <c r="B387" s="96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</row>
    <row r="388" spans="2:19">
      <c r="B388" s="96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</row>
    <row r="389" spans="2:19">
      <c r="B389" s="96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</row>
    <row r="390" spans="2:19">
      <c r="B390" s="96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</row>
    <row r="391" spans="2:19">
      <c r="B391" s="96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</row>
    <row r="392" spans="2:19">
      <c r="B392" s="96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</row>
    <row r="393" spans="2:19">
      <c r="B393" s="96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</row>
    <row r="394" spans="2:19">
      <c r="B394" s="96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</row>
    <row r="395" spans="2:19">
      <c r="B395" s="96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</row>
    <row r="396" spans="2:19">
      <c r="B396" s="96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</row>
    <row r="397" spans="2:19">
      <c r="B397" s="96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</row>
    <row r="398" spans="2:19">
      <c r="B398" s="96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</row>
    <row r="399" spans="2:19">
      <c r="B399" s="96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</row>
    <row r="400" spans="2:19">
      <c r="B400" s="96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</row>
    <row r="401" spans="2:19">
      <c r="B401" s="96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</row>
    <row r="402" spans="2:19">
      <c r="B402" s="96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</row>
    <row r="403" spans="2:19">
      <c r="B403" s="96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</row>
    <row r="404" spans="2:19">
      <c r="B404" s="96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</row>
    <row r="405" spans="2:19">
      <c r="B405" s="96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</row>
    <row r="406" spans="2:19">
      <c r="B406" s="96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</row>
    <row r="407" spans="2:19">
      <c r="B407" s="96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</row>
    <row r="408" spans="2:19">
      <c r="B408" s="96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</row>
    <row r="409" spans="2:19">
      <c r="B409" s="96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</row>
    <row r="410" spans="2:19">
      <c r="B410" s="96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</row>
    <row r="411" spans="2:19">
      <c r="B411" s="96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</row>
    <row r="412" spans="2:19">
      <c r="B412" s="96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</row>
    <row r="413" spans="2:19">
      <c r="B413" s="96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</row>
    <row r="414" spans="2:19">
      <c r="B414" s="96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</row>
    <row r="415" spans="2:19">
      <c r="B415" s="96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</row>
    <row r="416" spans="2:19">
      <c r="B416" s="96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</row>
    <row r="417" spans="2:19">
      <c r="B417" s="96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</row>
    <row r="418" spans="2:19">
      <c r="B418" s="96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</row>
    <row r="419" spans="2:19">
      <c r="B419" s="96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</row>
    <row r="420" spans="2:19">
      <c r="B420" s="96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</row>
    <row r="421" spans="2:19">
      <c r="B421" s="96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</row>
    <row r="422" spans="2:19">
      <c r="B422" s="96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</row>
    <row r="423" spans="2:19">
      <c r="B423" s="96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</row>
    <row r="424" spans="2:19">
      <c r="B424" s="96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</row>
    <row r="425" spans="2:19">
      <c r="B425" s="96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</row>
    <row r="426" spans="2:19">
      <c r="B426" s="96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</row>
    <row r="427" spans="2:19">
      <c r="B427" s="96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</row>
    <row r="428" spans="2:19">
      <c r="B428" s="96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</row>
    <row r="429" spans="2:19">
      <c r="B429" s="96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</row>
    <row r="430" spans="2:19">
      <c r="B430" s="96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</row>
    <row r="431" spans="2:19">
      <c r="B431" s="96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</row>
    <row r="432" spans="2:19">
      <c r="B432" s="96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</row>
    <row r="433" spans="2:19">
      <c r="B433" s="96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</row>
    <row r="434" spans="2:19">
      <c r="B434" s="96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</row>
    <row r="435" spans="2:19">
      <c r="B435" s="96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</row>
    <row r="436" spans="2:19">
      <c r="B436" s="96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</row>
    <row r="437" spans="2:19">
      <c r="B437" s="96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</row>
    <row r="438" spans="2:19">
      <c r="B438" s="96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</row>
    <row r="439" spans="2:19">
      <c r="B439" s="96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</row>
    <row r="440" spans="2:19">
      <c r="B440" s="96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</row>
    <row r="441" spans="2:19">
      <c r="B441" s="96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</row>
    <row r="442" spans="2:19">
      <c r="B442" s="96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</row>
    <row r="443" spans="2:19">
      <c r="B443" s="96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</row>
    <row r="444" spans="2:19">
      <c r="B444" s="96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</row>
    <row r="445" spans="2:19">
      <c r="B445" s="96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</row>
    <row r="446" spans="2:19">
      <c r="B446" s="96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</row>
    <row r="447" spans="2:19">
      <c r="B447" s="96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</row>
    <row r="448" spans="2:19">
      <c r="B448" s="96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</row>
    <row r="449" spans="2:19">
      <c r="B449" s="96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</row>
    <row r="450" spans="2:19">
      <c r="B450" s="96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</row>
    <row r="451" spans="2:19">
      <c r="B451" s="96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</row>
    <row r="452" spans="2:19">
      <c r="B452" s="96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</row>
    <row r="453" spans="2:19">
      <c r="B453" s="96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</row>
    <row r="454" spans="2:19">
      <c r="B454" s="96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</row>
    <row r="455" spans="2:19">
      <c r="B455" s="96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</row>
    <row r="456" spans="2:19">
      <c r="B456" s="96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</row>
    <row r="457" spans="2:19">
      <c r="B457" s="96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</row>
    <row r="458" spans="2:19">
      <c r="B458" s="96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</row>
    <row r="459" spans="2:19">
      <c r="B459" s="96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</row>
    <row r="460" spans="2:19">
      <c r="B460" s="96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</row>
    <row r="461" spans="2:19">
      <c r="B461" s="96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</row>
    <row r="462" spans="2:19">
      <c r="B462" s="96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</row>
    <row r="463" spans="2:19">
      <c r="B463" s="96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</row>
    <row r="464" spans="2:19">
      <c r="B464" s="96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</row>
    <row r="465" spans="2:19">
      <c r="B465" s="96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</row>
    <row r="466" spans="2:19">
      <c r="B466" s="96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</row>
    <row r="467" spans="2:19">
      <c r="B467" s="96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</row>
    <row r="468" spans="2:19">
      <c r="B468" s="96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</row>
    <row r="469" spans="2:19">
      <c r="B469" s="96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</row>
    <row r="470" spans="2:19">
      <c r="B470" s="96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</row>
    <row r="471" spans="2:19">
      <c r="B471" s="96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</row>
    <row r="472" spans="2:19">
      <c r="B472" s="96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</row>
    <row r="473" spans="2:19">
      <c r="B473" s="96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</row>
    <row r="474" spans="2:19">
      <c r="B474" s="96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</row>
    <row r="475" spans="2:19">
      <c r="B475" s="96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</row>
    <row r="476" spans="2:19">
      <c r="B476" s="96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</row>
    <row r="477" spans="2:19">
      <c r="B477" s="96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</row>
    <row r="478" spans="2:19">
      <c r="B478" s="96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</row>
    <row r="479" spans="2:19">
      <c r="B479" s="96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</row>
    <row r="480" spans="2:19">
      <c r="B480" s="96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</row>
    <row r="481" spans="2:19">
      <c r="B481" s="96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</row>
    <row r="482" spans="2:19">
      <c r="B482" s="96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</row>
    <row r="483" spans="2:19">
      <c r="B483" s="96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</row>
    <row r="484" spans="2:19">
      <c r="B484" s="96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</row>
    <row r="485" spans="2:19">
      <c r="B485" s="96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</row>
    <row r="486" spans="2:19">
      <c r="B486" s="96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</row>
    <row r="487" spans="2:19">
      <c r="B487" s="96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</row>
    <row r="488" spans="2:19">
      <c r="B488" s="96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</row>
    <row r="489" spans="2:19">
      <c r="B489" s="96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</row>
    <row r="490" spans="2:19">
      <c r="B490" s="96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</row>
    <row r="491" spans="2:19">
      <c r="B491" s="96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</row>
    <row r="492" spans="2:19">
      <c r="B492" s="96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</row>
    <row r="493" spans="2:19">
      <c r="B493" s="96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</row>
    <row r="494" spans="2:19">
      <c r="B494" s="96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</row>
    <row r="495" spans="2:19">
      <c r="B495" s="96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</row>
    <row r="496" spans="2:19">
      <c r="B496" s="96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</row>
    <row r="497" spans="2:19">
      <c r="B497" s="96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</row>
    <row r="498" spans="2:19">
      <c r="B498" s="96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</row>
    <row r="499" spans="2:19">
      <c r="B499" s="96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</row>
    <row r="500" spans="2:19">
      <c r="B500" s="96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</row>
    <row r="501" spans="2:19">
      <c r="B501" s="96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</row>
    <row r="502" spans="2:19">
      <c r="B502" s="96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</row>
    <row r="503" spans="2:19">
      <c r="B503" s="96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</row>
    <row r="504" spans="2:19">
      <c r="B504" s="96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</row>
    <row r="505" spans="2:19">
      <c r="B505" s="96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</row>
    <row r="506" spans="2:19">
      <c r="B506" s="96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</row>
    <row r="507" spans="2:19">
      <c r="B507" s="96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</row>
    <row r="508" spans="2:19">
      <c r="B508" s="96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</row>
    <row r="509" spans="2:19">
      <c r="B509" s="96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</row>
    <row r="510" spans="2:19">
      <c r="B510" s="96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</row>
    <row r="511" spans="2:19">
      <c r="B511" s="96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</row>
    <row r="512" spans="2:19">
      <c r="B512" s="96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</row>
    <row r="513" spans="2:19">
      <c r="B513" s="96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</row>
    <row r="514" spans="2:19">
      <c r="B514" s="96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</row>
    <row r="515" spans="2:19">
      <c r="B515" s="96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</row>
    <row r="516" spans="2:19">
      <c r="B516" s="96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</row>
    <row r="517" spans="2:19">
      <c r="B517" s="96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</row>
    <row r="518" spans="2:19">
      <c r="B518" s="96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</row>
    <row r="519" spans="2:19">
      <c r="B519" s="96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</row>
    <row r="520" spans="2:19">
      <c r="B520" s="96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</row>
    <row r="521" spans="2:19">
      <c r="B521" s="96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</row>
    <row r="522" spans="2:19">
      <c r="B522" s="96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</row>
    <row r="523" spans="2:19">
      <c r="B523" s="96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</row>
    <row r="524" spans="2:19">
      <c r="B524" s="96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</row>
    <row r="525" spans="2:19">
      <c r="B525" s="96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</row>
    <row r="526" spans="2:19">
      <c r="B526" s="96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</row>
    <row r="527" spans="2:19">
      <c r="B527" s="96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</row>
    <row r="528" spans="2:19">
      <c r="B528" s="96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</row>
    <row r="529" spans="2:19">
      <c r="B529" s="96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</row>
    <row r="530" spans="2:19">
      <c r="B530" s="96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</row>
    <row r="531" spans="2:19">
      <c r="B531" s="96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</row>
    <row r="532" spans="2:19">
      <c r="B532" s="96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</row>
    <row r="533" spans="2:19">
      <c r="B533" s="96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</row>
    <row r="534" spans="2:19">
      <c r="B534" s="96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</row>
    <row r="535" spans="2:19">
      <c r="B535" s="96"/>
      <c r="C535" s="96"/>
      <c r="D535" s="96"/>
      <c r="E535" s="96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</row>
    <row r="536" spans="2:19">
      <c r="B536" s="96"/>
      <c r="C536" s="96"/>
      <c r="D536" s="96"/>
      <c r="E536" s="96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</row>
    <row r="537" spans="2:19">
      <c r="B537" s="96"/>
      <c r="C537" s="96"/>
      <c r="D537" s="96"/>
      <c r="E537" s="96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</row>
    <row r="538" spans="2:19">
      <c r="B538" s="114"/>
      <c r="C538" s="96"/>
      <c r="D538" s="96"/>
      <c r="E538" s="96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</row>
    <row r="539" spans="2:19">
      <c r="B539" s="114"/>
      <c r="C539" s="96"/>
      <c r="D539" s="96"/>
      <c r="E539" s="96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</row>
    <row r="540" spans="2:19">
      <c r="B540" s="113"/>
      <c r="C540" s="96"/>
      <c r="D540" s="96"/>
      <c r="E540" s="96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</row>
    <row r="541" spans="2:19">
      <c r="B541" s="96"/>
      <c r="C541" s="96"/>
      <c r="D541" s="96"/>
      <c r="E541" s="96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</row>
    <row r="542" spans="2:19">
      <c r="B542" s="96"/>
      <c r="C542" s="96"/>
      <c r="D542" s="96"/>
      <c r="E542" s="96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</row>
    <row r="543" spans="2:19">
      <c r="B543" s="96"/>
      <c r="C543" s="96"/>
      <c r="D543" s="96"/>
      <c r="E543" s="96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</row>
    <row r="544" spans="2:19">
      <c r="B544" s="96"/>
      <c r="C544" s="96"/>
      <c r="D544" s="96"/>
      <c r="E544" s="96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</row>
    <row r="545" spans="2:19">
      <c r="B545" s="96"/>
      <c r="C545" s="96"/>
      <c r="D545" s="96"/>
      <c r="E545" s="96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</row>
    <row r="546" spans="2:19">
      <c r="B546" s="96"/>
      <c r="C546" s="96"/>
      <c r="D546" s="96"/>
      <c r="E546" s="96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</row>
    <row r="547" spans="2:19">
      <c r="B547" s="96"/>
      <c r="C547" s="96"/>
      <c r="D547" s="96"/>
      <c r="E547" s="96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</row>
    <row r="548" spans="2:19">
      <c r="B548" s="96"/>
      <c r="C548" s="96"/>
      <c r="D548" s="96"/>
      <c r="E548" s="96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</row>
    <row r="549" spans="2:19">
      <c r="B549" s="96"/>
      <c r="C549" s="96"/>
      <c r="D549" s="96"/>
      <c r="E549" s="96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</row>
    <row r="550" spans="2:19">
      <c r="B550" s="96"/>
      <c r="C550" s="96"/>
      <c r="D550" s="96"/>
      <c r="E550" s="96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</row>
    <row r="551" spans="2:19">
      <c r="B551" s="96"/>
      <c r="C551" s="96"/>
      <c r="D551" s="96"/>
      <c r="E551" s="96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</row>
    <row r="552" spans="2:19">
      <c r="B552" s="96"/>
      <c r="C552" s="96"/>
      <c r="D552" s="96"/>
      <c r="E552" s="96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</row>
    <row r="553" spans="2:19">
      <c r="B553" s="96"/>
      <c r="C553" s="96"/>
      <c r="D553" s="96"/>
      <c r="E553" s="96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</row>
    <row r="554" spans="2:19">
      <c r="B554" s="96"/>
      <c r="C554" s="96"/>
      <c r="D554" s="96"/>
      <c r="E554" s="96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</row>
    <row r="555" spans="2:19">
      <c r="B555" s="96"/>
      <c r="C555" s="96"/>
      <c r="D555" s="96"/>
      <c r="E555" s="96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</row>
    <row r="556" spans="2:19">
      <c r="B556" s="96"/>
      <c r="C556" s="96"/>
      <c r="D556" s="96"/>
      <c r="E556" s="96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</row>
    <row r="557" spans="2:19">
      <c r="B557" s="96"/>
      <c r="C557" s="96"/>
      <c r="D557" s="96"/>
      <c r="E557" s="96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</row>
    <row r="558" spans="2:19">
      <c r="B558" s="96"/>
      <c r="C558" s="96"/>
      <c r="D558" s="96"/>
      <c r="E558" s="96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</row>
    <row r="559" spans="2:19">
      <c r="B559" s="96"/>
      <c r="C559" s="96"/>
      <c r="D559" s="96"/>
      <c r="E559" s="96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</row>
    <row r="560" spans="2:19">
      <c r="B560" s="96"/>
      <c r="C560" s="96"/>
      <c r="D560" s="96"/>
      <c r="E560" s="96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</row>
    <row r="561" spans="2:19">
      <c r="B561" s="96"/>
      <c r="C561" s="96"/>
      <c r="D561" s="96"/>
      <c r="E561" s="96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</row>
    <row r="562" spans="2:19">
      <c r="B562" s="96"/>
      <c r="C562" s="96"/>
      <c r="D562" s="96"/>
      <c r="E562" s="96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</row>
    <row r="563" spans="2:19">
      <c r="B563" s="96"/>
      <c r="C563" s="96"/>
      <c r="D563" s="96"/>
      <c r="E563" s="96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</row>
    <row r="564" spans="2:19">
      <c r="B564" s="96"/>
      <c r="C564" s="96"/>
      <c r="D564" s="96"/>
      <c r="E564" s="96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</row>
    <row r="565" spans="2:19">
      <c r="B565" s="96"/>
      <c r="C565" s="96"/>
      <c r="D565" s="96"/>
      <c r="E565" s="96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</row>
    <row r="566" spans="2:19">
      <c r="B566" s="96"/>
      <c r="C566" s="96"/>
      <c r="D566" s="96"/>
      <c r="E566" s="96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</row>
    <row r="567" spans="2:19">
      <c r="B567" s="96"/>
      <c r="C567" s="96"/>
      <c r="D567" s="96"/>
      <c r="E567" s="96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</row>
    <row r="568" spans="2:19">
      <c r="B568" s="96"/>
      <c r="C568" s="96"/>
      <c r="D568" s="96"/>
      <c r="E568" s="96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</row>
    <row r="569" spans="2:19">
      <c r="B569" s="96"/>
      <c r="C569" s="96"/>
      <c r="D569" s="96"/>
      <c r="E569" s="96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</row>
    <row r="570" spans="2:19">
      <c r="B570" s="96"/>
      <c r="C570" s="96"/>
      <c r="D570" s="96"/>
      <c r="E570" s="96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</row>
    <row r="571" spans="2:19">
      <c r="B571" s="96"/>
      <c r="C571" s="96"/>
      <c r="D571" s="96"/>
      <c r="E571" s="96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</row>
    <row r="572" spans="2:19">
      <c r="B572" s="96"/>
      <c r="C572" s="96"/>
      <c r="D572" s="96"/>
      <c r="E572" s="96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</row>
    <row r="573" spans="2:19">
      <c r="B573" s="96"/>
      <c r="C573" s="96"/>
      <c r="D573" s="96"/>
      <c r="E573" s="96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</row>
    <row r="574" spans="2:19">
      <c r="B574" s="96"/>
      <c r="C574" s="96"/>
      <c r="D574" s="96"/>
      <c r="E574" s="96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</row>
    <row r="575" spans="2:19">
      <c r="B575" s="96"/>
      <c r="C575" s="96"/>
      <c r="D575" s="96"/>
      <c r="E575" s="96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</row>
    <row r="576" spans="2:19">
      <c r="B576" s="96"/>
      <c r="C576" s="96"/>
      <c r="D576" s="96"/>
      <c r="E576" s="96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</row>
    <row r="577" spans="2:19">
      <c r="B577" s="96"/>
      <c r="C577" s="96"/>
      <c r="D577" s="96"/>
      <c r="E577" s="96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</row>
    <row r="578" spans="2:19">
      <c r="B578" s="96"/>
      <c r="C578" s="96"/>
      <c r="D578" s="96"/>
      <c r="E578" s="96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</row>
    <row r="579" spans="2:19">
      <c r="B579" s="96"/>
      <c r="C579" s="96"/>
      <c r="D579" s="96"/>
      <c r="E579" s="96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</row>
    <row r="580" spans="2:19">
      <c r="B580" s="96"/>
      <c r="C580" s="96"/>
      <c r="D580" s="96"/>
      <c r="E580" s="96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</row>
    <row r="581" spans="2:19">
      <c r="B581" s="96"/>
      <c r="C581" s="96"/>
      <c r="D581" s="96"/>
      <c r="E581" s="96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</row>
    <row r="582" spans="2:19">
      <c r="B582" s="96"/>
      <c r="C582" s="96"/>
      <c r="D582" s="96"/>
      <c r="E582" s="96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</row>
    <row r="583" spans="2:19">
      <c r="B583" s="96"/>
      <c r="C583" s="96"/>
      <c r="D583" s="96"/>
      <c r="E583" s="96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</row>
    <row r="584" spans="2:19">
      <c r="B584" s="96"/>
      <c r="C584" s="96"/>
      <c r="D584" s="96"/>
      <c r="E584" s="96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</row>
    <row r="585" spans="2:19">
      <c r="B585" s="96"/>
      <c r="C585" s="96"/>
      <c r="D585" s="96"/>
      <c r="E585" s="96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</row>
    <row r="586" spans="2:19">
      <c r="B586" s="96"/>
      <c r="C586" s="96"/>
      <c r="D586" s="96"/>
      <c r="E586" s="96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</row>
    <row r="587" spans="2:19">
      <c r="B587" s="96"/>
      <c r="C587" s="96"/>
      <c r="D587" s="96"/>
      <c r="E587" s="96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</row>
    <row r="588" spans="2:19">
      <c r="B588" s="96"/>
      <c r="C588" s="96"/>
      <c r="D588" s="96"/>
      <c r="E588" s="96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</row>
    <row r="589" spans="2:19">
      <c r="B589" s="96"/>
      <c r="C589" s="96"/>
      <c r="D589" s="96"/>
      <c r="E589" s="96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</row>
    <row r="590" spans="2:19">
      <c r="B590" s="96"/>
      <c r="C590" s="96"/>
      <c r="D590" s="96"/>
      <c r="E590" s="96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</row>
    <row r="591" spans="2:19">
      <c r="B591" s="96"/>
      <c r="C591" s="96"/>
      <c r="D591" s="96"/>
      <c r="E591" s="96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</row>
    <row r="592" spans="2:19">
      <c r="B592" s="96"/>
      <c r="C592" s="96"/>
      <c r="D592" s="96"/>
      <c r="E592" s="96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</row>
    <row r="593" spans="2:19">
      <c r="B593" s="96"/>
      <c r="C593" s="96"/>
      <c r="D593" s="96"/>
      <c r="E593" s="96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</row>
    <row r="594" spans="2:19">
      <c r="B594" s="96"/>
      <c r="C594" s="96"/>
      <c r="D594" s="96"/>
      <c r="E594" s="96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</row>
    <row r="595" spans="2:19">
      <c r="B595" s="96"/>
      <c r="C595" s="96"/>
      <c r="D595" s="96"/>
      <c r="E595" s="96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</row>
    <row r="596" spans="2:19">
      <c r="B596" s="96"/>
      <c r="C596" s="96"/>
      <c r="D596" s="96"/>
      <c r="E596" s="96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</row>
    <row r="597" spans="2:19">
      <c r="B597" s="96"/>
      <c r="C597" s="96"/>
      <c r="D597" s="96"/>
      <c r="E597" s="96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</row>
    <row r="598" spans="2:19">
      <c r="B598" s="96"/>
      <c r="C598" s="96"/>
      <c r="D598" s="96"/>
      <c r="E598" s="96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</row>
    <row r="599" spans="2:19">
      <c r="B599" s="96"/>
      <c r="C599" s="96"/>
      <c r="D599" s="96"/>
      <c r="E599" s="96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</row>
    <row r="600" spans="2:19">
      <c r="B600" s="96"/>
      <c r="C600" s="96"/>
      <c r="D600" s="96"/>
      <c r="E600" s="96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</row>
    <row r="601" spans="2:19">
      <c r="B601" s="96"/>
      <c r="C601" s="96"/>
      <c r="D601" s="96"/>
      <c r="E601" s="96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</row>
    <row r="602" spans="2:19">
      <c r="B602" s="96"/>
      <c r="C602" s="96"/>
      <c r="D602" s="96"/>
      <c r="E602" s="96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</row>
    <row r="603" spans="2:19">
      <c r="B603" s="96"/>
      <c r="C603" s="96"/>
      <c r="D603" s="96"/>
      <c r="E603" s="96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</row>
    <row r="604" spans="2:19">
      <c r="B604" s="96"/>
      <c r="C604" s="96"/>
      <c r="D604" s="96"/>
      <c r="E604" s="96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</row>
    <row r="605" spans="2:19">
      <c r="B605" s="96"/>
      <c r="C605" s="96"/>
      <c r="D605" s="96"/>
      <c r="E605" s="96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</row>
    <row r="606" spans="2:19">
      <c r="B606" s="96"/>
      <c r="C606" s="96"/>
      <c r="D606" s="96"/>
      <c r="E606" s="96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</row>
    <row r="607" spans="2:19">
      <c r="B607" s="96"/>
      <c r="C607" s="96"/>
      <c r="D607" s="96"/>
      <c r="E607" s="96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</row>
    <row r="608" spans="2:19">
      <c r="B608" s="96"/>
      <c r="C608" s="96"/>
      <c r="D608" s="96"/>
      <c r="E608" s="96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</row>
    <row r="609" spans="2:19">
      <c r="B609" s="96"/>
      <c r="C609" s="96"/>
      <c r="D609" s="96"/>
      <c r="E609" s="96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</row>
    <row r="610" spans="2:19">
      <c r="B610" s="96"/>
      <c r="C610" s="96"/>
      <c r="D610" s="96"/>
      <c r="E610" s="96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</row>
    <row r="611" spans="2:19">
      <c r="B611" s="96"/>
      <c r="C611" s="96"/>
      <c r="D611" s="96"/>
      <c r="E611" s="96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</row>
    <row r="612" spans="2:19">
      <c r="B612" s="96"/>
      <c r="C612" s="96"/>
      <c r="D612" s="96"/>
      <c r="E612" s="96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</row>
    <row r="613" spans="2:19">
      <c r="B613" s="96"/>
      <c r="C613" s="96"/>
      <c r="D613" s="96"/>
      <c r="E613" s="96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</row>
    <row r="614" spans="2:19">
      <c r="B614" s="96"/>
      <c r="C614" s="96"/>
      <c r="D614" s="96"/>
      <c r="E614" s="96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</row>
    <row r="615" spans="2:19">
      <c r="B615" s="96"/>
      <c r="C615" s="96"/>
      <c r="D615" s="96"/>
      <c r="E615" s="96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</row>
    <row r="616" spans="2:19">
      <c r="B616" s="96"/>
      <c r="C616" s="96"/>
      <c r="D616" s="96"/>
      <c r="E616" s="96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</row>
    <row r="617" spans="2:19">
      <c r="B617" s="96"/>
      <c r="C617" s="96"/>
      <c r="D617" s="96"/>
      <c r="E617" s="96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</row>
    <row r="618" spans="2:19">
      <c r="B618" s="96"/>
      <c r="C618" s="96"/>
      <c r="D618" s="96"/>
      <c r="E618" s="96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</row>
    <row r="619" spans="2:19">
      <c r="B619" s="96"/>
      <c r="C619" s="96"/>
      <c r="D619" s="96"/>
      <c r="E619" s="96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</row>
    <row r="620" spans="2:19">
      <c r="B620" s="96"/>
      <c r="C620" s="96"/>
      <c r="D620" s="96"/>
      <c r="E620" s="96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</row>
    <row r="621" spans="2:19">
      <c r="B621" s="96"/>
      <c r="C621" s="96"/>
      <c r="D621" s="96"/>
      <c r="E621" s="96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</row>
    <row r="622" spans="2:19">
      <c r="B622" s="96"/>
      <c r="C622" s="96"/>
      <c r="D622" s="96"/>
      <c r="E622" s="96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</row>
    <row r="623" spans="2:19">
      <c r="B623" s="96"/>
      <c r="C623" s="96"/>
      <c r="D623" s="96"/>
      <c r="E623" s="96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</row>
    <row r="624" spans="2:19">
      <c r="B624" s="96"/>
      <c r="C624" s="96"/>
      <c r="D624" s="96"/>
      <c r="E624" s="96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</row>
    <row r="625" spans="2:19">
      <c r="B625" s="96"/>
      <c r="C625" s="96"/>
      <c r="D625" s="96"/>
      <c r="E625" s="96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</row>
    <row r="626" spans="2:19">
      <c r="B626" s="96"/>
      <c r="C626" s="96"/>
      <c r="D626" s="96"/>
      <c r="E626" s="96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</row>
    <row r="627" spans="2:19">
      <c r="B627" s="96"/>
      <c r="C627" s="96"/>
      <c r="D627" s="96"/>
      <c r="E627" s="96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</row>
    <row r="628" spans="2:19">
      <c r="B628" s="96"/>
      <c r="C628" s="96"/>
      <c r="D628" s="96"/>
      <c r="E628" s="96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</row>
    <row r="629" spans="2:19">
      <c r="B629" s="96"/>
      <c r="C629" s="96"/>
      <c r="D629" s="96"/>
      <c r="E629" s="96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</row>
    <row r="630" spans="2:19">
      <c r="B630" s="96"/>
      <c r="C630" s="96"/>
      <c r="D630" s="96"/>
      <c r="E630" s="96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</row>
    <row r="631" spans="2:19">
      <c r="B631" s="96"/>
      <c r="C631" s="96"/>
      <c r="D631" s="96"/>
      <c r="E631" s="96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</row>
    <row r="632" spans="2:19">
      <c r="B632" s="96"/>
      <c r="C632" s="96"/>
      <c r="D632" s="96"/>
      <c r="E632" s="96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</row>
    <row r="633" spans="2:19">
      <c r="B633" s="96"/>
      <c r="C633" s="96"/>
      <c r="D633" s="96"/>
      <c r="E633" s="96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</row>
    <row r="634" spans="2:19">
      <c r="B634" s="96"/>
      <c r="C634" s="96"/>
      <c r="D634" s="96"/>
      <c r="E634" s="96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</row>
    <row r="635" spans="2:19">
      <c r="B635" s="96"/>
      <c r="C635" s="96"/>
      <c r="D635" s="96"/>
      <c r="E635" s="96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</row>
    <row r="636" spans="2:19">
      <c r="B636" s="96"/>
      <c r="C636" s="96"/>
      <c r="D636" s="96"/>
      <c r="E636" s="96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</row>
    <row r="637" spans="2:19">
      <c r="B637" s="96"/>
      <c r="C637" s="96"/>
      <c r="D637" s="96"/>
      <c r="E637" s="96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</row>
    <row r="638" spans="2:19">
      <c r="B638" s="96"/>
      <c r="C638" s="96"/>
      <c r="D638" s="96"/>
      <c r="E638" s="96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</row>
    <row r="639" spans="2:19">
      <c r="B639" s="96"/>
      <c r="C639" s="96"/>
      <c r="D639" s="96"/>
      <c r="E639" s="96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</row>
    <row r="640" spans="2:19">
      <c r="B640" s="96"/>
      <c r="C640" s="96"/>
      <c r="D640" s="96"/>
      <c r="E640" s="96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</row>
    <row r="641" spans="2:19">
      <c r="B641" s="96"/>
      <c r="C641" s="96"/>
      <c r="D641" s="96"/>
      <c r="E641" s="96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</row>
    <row r="642" spans="2:19">
      <c r="B642" s="96"/>
      <c r="C642" s="96"/>
      <c r="D642" s="96"/>
      <c r="E642" s="96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</row>
    <row r="643" spans="2:19">
      <c r="B643" s="96"/>
      <c r="C643" s="96"/>
      <c r="D643" s="96"/>
      <c r="E643" s="96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</row>
    <row r="644" spans="2:19">
      <c r="B644" s="96"/>
      <c r="C644" s="96"/>
      <c r="D644" s="96"/>
      <c r="E644" s="96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</row>
    <row r="645" spans="2:19">
      <c r="B645" s="96"/>
      <c r="C645" s="96"/>
      <c r="D645" s="96"/>
      <c r="E645" s="96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</row>
    <row r="646" spans="2:19">
      <c r="B646" s="96"/>
      <c r="C646" s="96"/>
      <c r="D646" s="96"/>
      <c r="E646" s="96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</row>
    <row r="647" spans="2:19">
      <c r="B647" s="96"/>
      <c r="C647" s="96"/>
      <c r="D647" s="96"/>
      <c r="E647" s="96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</row>
    <row r="648" spans="2:19">
      <c r="B648" s="96"/>
      <c r="C648" s="96"/>
      <c r="D648" s="96"/>
      <c r="E648" s="96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</row>
    <row r="649" spans="2:19">
      <c r="B649" s="96"/>
      <c r="C649" s="96"/>
      <c r="D649" s="96"/>
      <c r="E649" s="96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</row>
    <row r="650" spans="2:19">
      <c r="B650" s="96"/>
      <c r="C650" s="96"/>
      <c r="D650" s="96"/>
      <c r="E650" s="96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</row>
    <row r="651" spans="2:19">
      <c r="B651" s="96"/>
      <c r="C651" s="96"/>
      <c r="D651" s="96"/>
      <c r="E651" s="96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</row>
    <row r="652" spans="2:19">
      <c r="B652" s="96"/>
      <c r="C652" s="96"/>
      <c r="D652" s="96"/>
      <c r="E652" s="96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</row>
    <row r="653" spans="2:19">
      <c r="B653" s="96"/>
      <c r="C653" s="96"/>
      <c r="D653" s="96"/>
      <c r="E653" s="96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</row>
    <row r="654" spans="2:19">
      <c r="B654" s="96"/>
      <c r="C654" s="96"/>
      <c r="D654" s="96"/>
      <c r="E654" s="96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</row>
    <row r="655" spans="2:19">
      <c r="B655" s="96"/>
      <c r="C655" s="96"/>
      <c r="D655" s="96"/>
      <c r="E655" s="96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</row>
    <row r="656" spans="2:19">
      <c r="B656" s="96"/>
      <c r="C656" s="96"/>
      <c r="D656" s="96"/>
      <c r="E656" s="96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</row>
    <row r="657" spans="2:19">
      <c r="B657" s="96"/>
      <c r="C657" s="96"/>
      <c r="D657" s="96"/>
      <c r="E657" s="96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</row>
    <row r="658" spans="2:19">
      <c r="B658" s="96"/>
      <c r="C658" s="96"/>
      <c r="D658" s="96"/>
      <c r="E658" s="96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</row>
    <row r="659" spans="2:19">
      <c r="B659" s="96"/>
      <c r="C659" s="96"/>
      <c r="D659" s="96"/>
      <c r="E659" s="96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</row>
    <row r="660" spans="2:19">
      <c r="B660" s="96"/>
      <c r="C660" s="96"/>
      <c r="D660" s="96"/>
      <c r="E660" s="96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</row>
    <row r="661" spans="2:19">
      <c r="B661" s="96"/>
      <c r="C661" s="96"/>
      <c r="D661" s="96"/>
      <c r="E661" s="96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</row>
    <row r="662" spans="2:19">
      <c r="B662" s="96"/>
      <c r="C662" s="96"/>
      <c r="D662" s="96"/>
      <c r="E662" s="96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</row>
    <row r="663" spans="2:19">
      <c r="B663" s="96"/>
      <c r="C663" s="96"/>
      <c r="D663" s="96"/>
      <c r="E663" s="96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</row>
    <row r="664" spans="2:19">
      <c r="B664" s="96"/>
      <c r="C664" s="96"/>
      <c r="D664" s="96"/>
      <c r="E664" s="96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</row>
    <row r="665" spans="2:19">
      <c r="B665" s="96"/>
      <c r="C665" s="96"/>
      <c r="D665" s="96"/>
      <c r="E665" s="96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</row>
    <row r="666" spans="2:19">
      <c r="B666" s="96"/>
      <c r="C666" s="96"/>
      <c r="D666" s="96"/>
      <c r="E666" s="96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</row>
    <row r="667" spans="2:19">
      <c r="B667" s="96"/>
      <c r="C667" s="96"/>
      <c r="D667" s="96"/>
      <c r="E667" s="96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</row>
    <row r="668" spans="2:19">
      <c r="B668" s="96"/>
      <c r="C668" s="96"/>
      <c r="D668" s="96"/>
      <c r="E668" s="96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</row>
  </sheetData>
  <sheetProtection sheet="1" objects="1" scenarios="1"/>
  <sortState xmlns:xlrd2="http://schemas.microsoft.com/office/spreadsheetml/2017/richdata2" ref="B23:S29">
    <sortCondition ref="B23:B29"/>
  </sortState>
  <mergeCells count="2">
    <mergeCell ref="B6:S6"/>
    <mergeCell ref="B7:S7"/>
  </mergeCells>
  <phoneticPr fontId="4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A1:B32 C5:C32 A33:XFD1048576 D1:XFD32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>
      <selection activeCell="E17" sqref="E17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24.85546875" style="2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5.425781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152</v>
      </c>
      <c r="C1" s="46" t="s" vm="1">
        <v>240</v>
      </c>
    </row>
    <row r="2" spans="2:49">
      <c r="B2" s="46" t="s">
        <v>151</v>
      </c>
      <c r="C2" s="46" t="s">
        <v>241</v>
      </c>
    </row>
    <row r="3" spans="2:49">
      <c r="B3" s="46" t="s">
        <v>153</v>
      </c>
      <c r="C3" s="46" t="s">
        <v>242</v>
      </c>
    </row>
    <row r="4" spans="2:49">
      <c r="B4" s="46" t="s">
        <v>154</v>
      </c>
      <c r="C4" s="46" t="s">
        <v>243</v>
      </c>
    </row>
    <row r="6" spans="2:49" ht="26.25" customHeight="1">
      <c r="B6" s="151" t="s">
        <v>181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2:49" ht="26.25" customHeight="1">
      <c r="B7" s="151" t="s">
        <v>97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spans="2:49" s="3" customFormat="1" ht="63">
      <c r="B8" s="21" t="s">
        <v>121</v>
      </c>
      <c r="C8" s="29" t="s">
        <v>49</v>
      </c>
      <c r="D8" s="29" t="s">
        <v>123</v>
      </c>
      <c r="E8" s="29" t="s">
        <v>122</v>
      </c>
      <c r="F8" s="29" t="s">
        <v>70</v>
      </c>
      <c r="G8" s="29" t="s">
        <v>108</v>
      </c>
      <c r="H8" s="29" t="s">
        <v>215</v>
      </c>
      <c r="I8" s="29" t="s">
        <v>214</v>
      </c>
      <c r="J8" s="29" t="s">
        <v>116</v>
      </c>
      <c r="K8" s="29" t="s">
        <v>63</v>
      </c>
      <c r="L8" s="29" t="s">
        <v>155</v>
      </c>
      <c r="M8" s="30" t="s">
        <v>157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222</v>
      </c>
      <c r="I9" s="31"/>
      <c r="J9" s="31" t="s">
        <v>218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6" t="s">
        <v>31</v>
      </c>
      <c r="C11" s="76"/>
      <c r="D11" s="77"/>
      <c r="E11" s="76"/>
      <c r="F11" s="77"/>
      <c r="G11" s="77"/>
      <c r="H11" s="79"/>
      <c r="I11" s="79"/>
      <c r="J11" s="79">
        <v>2566565.3460818711</v>
      </c>
      <c r="K11" s="80"/>
      <c r="L11" s="80">
        <f>IFERROR(J11/$J$11,0)</f>
        <v>1</v>
      </c>
      <c r="M11" s="80">
        <f>J11/'סכום נכסי הקרן'!$C$42</f>
        <v>2.3015765751595505E-2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81" t="s">
        <v>207</v>
      </c>
      <c r="C12" s="82"/>
      <c r="D12" s="83"/>
      <c r="E12" s="82"/>
      <c r="F12" s="83"/>
      <c r="G12" s="83"/>
      <c r="H12" s="85"/>
      <c r="I12" s="85"/>
      <c r="J12" s="85">
        <v>382896.48041187209</v>
      </c>
      <c r="K12" s="86"/>
      <c r="L12" s="86">
        <f t="shared" ref="L12:L73" si="0">IFERROR(J12/$J$11,0)</f>
        <v>0.1491863361267631</v>
      </c>
      <c r="M12" s="86">
        <f>J12/'סכום נכסי הקרן'!$C$42</f>
        <v>3.4336377656323694E-3</v>
      </c>
    </row>
    <row r="13" spans="2:49">
      <c r="B13" s="88" t="s">
        <v>2233</v>
      </c>
      <c r="C13" s="90">
        <v>9114</v>
      </c>
      <c r="D13" s="91" t="s">
        <v>29</v>
      </c>
      <c r="E13" s="90" t="s">
        <v>2234</v>
      </c>
      <c r="F13" s="91" t="s">
        <v>1226</v>
      </c>
      <c r="G13" s="91" t="s">
        <v>138</v>
      </c>
      <c r="H13" s="93">
        <v>167378.11000000002</v>
      </c>
      <c r="I13" s="93">
        <v>824.19640000000004</v>
      </c>
      <c r="J13" s="93">
        <v>5104.2401299999992</v>
      </c>
      <c r="K13" s="94">
        <v>2.0121547395963706E-2</v>
      </c>
      <c r="L13" s="94">
        <f t="shared" si="0"/>
        <v>1.9887434924624665E-3</v>
      </c>
      <c r="M13" s="94">
        <f>J13/'סכום נכסי הקרן'!$C$42</f>
        <v>4.5772454362526066E-5</v>
      </c>
    </row>
    <row r="14" spans="2:49">
      <c r="B14" s="88" t="s">
        <v>2235</v>
      </c>
      <c r="C14" s="90">
        <v>8423</v>
      </c>
      <c r="D14" s="91" t="s">
        <v>29</v>
      </c>
      <c r="E14" s="90" t="s">
        <v>2236</v>
      </c>
      <c r="F14" s="91" t="s">
        <v>517</v>
      </c>
      <c r="G14" s="91" t="s">
        <v>138</v>
      </c>
      <c r="H14" s="93">
        <v>141949009.52000004</v>
      </c>
      <c r="I14" s="93">
        <v>0</v>
      </c>
      <c r="J14" s="93">
        <v>0</v>
      </c>
      <c r="K14" s="94">
        <v>2.887619282954082E-2</v>
      </c>
      <c r="L14" s="94">
        <f t="shared" ref="L14:L15" si="1">IFERROR(J14/$J$11,0)</f>
        <v>0</v>
      </c>
      <c r="M14" s="94">
        <f>J14/'סכום נכסי הקרן'!$C$42</f>
        <v>0</v>
      </c>
    </row>
    <row r="15" spans="2:49">
      <c r="B15" s="88" t="s">
        <v>2237</v>
      </c>
      <c r="C15" s="90">
        <v>8113</v>
      </c>
      <c r="D15" s="91" t="s">
        <v>29</v>
      </c>
      <c r="E15" s="90" t="s">
        <v>2238</v>
      </c>
      <c r="F15" s="91" t="s">
        <v>161</v>
      </c>
      <c r="G15" s="91" t="s">
        <v>138</v>
      </c>
      <c r="H15" s="93">
        <v>1506730.0000000002</v>
      </c>
      <c r="I15" s="93">
        <v>222.5001</v>
      </c>
      <c r="J15" s="93">
        <v>12404.160270000004</v>
      </c>
      <c r="K15" s="94">
        <v>1.7598606399211587E-2</v>
      </c>
      <c r="L15" s="94">
        <f t="shared" si="1"/>
        <v>4.8329805001599687E-3</v>
      </c>
      <c r="M15" s="94">
        <f>J15/'סכום נכסי הקרן'!$C$42</f>
        <v>1.1123474707371071E-4</v>
      </c>
    </row>
    <row r="16" spans="2:49">
      <c r="B16" s="88" t="s">
        <v>2239</v>
      </c>
      <c r="C16" s="90">
        <v>8460</v>
      </c>
      <c r="D16" s="91" t="s">
        <v>29</v>
      </c>
      <c r="E16" s="90">
        <v>513644005</v>
      </c>
      <c r="F16" s="91" t="s">
        <v>1226</v>
      </c>
      <c r="G16" s="91" t="s">
        <v>138</v>
      </c>
      <c r="H16" s="93">
        <v>621257.80000000016</v>
      </c>
      <c r="I16" s="93">
        <v>322.17919999999998</v>
      </c>
      <c r="J16" s="93">
        <v>7405.7846600000003</v>
      </c>
      <c r="K16" s="94">
        <v>5.434487578343225E-2</v>
      </c>
      <c r="L16" s="94">
        <f t="shared" si="0"/>
        <v>2.8854845528502519E-3</v>
      </c>
      <c r="M16" s="94">
        <f>J16/'סכום נכסי הקרן'!$C$42</f>
        <v>6.6411636548248694E-5</v>
      </c>
    </row>
    <row r="17" spans="2:13">
      <c r="B17" s="88" t="s">
        <v>2240</v>
      </c>
      <c r="C17" s="90">
        <v>8525</v>
      </c>
      <c r="D17" s="91" t="s">
        <v>29</v>
      </c>
      <c r="E17" s="90" t="s">
        <v>2241</v>
      </c>
      <c r="F17" s="91" t="s">
        <v>1226</v>
      </c>
      <c r="G17" s="91" t="s">
        <v>138</v>
      </c>
      <c r="H17" s="93">
        <v>240168.52000000008</v>
      </c>
      <c r="I17" s="93">
        <v>580.20000000000005</v>
      </c>
      <c r="J17" s="93">
        <v>5155.7936900000013</v>
      </c>
      <c r="K17" s="94">
        <v>2.3967495688194319E-2</v>
      </c>
      <c r="L17" s="94">
        <f t="shared" si="0"/>
        <v>2.0088300879893264E-3</v>
      </c>
      <c r="M17" s="94">
        <f>J17/'סכום נכסי הקרן'!$C$42</f>
        <v>4.6234762739919325E-5</v>
      </c>
    </row>
    <row r="18" spans="2:13">
      <c r="B18" s="88" t="s">
        <v>2242</v>
      </c>
      <c r="C18" s="90">
        <v>9326</v>
      </c>
      <c r="D18" s="91" t="s">
        <v>29</v>
      </c>
      <c r="E18" s="90" t="s">
        <v>2243</v>
      </c>
      <c r="F18" s="91" t="s">
        <v>1402</v>
      </c>
      <c r="G18" s="91" t="s">
        <v>138</v>
      </c>
      <c r="H18" s="93">
        <v>595139.20324400009</v>
      </c>
      <c r="I18" s="93">
        <v>100</v>
      </c>
      <c r="J18" s="93">
        <v>2202.0150519990002</v>
      </c>
      <c r="K18" s="94">
        <v>2.9756960162200007E-4</v>
      </c>
      <c r="L18" s="94">
        <f t="shared" si="0"/>
        <v>8.5796181085379542E-4</v>
      </c>
      <c r="M18" s="94">
        <f>J18/'סכום נכסי הקרן'!$C$42</f>
        <v>1.9746648062425643E-5</v>
      </c>
    </row>
    <row r="19" spans="2:13">
      <c r="B19" s="88" t="s">
        <v>2244</v>
      </c>
      <c r="C19" s="90">
        <v>8561</v>
      </c>
      <c r="D19" s="91" t="s">
        <v>29</v>
      </c>
      <c r="E19" s="90" t="s">
        <v>2245</v>
      </c>
      <c r="F19" s="91" t="s">
        <v>532</v>
      </c>
      <c r="G19" s="91" t="s">
        <v>139</v>
      </c>
      <c r="H19" s="93">
        <v>43517406.329999998</v>
      </c>
      <c r="I19" s="93">
        <v>101.42910000000001</v>
      </c>
      <c r="J19" s="93">
        <v>44139.313580000002</v>
      </c>
      <c r="K19" s="94">
        <v>6.7045814511894009E-2</v>
      </c>
      <c r="L19" s="94">
        <f t="shared" si="0"/>
        <v>1.7197814054250853E-2</v>
      </c>
      <c r="M19" s="94">
        <f>J19/'סכום נכסי הקרן'!$C$42</f>
        <v>3.9582085971213456E-4</v>
      </c>
    </row>
    <row r="20" spans="2:13">
      <c r="B20" s="88" t="s">
        <v>2246</v>
      </c>
      <c r="C20" s="90">
        <v>9398</v>
      </c>
      <c r="D20" s="91" t="s">
        <v>29</v>
      </c>
      <c r="E20" s="90" t="s">
        <v>2247</v>
      </c>
      <c r="F20" s="91" t="s">
        <v>1402</v>
      </c>
      <c r="G20" s="91" t="s">
        <v>138</v>
      </c>
      <c r="H20" s="93">
        <v>595139.20324400009</v>
      </c>
      <c r="I20" s="93">
        <v>100</v>
      </c>
      <c r="J20" s="93">
        <v>2202.0150519990002</v>
      </c>
      <c r="K20" s="94">
        <v>2.9756960162200007E-4</v>
      </c>
      <c r="L20" s="94">
        <f t="shared" si="0"/>
        <v>8.5796181085379542E-4</v>
      </c>
      <c r="M20" s="94">
        <f>J20/'סכום נכסי הקרן'!$C$42</f>
        <v>1.9746648062425643E-5</v>
      </c>
    </row>
    <row r="21" spans="2:13">
      <c r="B21" s="88" t="s">
        <v>2248</v>
      </c>
      <c r="C21" s="90">
        <v>9113</v>
      </c>
      <c r="D21" s="91" t="s">
        <v>29</v>
      </c>
      <c r="E21" s="90" t="s">
        <v>2249</v>
      </c>
      <c r="F21" s="91" t="s">
        <v>1453</v>
      </c>
      <c r="G21" s="91" t="s">
        <v>139</v>
      </c>
      <c r="H21" s="93">
        <v>1341095.8969450004</v>
      </c>
      <c r="I21" s="93">
        <v>2168.9050000000002</v>
      </c>
      <c r="J21" s="93">
        <v>29087.095960313007</v>
      </c>
      <c r="K21" s="94">
        <v>4.4699700109591074E-2</v>
      </c>
      <c r="L21" s="94">
        <f t="shared" si="0"/>
        <v>1.1333082169412707E-2</v>
      </c>
      <c r="M21" s="94">
        <f>J21/'סכום נכסי הקרן'!$C$42</f>
        <v>2.6083956445478664E-4</v>
      </c>
    </row>
    <row r="22" spans="2:13">
      <c r="B22" s="88" t="s">
        <v>2250</v>
      </c>
      <c r="C22" s="90">
        <v>9266</v>
      </c>
      <c r="D22" s="91" t="s">
        <v>29</v>
      </c>
      <c r="E22" s="90" t="s">
        <v>2249</v>
      </c>
      <c r="F22" s="91" t="s">
        <v>1453</v>
      </c>
      <c r="G22" s="91" t="s">
        <v>139</v>
      </c>
      <c r="H22" s="93">
        <v>32330248.243067004</v>
      </c>
      <c r="I22" s="93">
        <v>96.629199999999997</v>
      </c>
      <c r="J22" s="93">
        <v>31240.460239360003</v>
      </c>
      <c r="K22" s="94">
        <v>6.1697762528263214E-2</v>
      </c>
      <c r="L22" s="94">
        <f t="shared" si="0"/>
        <v>1.2172088385379243E-2</v>
      </c>
      <c r="M22" s="94">
        <f>J22/'סכום נכסי הקרן'!$C$42</f>
        <v>2.8014993498560504E-4</v>
      </c>
    </row>
    <row r="23" spans="2:13">
      <c r="B23" s="88" t="s">
        <v>2251</v>
      </c>
      <c r="C23" s="90">
        <v>8652</v>
      </c>
      <c r="D23" s="91" t="s">
        <v>29</v>
      </c>
      <c r="E23" s="90" t="s">
        <v>2252</v>
      </c>
      <c r="F23" s="91" t="s">
        <v>1226</v>
      </c>
      <c r="G23" s="91" t="s">
        <v>138</v>
      </c>
      <c r="H23" s="93">
        <v>700485.40000000014</v>
      </c>
      <c r="I23" s="93">
        <v>704.57380000000001</v>
      </c>
      <c r="J23" s="93">
        <v>18261.115430000002</v>
      </c>
      <c r="K23" s="94">
        <v>3.7577192911230836E-3</v>
      </c>
      <c r="L23" s="94">
        <f t="shared" si="0"/>
        <v>7.1150011660047908E-3</v>
      </c>
      <c r="M23" s="94">
        <f>J23/'סכום נכסי הקרן'!$C$42</f>
        <v>1.6375720015909513E-4</v>
      </c>
    </row>
    <row r="24" spans="2:13">
      <c r="B24" s="88" t="s">
        <v>2253</v>
      </c>
      <c r="C24" s="90">
        <v>9152</v>
      </c>
      <c r="D24" s="91" t="s">
        <v>29</v>
      </c>
      <c r="E24" s="90" t="s">
        <v>2254</v>
      </c>
      <c r="F24" s="91" t="s">
        <v>1402</v>
      </c>
      <c r="G24" s="91" t="s">
        <v>138</v>
      </c>
      <c r="H24" s="93">
        <v>595139.20324400009</v>
      </c>
      <c r="I24" s="93">
        <v>100</v>
      </c>
      <c r="J24" s="93">
        <v>2202.0150519990002</v>
      </c>
      <c r="K24" s="94">
        <v>2.9756960162200007E-4</v>
      </c>
      <c r="L24" s="94">
        <f t="shared" si="0"/>
        <v>8.5796181085379542E-4</v>
      </c>
      <c r="M24" s="94">
        <f>J24/'סכום נכסי הקרן'!$C$42</f>
        <v>1.9746648062425643E-5</v>
      </c>
    </row>
    <row r="25" spans="2:13">
      <c r="B25" s="88" t="s">
        <v>2255</v>
      </c>
      <c r="C25" s="90">
        <v>9262</v>
      </c>
      <c r="D25" s="91" t="s">
        <v>29</v>
      </c>
      <c r="E25" s="90" t="s">
        <v>2256</v>
      </c>
      <c r="F25" s="91" t="s">
        <v>1402</v>
      </c>
      <c r="G25" s="91" t="s">
        <v>138</v>
      </c>
      <c r="H25" s="93">
        <v>595139.20324400009</v>
      </c>
      <c r="I25" s="93">
        <v>100</v>
      </c>
      <c r="J25" s="93">
        <v>2202.0150519990002</v>
      </c>
      <c r="K25" s="94">
        <v>2.9756960162200007E-4</v>
      </c>
      <c r="L25" s="94">
        <f t="shared" si="0"/>
        <v>8.5796181085379542E-4</v>
      </c>
      <c r="M25" s="94">
        <f>J25/'סכום נכסי הקרן'!$C$42</f>
        <v>1.9746648062425643E-5</v>
      </c>
    </row>
    <row r="26" spans="2:13">
      <c r="B26" s="88" t="s">
        <v>2257</v>
      </c>
      <c r="C26" s="90">
        <v>8838</v>
      </c>
      <c r="D26" s="91" t="s">
        <v>29</v>
      </c>
      <c r="E26" s="90" t="s">
        <v>2258</v>
      </c>
      <c r="F26" s="91" t="s">
        <v>445</v>
      </c>
      <c r="G26" s="91" t="s">
        <v>138</v>
      </c>
      <c r="H26" s="93">
        <v>426525.32015500008</v>
      </c>
      <c r="I26" s="93">
        <v>1115.5499</v>
      </c>
      <c r="J26" s="93">
        <v>17604.980306217003</v>
      </c>
      <c r="K26" s="94">
        <v>1.8073996723788687E-2</v>
      </c>
      <c r="L26" s="94">
        <f t="shared" si="0"/>
        <v>6.8593540129780204E-3</v>
      </c>
      <c r="M26" s="94">
        <f>J26/'סכום נכסי הקרן'!$C$42</f>
        <v>1.5787328516996869E-4</v>
      </c>
    </row>
    <row r="27" spans="2:13">
      <c r="B27" s="88" t="s">
        <v>2259</v>
      </c>
      <c r="C27" s="90" t="s">
        <v>2260</v>
      </c>
      <c r="D27" s="91" t="s">
        <v>29</v>
      </c>
      <c r="E27" s="90" t="s">
        <v>2261</v>
      </c>
      <c r="F27" s="91" t="s">
        <v>1269</v>
      </c>
      <c r="G27" s="91" t="s">
        <v>139</v>
      </c>
      <c r="H27" s="93">
        <v>12089923.000000002</v>
      </c>
      <c r="I27" s="93">
        <v>183</v>
      </c>
      <c r="J27" s="93">
        <v>22124.559090000002</v>
      </c>
      <c r="K27" s="94">
        <v>2.0954254612433724E-2</v>
      </c>
      <c r="L27" s="94">
        <f t="shared" si="0"/>
        <v>8.6202983780543294E-3</v>
      </c>
      <c r="M27" s="94">
        <f>J27/'סכום נכסי הקרן'!$C$42</f>
        <v>1.984027681781571E-4</v>
      </c>
    </row>
    <row r="28" spans="2:13">
      <c r="B28" s="88" t="s">
        <v>2262</v>
      </c>
      <c r="C28" s="90">
        <v>8726</v>
      </c>
      <c r="D28" s="91" t="s">
        <v>29</v>
      </c>
      <c r="E28" s="90" t="s">
        <v>2263</v>
      </c>
      <c r="F28" s="91" t="s">
        <v>778</v>
      </c>
      <c r="G28" s="91" t="s">
        <v>138</v>
      </c>
      <c r="H28" s="93">
        <v>833283.9</v>
      </c>
      <c r="I28" s="93">
        <v>334.45</v>
      </c>
      <c r="J28" s="93">
        <v>10311.596600000001</v>
      </c>
      <c r="K28" s="94">
        <v>2.786917421081472E-4</v>
      </c>
      <c r="L28" s="94">
        <f t="shared" si="0"/>
        <v>4.0176637683282546E-3</v>
      </c>
      <c r="M28" s="94">
        <f>J28/'סכום נכסי הקרן'!$C$42</f>
        <v>9.2469608160515571E-5</v>
      </c>
    </row>
    <row r="29" spans="2:13">
      <c r="B29" s="88" t="s">
        <v>2264</v>
      </c>
      <c r="C29" s="90">
        <v>8631</v>
      </c>
      <c r="D29" s="91" t="s">
        <v>29</v>
      </c>
      <c r="E29" s="90" t="s">
        <v>2265</v>
      </c>
      <c r="F29" s="91" t="s">
        <v>1226</v>
      </c>
      <c r="G29" s="91" t="s">
        <v>138</v>
      </c>
      <c r="H29" s="93">
        <v>591349.81000000006</v>
      </c>
      <c r="I29" s="93">
        <v>369.08190000000002</v>
      </c>
      <c r="J29" s="93">
        <v>8075.4909800000014</v>
      </c>
      <c r="K29" s="94">
        <v>1.1628173496438531E-2</v>
      </c>
      <c r="L29" s="94">
        <f t="shared" si="0"/>
        <v>3.1464193936570047E-3</v>
      </c>
      <c r="M29" s="94">
        <f>J29/'סכום נכסי הקרן'!$C$42</f>
        <v>7.2417251720686783E-5</v>
      </c>
    </row>
    <row r="30" spans="2:13">
      <c r="B30" s="88" t="s">
        <v>2266</v>
      </c>
      <c r="C30" s="90">
        <v>8603</v>
      </c>
      <c r="D30" s="91" t="s">
        <v>29</v>
      </c>
      <c r="E30" s="90" t="s">
        <v>2267</v>
      </c>
      <c r="F30" s="91" t="s">
        <v>1226</v>
      </c>
      <c r="G30" s="91" t="s">
        <v>138</v>
      </c>
      <c r="H30" s="93">
        <v>3731.1200000000013</v>
      </c>
      <c r="I30" s="93">
        <v>15266.785099999999</v>
      </c>
      <c r="J30" s="93">
        <v>2107.6016700000005</v>
      </c>
      <c r="K30" s="94">
        <v>4.6489194382252512E-2</v>
      </c>
      <c r="L30" s="94">
        <f t="shared" si="0"/>
        <v>8.2117592416552866E-4</v>
      </c>
      <c r="M30" s="94">
        <f>J30/'סכום נכסי הקרן'!$C$42</f>
        <v>1.8899992711443762E-5</v>
      </c>
    </row>
    <row r="31" spans="2:13">
      <c r="B31" s="88" t="s">
        <v>2268</v>
      </c>
      <c r="C31" s="90">
        <v>9151</v>
      </c>
      <c r="D31" s="91" t="s">
        <v>29</v>
      </c>
      <c r="E31" s="90" t="s">
        <v>2269</v>
      </c>
      <c r="F31" s="91" t="s">
        <v>1457</v>
      </c>
      <c r="G31" s="91" t="s">
        <v>138</v>
      </c>
      <c r="H31" s="93">
        <v>2229534.0000000005</v>
      </c>
      <c r="I31" s="93">
        <v>100</v>
      </c>
      <c r="J31" s="93">
        <v>8249.2758000000013</v>
      </c>
      <c r="K31" s="94">
        <v>2.7869175000000006E-4</v>
      </c>
      <c r="L31" s="94">
        <f t="shared" si="0"/>
        <v>3.2141304380164637E-3</v>
      </c>
      <c r="M31" s="94">
        <f>J31/'סכום נכסי הקרן'!$C$42</f>
        <v>7.3975673256459977E-5</v>
      </c>
    </row>
    <row r="32" spans="2:13">
      <c r="B32" s="88" t="s">
        <v>2270</v>
      </c>
      <c r="C32" s="90">
        <v>8824</v>
      </c>
      <c r="D32" s="91" t="s">
        <v>29</v>
      </c>
      <c r="E32" s="90" t="s">
        <v>2271</v>
      </c>
      <c r="F32" s="91" t="s">
        <v>1402</v>
      </c>
      <c r="G32" s="91" t="s">
        <v>139</v>
      </c>
      <c r="H32" s="93">
        <v>59520.256900000015</v>
      </c>
      <c r="I32" s="93">
        <v>3904.375</v>
      </c>
      <c r="J32" s="93">
        <v>2323.894032535</v>
      </c>
      <c r="K32" s="94">
        <v>5.9520256900000013E-2</v>
      </c>
      <c r="L32" s="94">
        <f t="shared" si="0"/>
        <v>9.054490025288722E-4</v>
      </c>
      <c r="M32" s="94">
        <f>J32/'סכום נכסי הקרן'!$C$42</f>
        <v>2.083960214222033E-5</v>
      </c>
    </row>
    <row r="33" spans="2:13">
      <c r="B33" s="88" t="s">
        <v>2272</v>
      </c>
      <c r="C33" s="90">
        <v>9068</v>
      </c>
      <c r="D33" s="91" t="s">
        <v>29</v>
      </c>
      <c r="E33" s="90" t="s">
        <v>2273</v>
      </c>
      <c r="F33" s="91" t="s">
        <v>576</v>
      </c>
      <c r="G33" s="91" t="s">
        <v>139</v>
      </c>
      <c r="H33" s="93">
        <v>60058273.100000016</v>
      </c>
      <c r="I33" s="93">
        <v>100</v>
      </c>
      <c r="J33" s="93">
        <v>60058.273100000013</v>
      </c>
      <c r="K33" s="94">
        <v>0.13124914912386118</v>
      </c>
      <c r="L33" s="94">
        <f t="shared" si="0"/>
        <v>2.3400250919652296E-2</v>
      </c>
      <c r="M33" s="94">
        <f>J33/'סכום נכסי הקרן'!$C$42</f>
        <v>5.3857469369527451E-4</v>
      </c>
    </row>
    <row r="34" spans="2:13">
      <c r="B34" s="88" t="s">
        <v>2274</v>
      </c>
      <c r="C34" s="90">
        <v>5992</v>
      </c>
      <c r="D34" s="91" t="s">
        <v>29</v>
      </c>
      <c r="E34" s="90" t="s">
        <v>2211</v>
      </c>
      <c r="F34" s="91" t="s">
        <v>507</v>
      </c>
      <c r="G34" s="91" t="s">
        <v>139</v>
      </c>
      <c r="H34" s="93">
        <v>137740.00000000003</v>
      </c>
      <c r="I34" s="93">
        <v>9.9999999999999995E-7</v>
      </c>
      <c r="J34" s="93">
        <v>1.4000000000000004E-4</v>
      </c>
      <c r="K34" s="94">
        <v>5.0454212454212463E-3</v>
      </c>
      <c r="L34" s="94">
        <f t="shared" si="0"/>
        <v>5.4547607842412662E-11</v>
      </c>
      <c r="M34" s="94">
        <f>J34/'סכום נכסי הקרן'!$C$42</f>
        <v>1.2554549644108637E-12</v>
      </c>
    </row>
    <row r="35" spans="2:13">
      <c r="B35" s="88" t="s">
        <v>2275</v>
      </c>
      <c r="C35" s="90">
        <v>2007</v>
      </c>
      <c r="D35" s="91" t="s">
        <v>29</v>
      </c>
      <c r="E35" s="90" t="s">
        <v>2276</v>
      </c>
      <c r="F35" s="91" t="s">
        <v>344</v>
      </c>
      <c r="G35" s="91" t="s">
        <v>139</v>
      </c>
      <c r="H35" s="93">
        <v>546391.75000000012</v>
      </c>
      <c r="I35" s="93">
        <v>737.96868300000006</v>
      </c>
      <c r="J35" s="93">
        <v>4032.2000900000007</v>
      </c>
      <c r="K35" s="94">
        <v>4.0000000000000008E-2</v>
      </c>
      <c r="L35" s="94">
        <f t="shared" si="0"/>
        <v>1.5710490660818645E-3</v>
      </c>
      <c r="M35" s="94">
        <f>J35/'סכום נכסי הקרן'!$C$42</f>
        <v>3.6158897289203078E-5</v>
      </c>
    </row>
    <row r="36" spans="2:13">
      <c r="B36" s="88" t="s">
        <v>2277</v>
      </c>
      <c r="C36" s="90">
        <v>8803</v>
      </c>
      <c r="D36" s="91" t="s">
        <v>29</v>
      </c>
      <c r="E36" s="90" t="s">
        <v>2278</v>
      </c>
      <c r="F36" s="91" t="s">
        <v>576</v>
      </c>
      <c r="G36" s="91" t="s">
        <v>140</v>
      </c>
      <c r="H36" s="93">
        <v>1956940.9700000007</v>
      </c>
      <c r="I36" s="93">
        <v>144.71680000000001</v>
      </c>
      <c r="J36" s="93">
        <v>11380.481890000001</v>
      </c>
      <c r="K36" s="94">
        <v>0.12946070667199208</v>
      </c>
      <c r="L36" s="94">
        <f t="shared" si="0"/>
        <v>4.4341290228099937E-3</v>
      </c>
      <c r="M36" s="94">
        <f>J36/'סכום נכסי הקרן'!$C$42</f>
        <v>1.0205487490134589E-4</v>
      </c>
    </row>
    <row r="37" spans="2:13">
      <c r="B37" s="88" t="s">
        <v>2279</v>
      </c>
      <c r="C37" s="90" t="s">
        <v>2280</v>
      </c>
      <c r="D37" s="91" t="s">
        <v>29</v>
      </c>
      <c r="E37" s="90" t="s">
        <v>2281</v>
      </c>
      <c r="F37" s="91" t="s">
        <v>344</v>
      </c>
      <c r="G37" s="91" t="s">
        <v>138</v>
      </c>
      <c r="H37" s="93">
        <v>2811489.3300000005</v>
      </c>
      <c r="I37" s="93">
        <v>648.44299999999998</v>
      </c>
      <c r="J37" s="93">
        <v>67454.351309999998</v>
      </c>
      <c r="K37" s="94">
        <v>4.7333328513278781E-2</v>
      </c>
      <c r="L37" s="94">
        <f t="shared" si="0"/>
        <v>2.6281953589444382E-2</v>
      </c>
      <c r="M37" s="94">
        <f>J37/'סכום נכסי הקרן'!$C$42</f>
        <v>6.0489928730895657E-4</v>
      </c>
    </row>
    <row r="38" spans="2:13">
      <c r="B38" s="88" t="s">
        <v>2282</v>
      </c>
      <c r="C38" s="90">
        <v>9552</v>
      </c>
      <c r="D38" s="91" t="s">
        <v>29</v>
      </c>
      <c r="E38" s="90" t="s">
        <v>2283</v>
      </c>
      <c r="F38" s="91" t="s">
        <v>576</v>
      </c>
      <c r="G38" s="91" t="s">
        <v>139</v>
      </c>
      <c r="H38" s="93">
        <v>7567751.2354510035</v>
      </c>
      <c r="I38" s="93">
        <v>100</v>
      </c>
      <c r="J38" s="93">
        <v>7567.7512354510036</v>
      </c>
      <c r="K38" s="94">
        <v>2.0044314051665624E-2</v>
      </c>
      <c r="L38" s="94">
        <f t="shared" si="0"/>
        <v>2.9485909045736799E-3</v>
      </c>
      <c r="M38" s="94">
        <f>J38/'סכום נכסי הקרן'!$C$42</f>
        <v>6.7864077556952911E-5</v>
      </c>
    </row>
    <row r="39" spans="2:13">
      <c r="B39" s="95"/>
      <c r="C39" s="90"/>
      <c r="D39" s="90"/>
      <c r="E39" s="90"/>
      <c r="F39" s="90"/>
      <c r="G39" s="90"/>
      <c r="H39" s="93"/>
      <c r="I39" s="93"/>
      <c r="J39" s="90"/>
      <c r="K39" s="90"/>
      <c r="L39" s="94"/>
      <c r="M39" s="90"/>
    </row>
    <row r="40" spans="2:13">
      <c r="B40" s="81" t="s">
        <v>206</v>
      </c>
      <c r="C40" s="82"/>
      <c r="D40" s="83"/>
      <c r="E40" s="82"/>
      <c r="F40" s="83"/>
      <c r="G40" s="83"/>
      <c r="H40" s="85"/>
      <c r="I40" s="85"/>
      <c r="J40" s="85">
        <v>2183668.8656700002</v>
      </c>
      <c r="K40" s="86"/>
      <c r="L40" s="86">
        <f t="shared" si="0"/>
        <v>0.85081366387323742</v>
      </c>
      <c r="M40" s="86">
        <f>J40/'סכום נכסי הקרן'!$C$42</f>
        <v>1.9582127985963146E-2</v>
      </c>
    </row>
    <row r="41" spans="2:13">
      <c r="B41" s="87" t="s">
        <v>68</v>
      </c>
      <c r="C41" s="82"/>
      <c r="D41" s="83"/>
      <c r="E41" s="82"/>
      <c r="F41" s="83"/>
      <c r="G41" s="83"/>
      <c r="H41" s="85"/>
      <c r="I41" s="85"/>
      <c r="J41" s="85">
        <v>2183668.8656700002</v>
      </c>
      <c r="K41" s="86"/>
      <c r="L41" s="86">
        <f t="shared" si="0"/>
        <v>0.85081366387323742</v>
      </c>
      <c r="M41" s="86">
        <f>J41/'סכום נכסי הקרן'!$C$42</f>
        <v>1.9582127985963146E-2</v>
      </c>
    </row>
    <row r="42" spans="2:13">
      <c r="B42" s="88" t="s">
        <v>2284</v>
      </c>
      <c r="C42" s="90">
        <v>3610</v>
      </c>
      <c r="D42" s="91" t="s">
        <v>29</v>
      </c>
      <c r="E42" s="90"/>
      <c r="F42" s="91" t="s">
        <v>766</v>
      </c>
      <c r="G42" s="91" t="s">
        <v>138</v>
      </c>
      <c r="H42" s="93">
        <v>667731.00000000012</v>
      </c>
      <c r="I42" s="93">
        <v>385.99090000000001</v>
      </c>
      <c r="J42" s="93">
        <v>9536.3093000000026</v>
      </c>
      <c r="K42" s="94">
        <v>9.7750042394568942E-2</v>
      </c>
      <c r="L42" s="94">
        <f t="shared" si="0"/>
        <v>3.7155918568596629E-3</v>
      </c>
      <c r="M42" s="94">
        <f>J42/'סכום נכסי הקרן'!$C$42</f>
        <v>8.5517191806017779E-5</v>
      </c>
    </row>
    <row r="43" spans="2:13">
      <c r="B43" s="88" t="s">
        <v>2285</v>
      </c>
      <c r="C43" s="90" t="s">
        <v>2286</v>
      </c>
      <c r="D43" s="91" t="s">
        <v>29</v>
      </c>
      <c r="E43" s="90"/>
      <c r="F43" s="91" t="s">
        <v>766</v>
      </c>
      <c r="G43" s="91" t="s">
        <v>138</v>
      </c>
      <c r="H43" s="93">
        <v>6992.51</v>
      </c>
      <c r="I43" s="93">
        <v>143595.27100000001</v>
      </c>
      <c r="J43" s="93">
        <v>37151.402380000007</v>
      </c>
      <c r="K43" s="94">
        <v>8.2500026251311531E-2</v>
      </c>
      <c r="L43" s="94">
        <f t="shared" ref="L43:L55" si="2">IFERROR(J43/$J$11,0)</f>
        <v>1.4475143770142258E-2</v>
      </c>
      <c r="M43" s="94">
        <f>J43/'סכום נכסי הקרן'!$C$42</f>
        <v>3.331565182342612E-4</v>
      </c>
    </row>
    <row r="44" spans="2:13">
      <c r="B44" s="88" t="s">
        <v>2287</v>
      </c>
      <c r="C44" s="90">
        <v>6824</v>
      </c>
      <c r="D44" s="91" t="s">
        <v>29</v>
      </c>
      <c r="E44" s="90"/>
      <c r="F44" s="91" t="s">
        <v>766</v>
      </c>
      <c r="G44" s="91" t="s">
        <v>138</v>
      </c>
      <c r="H44" s="93">
        <v>282359.12000000005</v>
      </c>
      <c r="I44" s="93">
        <v>11242.39</v>
      </c>
      <c r="J44" s="93">
        <v>117452.47985000003</v>
      </c>
      <c r="K44" s="94">
        <v>0.17152169147788884</v>
      </c>
      <c r="L44" s="94">
        <f t="shared" si="2"/>
        <v>4.5762512935547679E-2</v>
      </c>
      <c r="M44" s="94">
        <f>J44/'סכום נכסי הקרן'!$C$42</f>
        <v>1.0532592779289244E-3</v>
      </c>
    </row>
    <row r="45" spans="2:13">
      <c r="B45" s="88" t="s">
        <v>2288</v>
      </c>
      <c r="C45" s="90" t="s">
        <v>2289</v>
      </c>
      <c r="D45" s="91" t="s">
        <v>29</v>
      </c>
      <c r="E45" s="90"/>
      <c r="F45" s="91" t="s">
        <v>766</v>
      </c>
      <c r="G45" s="91" t="s">
        <v>138</v>
      </c>
      <c r="H45" s="93">
        <v>2793893.7600000007</v>
      </c>
      <c r="I45" s="93">
        <v>254.874</v>
      </c>
      <c r="J45" s="93">
        <v>26347.36249</v>
      </c>
      <c r="K45" s="94">
        <v>0.11334474939298235</v>
      </c>
      <c r="L45" s="94">
        <f t="shared" si="2"/>
        <v>1.0265611405617233E-2</v>
      </c>
      <c r="M45" s="94">
        <f>J45/'סכום נכסי הקרן'!$C$42</f>
        <v>2.3627090740859332E-4</v>
      </c>
    </row>
    <row r="46" spans="2:13">
      <c r="B46" s="88" t="s">
        <v>2290</v>
      </c>
      <c r="C46" s="90" t="s">
        <v>2291</v>
      </c>
      <c r="D46" s="91" t="s">
        <v>29</v>
      </c>
      <c r="E46" s="90"/>
      <c r="F46" s="91" t="s">
        <v>766</v>
      </c>
      <c r="G46" s="91" t="s">
        <v>138</v>
      </c>
      <c r="H46" s="93">
        <v>19182627.180000003</v>
      </c>
      <c r="I46" s="93">
        <v>0</v>
      </c>
      <c r="J46" s="93">
        <v>0</v>
      </c>
      <c r="K46" s="94">
        <v>0.16292682119155361</v>
      </c>
      <c r="L46" s="94">
        <f t="shared" si="2"/>
        <v>0</v>
      </c>
      <c r="M46" s="94">
        <f>J46/'סכום נכסי הקרן'!$C$42</f>
        <v>0</v>
      </c>
    </row>
    <row r="47" spans="2:13">
      <c r="B47" s="88" t="s">
        <v>2292</v>
      </c>
      <c r="C47" s="90">
        <v>6900</v>
      </c>
      <c r="D47" s="91" t="s">
        <v>29</v>
      </c>
      <c r="E47" s="90"/>
      <c r="F47" s="91" t="s">
        <v>766</v>
      </c>
      <c r="G47" s="91" t="s">
        <v>138</v>
      </c>
      <c r="H47" s="93">
        <v>437746.53</v>
      </c>
      <c r="I47" s="93">
        <v>7958.1319999999996</v>
      </c>
      <c r="J47" s="93">
        <v>128894.85266000005</v>
      </c>
      <c r="K47" s="94">
        <v>0.12046520583102782</v>
      </c>
      <c r="L47" s="94">
        <f t="shared" si="2"/>
        <v>5.0220756255737437E-2</v>
      </c>
      <c r="M47" s="94">
        <f>J47/'סכום נכסי הקרן'!$C$42</f>
        <v>1.1558691618500274E-3</v>
      </c>
    </row>
    <row r="48" spans="2:13">
      <c r="B48" s="88" t="s">
        <v>2293</v>
      </c>
      <c r="C48" s="90" t="s">
        <v>2294</v>
      </c>
      <c r="D48" s="91" t="s">
        <v>29</v>
      </c>
      <c r="E48" s="90"/>
      <c r="F48" s="91" t="s">
        <v>766</v>
      </c>
      <c r="G48" s="91" t="s">
        <v>138</v>
      </c>
      <c r="H48" s="93">
        <v>5108.59</v>
      </c>
      <c r="I48" s="93">
        <v>0</v>
      </c>
      <c r="J48" s="93">
        <v>0</v>
      </c>
      <c r="K48" s="94">
        <v>9.8000036448426919E-2</v>
      </c>
      <c r="L48" s="94">
        <f t="shared" si="2"/>
        <v>0</v>
      </c>
      <c r="M48" s="94">
        <f>J48/'סכום נכסי הקרן'!$C$42</f>
        <v>0</v>
      </c>
    </row>
    <row r="49" spans="2:13">
      <c r="B49" s="88" t="s">
        <v>2295</v>
      </c>
      <c r="C49" s="90">
        <v>7019</v>
      </c>
      <c r="D49" s="91" t="s">
        <v>29</v>
      </c>
      <c r="E49" s="90"/>
      <c r="F49" s="91" t="s">
        <v>766</v>
      </c>
      <c r="G49" s="91" t="s">
        <v>138</v>
      </c>
      <c r="H49" s="93">
        <v>255134.43000000008</v>
      </c>
      <c r="I49" s="93">
        <v>11369.545599999999</v>
      </c>
      <c r="J49" s="93">
        <v>107328.21388</v>
      </c>
      <c r="K49" s="94">
        <v>0.17378967754376712</v>
      </c>
      <c r="L49" s="94">
        <f t="shared" si="2"/>
        <v>4.1817838008234499E-2</v>
      </c>
      <c r="M49" s="94">
        <f>J49/'סכום נכסי הקרן'!$C$42</f>
        <v>9.624695638356923E-4</v>
      </c>
    </row>
    <row r="50" spans="2:13">
      <c r="B50" s="88" t="s">
        <v>2296</v>
      </c>
      <c r="C50" s="90" t="s">
        <v>2297</v>
      </c>
      <c r="D50" s="91" t="s">
        <v>29</v>
      </c>
      <c r="E50" s="90"/>
      <c r="F50" s="91" t="s">
        <v>766</v>
      </c>
      <c r="G50" s="91" t="s">
        <v>140</v>
      </c>
      <c r="H50" s="93">
        <v>20.000000000000004</v>
      </c>
      <c r="I50" s="93">
        <v>0</v>
      </c>
      <c r="J50" s="93">
        <v>0</v>
      </c>
      <c r="K50" s="94">
        <v>6.7511528437374797E-4</v>
      </c>
      <c r="L50" s="94">
        <f t="shared" si="2"/>
        <v>0</v>
      </c>
      <c r="M50" s="94">
        <f>J50/'סכום נכסי הקרן'!$C$42</f>
        <v>0</v>
      </c>
    </row>
    <row r="51" spans="2:13">
      <c r="B51" s="88" t="s">
        <v>4331</v>
      </c>
      <c r="C51" s="90">
        <v>4654</v>
      </c>
      <c r="D51" s="91" t="s">
        <v>29</v>
      </c>
      <c r="E51" s="90"/>
      <c r="F51" s="91" t="s">
        <v>766</v>
      </c>
      <c r="G51" s="91" t="s">
        <v>141</v>
      </c>
      <c r="H51" s="93">
        <v>2914010.0000000005</v>
      </c>
      <c r="I51" s="93">
        <v>358.88350000000003</v>
      </c>
      <c r="J51" s="93">
        <v>48845.718530000006</v>
      </c>
      <c r="K51" s="94">
        <v>0.29500000000000004</v>
      </c>
      <c r="L51" s="94">
        <f t="shared" si="2"/>
        <v>1.9031550708252208E-2</v>
      </c>
      <c r="M51" s="94">
        <f>J51/'סכום נכסי הקרן'!$C$42</f>
        <v>4.3802571299074433E-4</v>
      </c>
    </row>
    <row r="52" spans="2:13">
      <c r="B52" s="88" t="s">
        <v>2298</v>
      </c>
      <c r="C52" s="90" t="s">
        <v>2299</v>
      </c>
      <c r="D52" s="91" t="s">
        <v>29</v>
      </c>
      <c r="E52" s="90"/>
      <c r="F52" s="91" t="s">
        <v>766</v>
      </c>
      <c r="G52" s="91" t="s">
        <v>138</v>
      </c>
      <c r="H52" s="93">
        <v>416.45000000000005</v>
      </c>
      <c r="I52" s="93">
        <v>0</v>
      </c>
      <c r="J52" s="93">
        <v>0</v>
      </c>
      <c r="K52" s="94">
        <v>7.8675270536569322E-3</v>
      </c>
      <c r="L52" s="94">
        <f t="shared" si="2"/>
        <v>0</v>
      </c>
      <c r="M52" s="94">
        <f>J52/'סכום נכסי הקרן'!$C$42</f>
        <v>0</v>
      </c>
    </row>
    <row r="53" spans="2:13">
      <c r="B53" s="88" t="s">
        <v>2300</v>
      </c>
      <c r="C53" s="90" t="s">
        <v>2301</v>
      </c>
      <c r="D53" s="91" t="s">
        <v>29</v>
      </c>
      <c r="E53" s="90"/>
      <c r="F53" s="91" t="s">
        <v>766</v>
      </c>
      <c r="G53" s="91" t="s">
        <v>140</v>
      </c>
      <c r="H53" s="93">
        <v>3355.1300000000006</v>
      </c>
      <c r="I53" s="93">
        <v>0</v>
      </c>
      <c r="J53" s="93">
        <v>0</v>
      </c>
      <c r="K53" s="94">
        <v>9.8000058418039507E-2</v>
      </c>
      <c r="L53" s="94">
        <f t="shared" si="2"/>
        <v>0</v>
      </c>
      <c r="M53" s="94">
        <f>J53/'סכום נכסי הקרן'!$C$42</f>
        <v>0</v>
      </c>
    </row>
    <row r="54" spans="2:13">
      <c r="B54" s="88" t="s">
        <v>2302</v>
      </c>
      <c r="C54" s="90">
        <v>5771</v>
      </c>
      <c r="D54" s="91" t="s">
        <v>29</v>
      </c>
      <c r="E54" s="90"/>
      <c r="F54" s="91" t="s">
        <v>766</v>
      </c>
      <c r="G54" s="91" t="s">
        <v>140</v>
      </c>
      <c r="H54" s="93">
        <v>17345557.720000003</v>
      </c>
      <c r="I54" s="93">
        <v>115.7786</v>
      </c>
      <c r="J54" s="93">
        <v>80701.300819999989</v>
      </c>
      <c r="K54" s="94">
        <v>0.16689713430373243</v>
      </c>
      <c r="L54" s="94">
        <f t="shared" si="2"/>
        <v>3.1443306496442384E-2</v>
      </c>
      <c r="M54" s="94">
        <f>J54/'סכום נכסי הקרן'!$C$42</f>
        <v>7.2369177677773897E-4</v>
      </c>
    </row>
    <row r="55" spans="2:13">
      <c r="B55" s="88" t="s">
        <v>2303</v>
      </c>
      <c r="C55" s="90" t="s">
        <v>2304</v>
      </c>
      <c r="D55" s="91" t="s">
        <v>29</v>
      </c>
      <c r="E55" s="90"/>
      <c r="F55" s="91" t="s">
        <v>766</v>
      </c>
      <c r="G55" s="91" t="s">
        <v>138</v>
      </c>
      <c r="H55" s="93">
        <v>373590.00000000006</v>
      </c>
      <c r="I55" s="93">
        <v>541.24080000000004</v>
      </c>
      <c r="J55" s="93">
        <v>7481.4795900000008</v>
      </c>
      <c r="K55" s="94">
        <v>0.10394997495033489</v>
      </c>
      <c r="L55" s="94">
        <f t="shared" si="2"/>
        <v>2.9149772482595301E-3</v>
      </c>
      <c r="M55" s="94">
        <f>J55/'סכום נכסי הקרן'!$C$42</f>
        <v>6.7090433517171796E-5</v>
      </c>
    </row>
    <row r="56" spans="2:13">
      <c r="B56" s="88" t="s">
        <v>2305</v>
      </c>
      <c r="C56" s="90">
        <v>7983</v>
      </c>
      <c r="D56" s="91" t="s">
        <v>29</v>
      </c>
      <c r="E56" s="90"/>
      <c r="F56" s="91" t="s">
        <v>733</v>
      </c>
      <c r="G56" s="91" t="s">
        <v>138</v>
      </c>
      <c r="H56" s="93">
        <v>243898.14000000004</v>
      </c>
      <c r="I56" s="93">
        <v>2258.1482999999998</v>
      </c>
      <c r="J56" s="93">
        <v>20378.052769999995</v>
      </c>
      <c r="K56" s="94">
        <v>1.2082454638953104E-4</v>
      </c>
      <c r="L56" s="94">
        <f t="shared" si="0"/>
        <v>7.9398145077853605E-3</v>
      </c>
      <c r="M56" s="94">
        <f>J56/'סכום נכסי הקרן'!$C$42</f>
        <v>1.8274091082230742E-4</v>
      </c>
    </row>
    <row r="57" spans="2:13">
      <c r="B57" s="88" t="s">
        <v>2306</v>
      </c>
      <c r="C57" s="90">
        <v>9035</v>
      </c>
      <c r="D57" s="91" t="s">
        <v>29</v>
      </c>
      <c r="E57" s="90"/>
      <c r="F57" s="91" t="s">
        <v>717</v>
      </c>
      <c r="G57" s="91" t="s">
        <v>140</v>
      </c>
      <c r="H57" s="93">
        <v>4342574.0000000009</v>
      </c>
      <c r="I57" s="93">
        <v>100</v>
      </c>
      <c r="J57" s="93">
        <v>17450.633620000001</v>
      </c>
      <c r="K57" s="94">
        <v>5.9228014343007306E-2</v>
      </c>
      <c r="L57" s="94">
        <f t="shared" si="0"/>
        <v>6.7992165664670133E-3</v>
      </c>
      <c r="M57" s="94">
        <f>J57/'סכום נכסי הקרן'!$C$42</f>
        <v>1.5648917578817227E-4</v>
      </c>
    </row>
    <row r="58" spans="2:13">
      <c r="B58" s="88" t="s">
        <v>2307</v>
      </c>
      <c r="C58" s="90">
        <v>8459</v>
      </c>
      <c r="D58" s="91" t="s">
        <v>29</v>
      </c>
      <c r="E58" s="90"/>
      <c r="F58" s="91" t="s">
        <v>717</v>
      </c>
      <c r="G58" s="91" t="s">
        <v>138</v>
      </c>
      <c r="H58" s="93">
        <v>24665965.850000005</v>
      </c>
      <c r="I58" s="93">
        <v>218.5812</v>
      </c>
      <c r="J58" s="93">
        <v>199486.10728000008</v>
      </c>
      <c r="K58" s="94">
        <v>5.2841105432434657E-2</v>
      </c>
      <c r="L58" s="94">
        <f t="shared" si="0"/>
        <v>7.7724928213706454E-2</v>
      </c>
      <c r="M58" s="94">
        <f>J58/'סכום נכסי הקרן'!$C$42</f>
        <v>1.788898740826244E-3</v>
      </c>
    </row>
    <row r="59" spans="2:13">
      <c r="B59" s="88" t="s">
        <v>2308</v>
      </c>
      <c r="C59" s="90">
        <v>7021</v>
      </c>
      <c r="D59" s="91" t="s">
        <v>29</v>
      </c>
      <c r="E59" s="90"/>
      <c r="F59" s="91" t="s">
        <v>766</v>
      </c>
      <c r="G59" s="91" t="s">
        <v>138</v>
      </c>
      <c r="H59" s="93">
        <v>390000.00000000006</v>
      </c>
      <c r="I59" s="93">
        <v>1E-4</v>
      </c>
      <c r="J59" s="93">
        <v>1.4400000000000003E-3</v>
      </c>
      <c r="K59" s="94">
        <v>1.9700000004697696E-2</v>
      </c>
      <c r="L59" s="94">
        <f t="shared" si="0"/>
        <v>5.610611092362445E-10</v>
      </c>
      <c r="M59" s="94">
        <f>J59/'סכום נכסי הקרן'!$C$42</f>
        <v>1.291325106251174E-11</v>
      </c>
    </row>
    <row r="60" spans="2:13">
      <c r="B60" s="88" t="s">
        <v>2309</v>
      </c>
      <c r="C60" s="90">
        <v>8613</v>
      </c>
      <c r="D60" s="91" t="s">
        <v>29</v>
      </c>
      <c r="E60" s="90"/>
      <c r="F60" s="91" t="s">
        <v>1457</v>
      </c>
      <c r="G60" s="91" t="s">
        <v>138</v>
      </c>
      <c r="H60" s="93">
        <v>85015.810000000012</v>
      </c>
      <c r="I60" s="93">
        <v>2072.1439</v>
      </c>
      <c r="J60" s="93">
        <v>6518.1047000000008</v>
      </c>
      <c r="K60" s="94">
        <v>7.607747050135262E-3</v>
      </c>
      <c r="L60" s="94">
        <f t="shared" si="0"/>
        <v>2.5396215646527626E-3</v>
      </c>
      <c r="M60" s="94">
        <f>J60/'סכום נכסי הקרן'!$C$42</f>
        <v>5.8451335029748444E-5</v>
      </c>
    </row>
    <row r="61" spans="2:13">
      <c r="B61" s="88" t="s">
        <v>2310</v>
      </c>
      <c r="C61" s="90">
        <v>8564</v>
      </c>
      <c r="D61" s="91" t="s">
        <v>29</v>
      </c>
      <c r="E61" s="90"/>
      <c r="F61" s="91" t="s">
        <v>783</v>
      </c>
      <c r="G61" s="91" t="s">
        <v>138</v>
      </c>
      <c r="H61" s="93">
        <v>29788.620000000006</v>
      </c>
      <c r="I61" s="93">
        <v>14777.717699999999</v>
      </c>
      <c r="J61" s="93">
        <v>16287.689270000003</v>
      </c>
      <c r="K61" s="94">
        <v>4.6839169824536625E-3</v>
      </c>
      <c r="L61" s="94">
        <f t="shared" si="0"/>
        <v>6.3461034782788034E-3</v>
      </c>
      <c r="M61" s="94">
        <f>J61/'סכום נכסי הקרן'!$C$42</f>
        <v>1.4606043109145037E-4</v>
      </c>
    </row>
    <row r="62" spans="2:13">
      <c r="B62" s="88" t="s">
        <v>2311</v>
      </c>
      <c r="C62" s="90">
        <v>8568</v>
      </c>
      <c r="D62" s="91" t="s">
        <v>29</v>
      </c>
      <c r="E62" s="90"/>
      <c r="F62" s="91" t="s">
        <v>717</v>
      </c>
      <c r="G62" s="91" t="s">
        <v>138</v>
      </c>
      <c r="H62" s="93">
        <v>21407036.910000004</v>
      </c>
      <c r="I62" s="93">
        <v>114.9161</v>
      </c>
      <c r="J62" s="93">
        <v>91020.488190000018</v>
      </c>
      <c r="K62" s="94">
        <v>0.15915504643063907</v>
      </c>
      <c r="L62" s="94">
        <f t="shared" si="0"/>
        <v>3.5463927824379092E-2</v>
      </c>
      <c r="M62" s="94">
        <f>J62/'סכום נכסי הקרן'!$C$42</f>
        <v>8.1622945543739908E-4</v>
      </c>
    </row>
    <row r="63" spans="2:13">
      <c r="B63" s="88" t="s">
        <v>2312</v>
      </c>
      <c r="C63" s="90">
        <v>8932</v>
      </c>
      <c r="D63" s="91" t="s">
        <v>29</v>
      </c>
      <c r="E63" s="90"/>
      <c r="F63" s="91" t="s">
        <v>717</v>
      </c>
      <c r="G63" s="91" t="s">
        <v>138</v>
      </c>
      <c r="H63" s="93">
        <v>2273027.7100000004</v>
      </c>
      <c r="I63" s="93">
        <v>100</v>
      </c>
      <c r="J63" s="93">
        <v>8410.2025200000007</v>
      </c>
      <c r="K63" s="94">
        <v>0.10940875068996227</v>
      </c>
      <c r="L63" s="94">
        <f t="shared" si="0"/>
        <v>3.2768316352587905E-3</v>
      </c>
      <c r="M63" s="94">
        <f>J63/'סכום נכסי הקרן'!$C$42</f>
        <v>7.5418789324533959E-5</v>
      </c>
    </row>
    <row r="64" spans="2:13">
      <c r="B64" s="88" t="s">
        <v>2313</v>
      </c>
      <c r="C64" s="90">
        <v>8783</v>
      </c>
      <c r="D64" s="91" t="s">
        <v>29</v>
      </c>
      <c r="E64" s="90"/>
      <c r="F64" s="91" t="s">
        <v>766</v>
      </c>
      <c r="G64" s="91" t="s">
        <v>138</v>
      </c>
      <c r="H64" s="93">
        <v>29568458.740000006</v>
      </c>
      <c r="I64" s="93">
        <v>131.72819999999999</v>
      </c>
      <c r="J64" s="93">
        <v>144114.99435000002</v>
      </c>
      <c r="K64" s="94">
        <v>0.1011625757788321</v>
      </c>
      <c r="L64" s="94">
        <f t="shared" si="0"/>
        <v>5.6150915685823685E-2</v>
      </c>
      <c r="M64" s="94">
        <f>J64/'סכום נכסי הקרן'!$C$42</f>
        <v>1.2923563221625075E-3</v>
      </c>
    </row>
    <row r="65" spans="2:13">
      <c r="B65" s="88" t="s">
        <v>2314</v>
      </c>
      <c r="C65" s="90" t="s">
        <v>2315</v>
      </c>
      <c r="D65" s="91" t="s">
        <v>29</v>
      </c>
      <c r="E65" s="90"/>
      <c r="F65" s="91" t="s">
        <v>766</v>
      </c>
      <c r="G65" s="91" t="s">
        <v>138</v>
      </c>
      <c r="H65" s="93">
        <v>2201731.0000000005</v>
      </c>
      <c r="I65" s="93">
        <v>377.90539999999999</v>
      </c>
      <c r="J65" s="93">
        <v>30785.703250000002</v>
      </c>
      <c r="K65" s="94">
        <v>5.0064310267650118E-2</v>
      </c>
      <c r="L65" s="94">
        <f t="shared" si="0"/>
        <v>1.1994903343099205E-2</v>
      </c>
      <c r="M65" s="94">
        <f>J65/'סכום נכסי הקרן'!$C$42</f>
        <v>2.760718855578011E-4</v>
      </c>
    </row>
    <row r="66" spans="2:13">
      <c r="B66" s="88" t="s">
        <v>2316</v>
      </c>
      <c r="C66" s="90">
        <v>9116</v>
      </c>
      <c r="D66" s="91" t="s">
        <v>29</v>
      </c>
      <c r="E66" s="90"/>
      <c r="F66" s="91" t="s">
        <v>717</v>
      </c>
      <c r="G66" s="91" t="s">
        <v>140</v>
      </c>
      <c r="H66" s="93">
        <v>10086783.120000003</v>
      </c>
      <c r="I66" s="93">
        <v>97.623999999999995</v>
      </c>
      <c r="J66" s="93">
        <v>39570.656409999996</v>
      </c>
      <c r="K66" s="94">
        <v>0.14966672407001816</v>
      </c>
      <c r="L66" s="94">
        <f t="shared" si="0"/>
        <v>1.5417747485139514E-2</v>
      </c>
      <c r="M66" s="94">
        <f>J66/'סכום נכסי הקרן'!$C$42</f>
        <v>3.5485126453522174E-4</v>
      </c>
    </row>
    <row r="67" spans="2:13">
      <c r="B67" s="88" t="s">
        <v>2317</v>
      </c>
      <c r="C67" s="90">
        <v>9291</v>
      </c>
      <c r="D67" s="91" t="s">
        <v>29</v>
      </c>
      <c r="E67" s="90"/>
      <c r="F67" s="91" t="s">
        <v>717</v>
      </c>
      <c r="G67" s="91" t="s">
        <v>140</v>
      </c>
      <c r="H67" s="93">
        <v>3960705.8200000008</v>
      </c>
      <c r="I67" s="93">
        <v>95.15</v>
      </c>
      <c r="J67" s="93">
        <v>15144.165640000001</v>
      </c>
      <c r="K67" s="94">
        <v>0.14525389780534836</v>
      </c>
      <c r="L67" s="94">
        <f t="shared" si="0"/>
        <v>5.9005572030804299E-3</v>
      </c>
      <c r="M67" s="94">
        <f>J67/'סכום נכסי הקרן'!$C$42</f>
        <v>1.3580584238998873E-4</v>
      </c>
    </row>
    <row r="68" spans="2:13">
      <c r="B68" s="88" t="s">
        <v>2318</v>
      </c>
      <c r="C68" s="90">
        <v>9300</v>
      </c>
      <c r="D68" s="91" t="s">
        <v>29</v>
      </c>
      <c r="E68" s="90"/>
      <c r="F68" s="91" t="s">
        <v>717</v>
      </c>
      <c r="G68" s="91" t="s">
        <v>140</v>
      </c>
      <c r="H68" s="93">
        <v>1402407.6000000003</v>
      </c>
      <c r="I68" s="93">
        <v>100</v>
      </c>
      <c r="J68" s="93">
        <v>5635.5749400000013</v>
      </c>
      <c r="K68" s="94">
        <v>0.16903288461625318</v>
      </c>
      <c r="L68" s="94">
        <f t="shared" si="0"/>
        <v>2.1957652270974876E-3</v>
      </c>
      <c r="M68" s="94">
        <f>J68/'סכום נכסי הקרן'!$C$42</f>
        <v>5.0537218112374679E-5</v>
      </c>
    </row>
    <row r="69" spans="2:13">
      <c r="B69" s="88" t="s">
        <v>2319</v>
      </c>
      <c r="C69" s="90">
        <v>7022</v>
      </c>
      <c r="D69" s="91" t="s">
        <v>29</v>
      </c>
      <c r="E69" s="90"/>
      <c r="F69" s="91" t="s">
        <v>766</v>
      </c>
      <c r="G69" s="91" t="s">
        <v>138</v>
      </c>
      <c r="H69" s="93">
        <v>664500.00000000012</v>
      </c>
      <c r="I69" s="93">
        <v>1E-4</v>
      </c>
      <c r="J69" s="93">
        <v>2.4400000000000003E-3</v>
      </c>
      <c r="K69" s="94">
        <v>2.013636363636364E-2</v>
      </c>
      <c r="L69" s="94">
        <f t="shared" si="0"/>
        <v>9.5068687953919206E-10</v>
      </c>
      <c r="M69" s="94">
        <f>J69/'סכום נכסי הקרן'!$C$42</f>
        <v>2.1880786522589334E-11</v>
      </c>
    </row>
    <row r="70" spans="2:13">
      <c r="B70" s="88" t="s">
        <v>2320</v>
      </c>
      <c r="C70" s="90">
        <v>8215</v>
      </c>
      <c r="D70" s="91" t="s">
        <v>29</v>
      </c>
      <c r="E70" s="90"/>
      <c r="F70" s="91" t="s">
        <v>717</v>
      </c>
      <c r="G70" s="91" t="s">
        <v>138</v>
      </c>
      <c r="H70" s="93">
        <v>52264510.340000011</v>
      </c>
      <c r="I70" s="93">
        <v>142.9796</v>
      </c>
      <c r="J70" s="93">
        <v>276492.07495000004</v>
      </c>
      <c r="K70" s="94">
        <v>5.2670665805534693E-2</v>
      </c>
      <c r="L70" s="94">
        <f t="shared" si="0"/>
        <v>0.10772843768505405</v>
      </c>
      <c r="M70" s="94">
        <f>J70/'סכום נכסי הקרן'!$C$42</f>
        <v>2.4794524865445577E-3</v>
      </c>
    </row>
    <row r="71" spans="2:13">
      <c r="B71" s="88" t="s">
        <v>2321</v>
      </c>
      <c r="C71" s="90">
        <v>8255</v>
      </c>
      <c r="D71" s="91" t="s">
        <v>29</v>
      </c>
      <c r="E71" s="90"/>
      <c r="F71" s="91" t="s">
        <v>783</v>
      </c>
      <c r="G71" s="91" t="s">
        <v>138</v>
      </c>
      <c r="H71" s="93">
        <v>6115864.8400000008</v>
      </c>
      <c r="I71" s="93">
        <v>94.301699999999997</v>
      </c>
      <c r="J71" s="93">
        <v>21339.248729999999</v>
      </c>
      <c r="K71" s="94">
        <v>6.122105573613314E-3</v>
      </c>
      <c r="L71" s="94">
        <f t="shared" si="0"/>
        <v>8.3143212241124434E-3</v>
      </c>
      <c r="M71" s="94">
        <f>J71/'סכום נכסי הקרן'!$C$42</f>
        <v>1.9136046967769079E-4</v>
      </c>
    </row>
    <row r="72" spans="2:13">
      <c r="B72" s="88" t="s">
        <v>2322</v>
      </c>
      <c r="C72" s="90">
        <v>4637</v>
      </c>
      <c r="D72" s="91" t="s">
        <v>29</v>
      </c>
      <c r="E72" s="90"/>
      <c r="F72" s="91" t="s">
        <v>766</v>
      </c>
      <c r="G72" s="91" t="s">
        <v>141</v>
      </c>
      <c r="H72" s="93">
        <v>15047470.280000003</v>
      </c>
      <c r="I72" s="93">
        <v>29.6904</v>
      </c>
      <c r="J72" s="93">
        <v>20867.072050000006</v>
      </c>
      <c r="K72" s="94">
        <v>8.3309402665919713E-2</v>
      </c>
      <c r="L72" s="94">
        <f t="shared" si="0"/>
        <v>8.1303490214483572E-3</v>
      </c>
      <c r="M72" s="94">
        <f>J72/'סכום נכסי הקרן'!$C$42</f>
        <v>1.8712620855636914E-4</v>
      </c>
    </row>
    <row r="73" spans="2:13">
      <c r="B73" s="88" t="s">
        <v>2323</v>
      </c>
      <c r="C73" s="90">
        <v>8735</v>
      </c>
      <c r="D73" s="91" t="s">
        <v>29</v>
      </c>
      <c r="E73" s="90"/>
      <c r="F73" s="91" t="s">
        <v>766</v>
      </c>
      <c r="G73" s="91" t="s">
        <v>140</v>
      </c>
      <c r="H73" s="93">
        <v>3649475.9100000006</v>
      </c>
      <c r="I73" s="93">
        <v>97.475800000000007</v>
      </c>
      <c r="J73" s="93">
        <v>14295.23444</v>
      </c>
      <c r="K73" s="94">
        <v>0.14078852003038175</v>
      </c>
      <c r="L73" s="94">
        <f t="shared" si="0"/>
        <v>5.5697917303462238E-3</v>
      </c>
      <c r="M73" s="94">
        <f>J73/'סכום נכסי הקרן'!$C$42</f>
        <v>1.2819302175082249E-4</v>
      </c>
    </row>
    <row r="74" spans="2:13">
      <c r="B74" s="88" t="s">
        <v>2324</v>
      </c>
      <c r="C74" s="90" t="s">
        <v>2325</v>
      </c>
      <c r="D74" s="91" t="s">
        <v>29</v>
      </c>
      <c r="E74" s="90"/>
      <c r="F74" s="91" t="s">
        <v>766</v>
      </c>
      <c r="G74" s="91" t="s">
        <v>138</v>
      </c>
      <c r="H74" s="93">
        <v>126925.97000000002</v>
      </c>
      <c r="I74" s="93">
        <v>2474.6709000000001</v>
      </c>
      <c r="J74" s="93">
        <v>11621.700330000001</v>
      </c>
      <c r="K74" s="94">
        <v>0.15237212564951838</v>
      </c>
      <c r="L74" s="94">
        <f t="shared" ref="L74:L89" si="3">IFERROR(J74/$J$11,0)</f>
        <v>4.5281139433062693E-3</v>
      </c>
      <c r="M74" s="94">
        <f>J74/'סכום נכסי הקרן'!$C$42</f>
        <v>1.042180098156705E-4</v>
      </c>
    </row>
    <row r="75" spans="2:13">
      <c r="B75" s="88" t="s">
        <v>2326</v>
      </c>
      <c r="C75" s="90" t="s">
        <v>2327</v>
      </c>
      <c r="D75" s="91" t="s">
        <v>29</v>
      </c>
      <c r="E75" s="90"/>
      <c r="F75" s="91" t="s">
        <v>766</v>
      </c>
      <c r="G75" s="91" t="s">
        <v>140</v>
      </c>
      <c r="H75" s="93">
        <v>18397522.720000003</v>
      </c>
      <c r="I75" s="93">
        <v>118.33110000000001</v>
      </c>
      <c r="J75" s="93">
        <v>87482.70888000002</v>
      </c>
      <c r="K75" s="94">
        <v>0.32623660175638491</v>
      </c>
      <c r="L75" s="94">
        <f t="shared" si="3"/>
        <v>3.4085517835558514E-2</v>
      </c>
      <c r="M75" s="94">
        <f>J75/'סכום נכסי הקרן'!$C$42</f>
        <v>7.845042940250453E-4</v>
      </c>
    </row>
    <row r="76" spans="2:13">
      <c r="B76" s="88" t="s">
        <v>2328</v>
      </c>
      <c r="C76" s="90">
        <v>5691</v>
      </c>
      <c r="D76" s="91" t="s">
        <v>29</v>
      </c>
      <c r="E76" s="90"/>
      <c r="F76" s="91" t="s">
        <v>766</v>
      </c>
      <c r="G76" s="91" t="s">
        <v>138</v>
      </c>
      <c r="H76" s="93">
        <v>16300295.700000003</v>
      </c>
      <c r="I76" s="93">
        <v>113.20099999999999</v>
      </c>
      <c r="J76" s="93">
        <v>68272.761620000019</v>
      </c>
      <c r="K76" s="94">
        <v>0.16805259337690148</v>
      </c>
      <c r="L76" s="94">
        <f t="shared" si="3"/>
        <v>2.6600827336902017E-2</v>
      </c>
      <c r="M76" s="94">
        <f>J76/'סכום נכסי הקרן'!$C$42</f>
        <v>6.1223841078477488E-4</v>
      </c>
    </row>
    <row r="77" spans="2:13">
      <c r="B77" s="88" t="s">
        <v>2329</v>
      </c>
      <c r="C77" s="90">
        <v>8773</v>
      </c>
      <c r="D77" s="91" t="s">
        <v>29</v>
      </c>
      <c r="E77" s="90"/>
      <c r="F77" s="91" t="s">
        <v>733</v>
      </c>
      <c r="G77" s="91" t="s">
        <v>138</v>
      </c>
      <c r="H77" s="93">
        <v>242827.01</v>
      </c>
      <c r="I77" s="93">
        <v>2467.1547</v>
      </c>
      <c r="J77" s="93">
        <v>22166.396629999999</v>
      </c>
      <c r="K77" s="94">
        <v>1.2029391997157548E-4</v>
      </c>
      <c r="L77" s="94">
        <f t="shared" si="3"/>
        <v>8.6365993618044094E-3</v>
      </c>
      <c r="M77" s="94">
        <f>J77/'סכום נכסי הקרן'!$C$42</f>
        <v>1.987779478016695E-4</v>
      </c>
    </row>
    <row r="78" spans="2:13">
      <c r="B78" s="88" t="s">
        <v>2330</v>
      </c>
      <c r="C78" s="90">
        <v>8432</v>
      </c>
      <c r="D78" s="91" t="s">
        <v>29</v>
      </c>
      <c r="E78" s="90"/>
      <c r="F78" s="91" t="s">
        <v>824</v>
      </c>
      <c r="G78" s="91" t="s">
        <v>138</v>
      </c>
      <c r="H78" s="93">
        <v>318871.30000000005</v>
      </c>
      <c r="I78" s="93">
        <v>3362.7687999999998</v>
      </c>
      <c r="J78" s="93">
        <v>39674.746990000007</v>
      </c>
      <c r="K78" s="94">
        <v>7.7793021613631339E-3</v>
      </c>
      <c r="L78" s="94">
        <f t="shared" si="3"/>
        <v>1.5458303857553299E-2</v>
      </c>
      <c r="M78" s="94">
        <f>J78/'סכום נכסי הקרן'!$C$42</f>
        <v>3.5578470050243188E-4</v>
      </c>
    </row>
    <row r="79" spans="2:13">
      <c r="B79" s="88" t="s">
        <v>2331</v>
      </c>
      <c r="C79" s="90">
        <v>6629</v>
      </c>
      <c r="D79" s="91" t="s">
        <v>29</v>
      </c>
      <c r="E79" s="90"/>
      <c r="F79" s="91" t="s">
        <v>766</v>
      </c>
      <c r="G79" s="91" t="s">
        <v>141</v>
      </c>
      <c r="H79" s="93">
        <v>222113.01000000004</v>
      </c>
      <c r="I79" s="93">
        <v>9236.6561000000002</v>
      </c>
      <c r="J79" s="93">
        <v>95823.217040000018</v>
      </c>
      <c r="K79" s="94">
        <v>0.32760030973451332</v>
      </c>
      <c r="L79" s="94">
        <f t="shared" si="3"/>
        <v>3.7335194752116531E-2</v>
      </c>
      <c r="M79" s="94">
        <f>J79/'סכום נכסי הקרן'!$C$42</f>
        <v>8.5929809670491186E-4</v>
      </c>
    </row>
    <row r="80" spans="2:13">
      <c r="B80" s="88" t="s">
        <v>2332</v>
      </c>
      <c r="C80" s="90">
        <v>3865</v>
      </c>
      <c r="D80" s="91" t="s">
        <v>29</v>
      </c>
      <c r="E80" s="90"/>
      <c r="F80" s="91" t="s">
        <v>766</v>
      </c>
      <c r="G80" s="91" t="s">
        <v>138</v>
      </c>
      <c r="H80" s="93">
        <v>342654.00000000006</v>
      </c>
      <c r="I80" s="93">
        <v>663.30269999999996</v>
      </c>
      <c r="J80" s="93">
        <v>8409.4829499999996</v>
      </c>
      <c r="K80" s="94">
        <v>7.9230274646962806E-2</v>
      </c>
      <c r="L80" s="94">
        <f t="shared" si="3"/>
        <v>3.2765512722432531E-3</v>
      </c>
      <c r="M80" s="94">
        <f>J80/'סכום נכסי הקרן'!$C$42</f>
        <v>7.5412336555042938E-5</v>
      </c>
    </row>
    <row r="81" spans="2:13">
      <c r="B81" s="88" t="s">
        <v>2333</v>
      </c>
      <c r="C81" s="90">
        <v>7024</v>
      </c>
      <c r="D81" s="91" t="s">
        <v>29</v>
      </c>
      <c r="E81" s="90"/>
      <c r="F81" s="91" t="s">
        <v>766</v>
      </c>
      <c r="G81" s="91" t="s">
        <v>138</v>
      </c>
      <c r="H81" s="93">
        <v>170000.00000000003</v>
      </c>
      <c r="I81" s="93">
        <v>1E-4</v>
      </c>
      <c r="J81" s="93">
        <v>6.3000000000000013E-4</v>
      </c>
      <c r="K81" s="94">
        <v>2.0000000000000004E-2</v>
      </c>
      <c r="L81" s="94">
        <f t="shared" si="3"/>
        <v>2.4546423529085696E-10</v>
      </c>
      <c r="M81" s="94">
        <f>J81/'סכום נכסי הקרן'!$C$42</f>
        <v>5.6495473398488864E-12</v>
      </c>
    </row>
    <row r="82" spans="2:13">
      <c r="B82" s="88" t="s">
        <v>2334</v>
      </c>
      <c r="C82" s="90">
        <v>7943</v>
      </c>
      <c r="D82" s="91" t="s">
        <v>29</v>
      </c>
      <c r="E82" s="90"/>
      <c r="F82" s="91" t="s">
        <v>766</v>
      </c>
      <c r="G82" s="91" t="s">
        <v>138</v>
      </c>
      <c r="H82" s="93">
        <v>32023769.550000001</v>
      </c>
      <c r="I82" s="93">
        <v>66.805000000000007</v>
      </c>
      <c r="J82" s="93">
        <v>79155.873229999997</v>
      </c>
      <c r="K82" s="94">
        <v>0.43574987353705813</v>
      </c>
      <c r="L82" s="94">
        <f t="shared" si="3"/>
        <v>3.0841168081241207E-2</v>
      </c>
      <c r="M82" s="94">
        <f>J82/'סכום נכסי הקרן'!$C$42</f>
        <v>7.0983310006343182E-4</v>
      </c>
    </row>
    <row r="83" spans="2:13">
      <c r="B83" s="88" t="s">
        <v>2335</v>
      </c>
      <c r="C83" s="90" t="s">
        <v>2336</v>
      </c>
      <c r="D83" s="91" t="s">
        <v>29</v>
      </c>
      <c r="E83" s="90"/>
      <c r="F83" s="91" t="s">
        <v>766</v>
      </c>
      <c r="G83" s="91" t="s">
        <v>138</v>
      </c>
      <c r="H83" s="93">
        <v>1214.2600000000002</v>
      </c>
      <c r="I83" s="93">
        <v>1E-3</v>
      </c>
      <c r="J83" s="93">
        <v>4.000000000000001E-5</v>
      </c>
      <c r="K83" s="94">
        <v>9.8000222753458752E-2</v>
      </c>
      <c r="L83" s="94">
        <f t="shared" si="3"/>
        <v>1.5585030812117904E-11</v>
      </c>
      <c r="M83" s="94">
        <f>J83/'סכום נכסי הקרן'!$C$42</f>
        <v>3.5870141840310389E-13</v>
      </c>
    </row>
    <row r="84" spans="2:13">
      <c r="B84" s="88" t="s">
        <v>2337</v>
      </c>
      <c r="C84" s="90">
        <v>4811</v>
      </c>
      <c r="D84" s="91" t="s">
        <v>29</v>
      </c>
      <c r="E84" s="90"/>
      <c r="F84" s="91" t="s">
        <v>766</v>
      </c>
      <c r="G84" s="91" t="s">
        <v>138</v>
      </c>
      <c r="H84" s="93">
        <v>325288.95000000007</v>
      </c>
      <c r="I84" s="93">
        <v>18.508700000000001</v>
      </c>
      <c r="J84" s="93">
        <v>222.76497000000003</v>
      </c>
      <c r="K84" s="94">
        <v>1.8868811335320042E-2</v>
      </c>
      <c r="L84" s="94">
        <f t="shared" si="3"/>
        <v>8.6794973032763002E-5</v>
      </c>
      <c r="M84" s="94">
        <f>J84/'סכום נכסי הקרן'!$C$42</f>
        <v>1.9976527677381221E-6</v>
      </c>
    </row>
    <row r="85" spans="2:13">
      <c r="B85" s="88" t="s">
        <v>2338</v>
      </c>
      <c r="C85" s="90">
        <v>5356</v>
      </c>
      <c r="D85" s="91" t="s">
        <v>29</v>
      </c>
      <c r="E85" s="90"/>
      <c r="F85" s="91" t="s">
        <v>766</v>
      </c>
      <c r="G85" s="91" t="s">
        <v>138</v>
      </c>
      <c r="H85" s="93">
        <v>4337822.5100000007</v>
      </c>
      <c r="I85" s="93">
        <v>220.06729999999999</v>
      </c>
      <c r="J85" s="93">
        <v>35320.676790000005</v>
      </c>
      <c r="K85" s="94">
        <v>0.18299066248481052</v>
      </c>
      <c r="L85" s="94">
        <f t="shared" si="3"/>
        <v>1.3761845901925191E-2</v>
      </c>
      <c r="M85" s="94">
        <f>J85/'סכום נכסי הקרן'!$C$42</f>
        <v>3.1673942158826475E-4</v>
      </c>
    </row>
    <row r="86" spans="2:13">
      <c r="B86" s="88" t="s">
        <v>2339</v>
      </c>
      <c r="C86" s="90" t="s">
        <v>2340</v>
      </c>
      <c r="D86" s="91" t="s">
        <v>29</v>
      </c>
      <c r="E86" s="90"/>
      <c r="F86" s="91" t="s">
        <v>766</v>
      </c>
      <c r="G86" s="91" t="s">
        <v>138</v>
      </c>
      <c r="H86" s="93">
        <v>31830380.859999999</v>
      </c>
      <c r="I86" s="93">
        <v>137.5727</v>
      </c>
      <c r="J86" s="93">
        <v>162022.68319000001</v>
      </c>
      <c r="K86" s="94">
        <v>0.1506122784135436</v>
      </c>
      <c r="L86" s="94">
        <f t="shared" si="3"/>
        <v>6.3128212744454168E-2</v>
      </c>
      <c r="M86" s="94">
        <f>J86/'סכום נכסי הקרן'!$C$42</f>
        <v>1.4529441568432431E-3</v>
      </c>
    </row>
    <row r="87" spans="2:13">
      <c r="B87" s="88" t="s">
        <v>2341</v>
      </c>
      <c r="C87" s="90">
        <v>5511</v>
      </c>
      <c r="D87" s="91" t="s">
        <v>29</v>
      </c>
      <c r="E87" s="90"/>
      <c r="F87" s="91" t="s">
        <v>811</v>
      </c>
      <c r="G87" s="91" t="s">
        <v>141</v>
      </c>
      <c r="H87" s="93">
        <v>4009.4400000000005</v>
      </c>
      <c r="I87" s="93">
        <v>0</v>
      </c>
      <c r="J87" s="93">
        <v>0</v>
      </c>
      <c r="K87" s="94">
        <v>4.1632660181448226E-2</v>
      </c>
      <c r="L87" s="94">
        <f t="shared" ref="L87:L88" si="4">IFERROR(J87/$J$11,0)</f>
        <v>0</v>
      </c>
      <c r="M87" s="94">
        <f>J87/'סכום נכסי הקרן'!$C$42</f>
        <v>0</v>
      </c>
    </row>
    <row r="88" spans="2:13">
      <c r="B88" s="88" t="s">
        <v>2342</v>
      </c>
      <c r="C88" s="90">
        <v>8372</v>
      </c>
      <c r="D88" s="91" t="s">
        <v>29</v>
      </c>
      <c r="E88" s="90"/>
      <c r="F88" s="91" t="s">
        <v>824</v>
      </c>
      <c r="G88" s="91" t="s">
        <v>138</v>
      </c>
      <c r="H88" s="93">
        <v>102894.12000000002</v>
      </c>
      <c r="I88" s="93">
        <v>4245.3095000000003</v>
      </c>
      <c r="J88" s="93">
        <v>16162.24331</v>
      </c>
      <c r="K88" s="94">
        <v>5.4484844266921824E-3</v>
      </c>
      <c r="L88" s="94">
        <f t="shared" si="4"/>
        <v>6.2972264994824098E-3</v>
      </c>
      <c r="M88" s="94">
        <f>J88/'סכום נכסי הקרן'!$C$42</f>
        <v>1.4493548999682689E-4</v>
      </c>
    </row>
    <row r="89" spans="2:13">
      <c r="B89" s="88" t="s">
        <v>2343</v>
      </c>
      <c r="C89" s="90">
        <v>7425</v>
      </c>
      <c r="D89" s="91" t="s">
        <v>29</v>
      </c>
      <c r="E89" s="90"/>
      <c r="F89" s="91" t="s">
        <v>766</v>
      </c>
      <c r="G89" s="91" t="s">
        <v>138</v>
      </c>
      <c r="H89" s="93">
        <v>15929227.500000002</v>
      </c>
      <c r="I89" s="93">
        <v>111.6399</v>
      </c>
      <c r="J89" s="93">
        <v>65798.482580000011</v>
      </c>
      <c r="K89" s="94">
        <v>0.16103955416266494</v>
      </c>
      <c r="L89" s="94">
        <f t="shared" si="3"/>
        <v>2.5636784459997574E-2</v>
      </c>
      <c r="M89" s="94">
        <f>J89/'סכום נכסי הקרן'!$C$42</f>
        <v>5.9005022575544803E-4</v>
      </c>
    </row>
    <row r="90" spans="2:13">
      <c r="B90" s="96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</row>
    <row r="91" spans="2:13">
      <c r="B91" s="96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</row>
    <row r="92" spans="2:13">
      <c r="B92" s="96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</row>
    <row r="93" spans="2:13">
      <c r="B93" s="112" t="s">
        <v>230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</row>
    <row r="94" spans="2:13">
      <c r="B94" s="112" t="s">
        <v>117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2:13">
      <c r="B95" s="112" t="s">
        <v>213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2:13">
      <c r="B96" s="112" t="s">
        <v>221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</row>
    <row r="97" spans="2:13">
      <c r="B97" s="96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</row>
    <row r="98" spans="2:13">
      <c r="B98" s="96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</row>
    <row r="99" spans="2:13">
      <c r="B99" s="96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</row>
    <row r="100" spans="2:13">
      <c r="B100" s="96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</row>
    <row r="101" spans="2:13">
      <c r="B101" s="96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</row>
    <row r="102" spans="2:13">
      <c r="B102" s="96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2:13">
      <c r="B103" s="96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</row>
    <row r="104" spans="2:13">
      <c r="B104" s="96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</row>
    <row r="105" spans="2:13">
      <c r="B105" s="96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</row>
    <row r="106" spans="2:13">
      <c r="B106" s="96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</row>
    <row r="107" spans="2:13">
      <c r="B107" s="96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</row>
    <row r="108" spans="2:13">
      <c r="B108" s="96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</row>
    <row r="109" spans="2:13">
      <c r="B109" s="96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  <row r="110" spans="2:13">
      <c r="B110" s="96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</row>
    <row r="111" spans="2:13">
      <c r="B111" s="96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</row>
    <row r="112" spans="2:13">
      <c r="B112" s="96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</row>
    <row r="113" spans="2:13">
      <c r="B113" s="96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</row>
    <row r="114" spans="2:13">
      <c r="B114" s="96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</row>
    <row r="115" spans="2:13">
      <c r="B115" s="96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</row>
    <row r="116" spans="2:13">
      <c r="B116" s="96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</row>
    <row r="117" spans="2:13">
      <c r="B117" s="96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</row>
    <row r="118" spans="2:13">
      <c r="B118" s="96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</row>
    <row r="119" spans="2:13">
      <c r="B119" s="96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</row>
    <row r="120" spans="2:13">
      <c r="B120" s="96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</row>
    <row r="121" spans="2:13">
      <c r="B121" s="96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</row>
    <row r="122" spans="2:13">
      <c r="B122" s="96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2:13">
      <c r="B123" s="96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2:13">
      <c r="B124" s="96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2:13">
      <c r="B125" s="96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2:13">
      <c r="B126" s="96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2:13">
      <c r="B127" s="96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2:13">
      <c r="B128" s="96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</row>
    <row r="129" spans="2:13">
      <c r="B129" s="96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</row>
    <row r="130" spans="2:13">
      <c r="B130" s="96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</row>
    <row r="131" spans="2:13">
      <c r="B131" s="96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</row>
    <row r="132" spans="2:13">
      <c r="B132" s="96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</row>
    <row r="133" spans="2:13">
      <c r="B133" s="96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</row>
    <row r="134" spans="2:13">
      <c r="B134" s="96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</row>
    <row r="135" spans="2:13">
      <c r="B135" s="96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</row>
    <row r="136" spans="2:13">
      <c r="B136" s="96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</row>
    <row r="137" spans="2:13">
      <c r="B137" s="96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</row>
    <row r="138" spans="2:13">
      <c r="B138" s="96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</row>
    <row r="139" spans="2:13">
      <c r="B139" s="96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</row>
    <row r="140" spans="2:13">
      <c r="B140" s="96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</row>
    <row r="141" spans="2:13">
      <c r="B141" s="96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</row>
    <row r="142" spans="2:13">
      <c r="B142" s="96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</row>
    <row r="143" spans="2:13">
      <c r="B143" s="96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</row>
    <row r="144" spans="2:13">
      <c r="B144" s="96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</row>
    <row r="145" spans="2:13">
      <c r="B145" s="96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</row>
    <row r="146" spans="2:13">
      <c r="B146" s="96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</row>
    <row r="147" spans="2:13">
      <c r="B147" s="96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</row>
    <row r="148" spans="2:13">
      <c r="B148" s="96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</row>
    <row r="149" spans="2:13">
      <c r="B149" s="96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</row>
    <row r="150" spans="2:13">
      <c r="B150" s="96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</row>
    <row r="151" spans="2:13">
      <c r="B151" s="96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</row>
    <row r="152" spans="2:13">
      <c r="B152" s="96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</row>
    <row r="153" spans="2:13">
      <c r="B153" s="96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</row>
    <row r="154" spans="2:13">
      <c r="B154" s="96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</row>
    <row r="155" spans="2:13">
      <c r="B155" s="96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</row>
    <row r="156" spans="2:13">
      <c r="B156" s="96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</row>
    <row r="157" spans="2:13">
      <c r="B157" s="96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</row>
    <row r="158" spans="2:13">
      <c r="B158" s="96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</row>
    <row r="159" spans="2:13">
      <c r="B159" s="96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</row>
    <row r="160" spans="2:13">
      <c r="B160" s="96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</row>
    <row r="161" spans="2:13">
      <c r="B161" s="96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</row>
    <row r="162" spans="2:13">
      <c r="B162" s="96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</row>
    <row r="163" spans="2:13">
      <c r="B163" s="96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</row>
    <row r="164" spans="2:13">
      <c r="B164" s="96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</row>
    <row r="165" spans="2:13">
      <c r="B165" s="96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</row>
    <row r="166" spans="2:13">
      <c r="B166" s="96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</row>
    <row r="167" spans="2:13">
      <c r="B167" s="96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</row>
    <row r="168" spans="2:13">
      <c r="B168" s="96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</row>
    <row r="169" spans="2:13">
      <c r="B169" s="96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</row>
    <row r="170" spans="2:13">
      <c r="B170" s="96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</row>
    <row r="171" spans="2:13">
      <c r="B171" s="96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</row>
    <row r="172" spans="2:13">
      <c r="B172" s="96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</row>
    <row r="173" spans="2:13">
      <c r="B173" s="96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</row>
    <row r="174" spans="2:13">
      <c r="B174" s="96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</row>
    <row r="175" spans="2:13">
      <c r="B175" s="96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</row>
    <row r="176" spans="2:13">
      <c r="B176" s="96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</row>
    <row r="177" spans="2:13">
      <c r="B177" s="96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</row>
    <row r="178" spans="2:13">
      <c r="B178" s="96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</row>
    <row r="179" spans="2:13">
      <c r="B179" s="96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</row>
    <row r="180" spans="2:13">
      <c r="B180" s="96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</row>
    <row r="181" spans="2:13">
      <c r="B181" s="96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</row>
    <row r="182" spans="2:13">
      <c r="B182" s="96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</row>
    <row r="183" spans="2:13">
      <c r="B183" s="96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</row>
    <row r="184" spans="2:13">
      <c r="B184" s="96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</row>
    <row r="185" spans="2:13">
      <c r="B185" s="96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</row>
    <row r="186" spans="2:13">
      <c r="B186" s="96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</row>
    <row r="187" spans="2:13">
      <c r="B187" s="96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</row>
    <row r="188" spans="2:13">
      <c r="B188" s="96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</row>
    <row r="189" spans="2:13">
      <c r="B189" s="96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</row>
    <row r="190" spans="2:13">
      <c r="B190" s="96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</row>
    <row r="191" spans="2:13">
      <c r="B191" s="96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</row>
    <row r="192" spans="2:13">
      <c r="B192" s="96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</row>
    <row r="193" spans="2:13">
      <c r="B193" s="96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</row>
    <row r="194" spans="2:13">
      <c r="B194" s="96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</row>
    <row r="195" spans="2:13">
      <c r="B195" s="96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</row>
    <row r="196" spans="2:13">
      <c r="B196" s="96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</row>
    <row r="197" spans="2:13">
      <c r="B197" s="96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</row>
    <row r="198" spans="2:13">
      <c r="B198" s="96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</row>
    <row r="199" spans="2:13">
      <c r="B199" s="96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</row>
    <row r="200" spans="2:13">
      <c r="B200" s="96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</row>
    <row r="201" spans="2:13">
      <c r="B201" s="96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</row>
    <row r="202" spans="2:13">
      <c r="B202" s="96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</row>
    <row r="203" spans="2:13">
      <c r="B203" s="96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</row>
    <row r="204" spans="2:13">
      <c r="B204" s="96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</row>
    <row r="205" spans="2:13">
      <c r="B205" s="96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</row>
    <row r="206" spans="2:13">
      <c r="B206" s="96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</row>
    <row r="207" spans="2:13">
      <c r="B207" s="96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</row>
    <row r="208" spans="2:13">
      <c r="B208" s="96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</row>
    <row r="209" spans="2:13">
      <c r="B209" s="96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</row>
    <row r="210" spans="2:13">
      <c r="B210" s="96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</row>
    <row r="211" spans="2:13">
      <c r="B211" s="96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</row>
    <row r="212" spans="2:13">
      <c r="B212" s="96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</row>
    <row r="213" spans="2:13">
      <c r="B213" s="96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</row>
    <row r="214" spans="2:13">
      <c r="B214" s="96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</row>
    <row r="215" spans="2:13">
      <c r="B215" s="96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</row>
    <row r="216" spans="2:13">
      <c r="B216" s="96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</row>
    <row r="217" spans="2:13">
      <c r="B217" s="96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</row>
    <row r="218" spans="2:13">
      <c r="B218" s="96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</row>
    <row r="219" spans="2:13">
      <c r="B219" s="96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</row>
    <row r="220" spans="2:13">
      <c r="B220" s="96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</row>
    <row r="221" spans="2:13">
      <c r="B221" s="96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</row>
    <row r="222" spans="2:13">
      <c r="B222" s="96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</row>
    <row r="223" spans="2:13">
      <c r="B223" s="96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</row>
    <row r="224" spans="2:13">
      <c r="B224" s="96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</row>
    <row r="225" spans="2:13">
      <c r="B225" s="96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</row>
    <row r="226" spans="2:13">
      <c r="B226" s="96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</row>
    <row r="227" spans="2:13">
      <c r="B227" s="96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2:13">
      <c r="B228" s="96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</row>
    <row r="229" spans="2:13">
      <c r="B229" s="96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</row>
    <row r="230" spans="2:13">
      <c r="B230" s="96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</row>
    <row r="231" spans="2:13">
      <c r="B231" s="96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</row>
    <row r="232" spans="2:13">
      <c r="B232" s="96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</row>
    <row r="233" spans="2:13">
      <c r="B233" s="96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</row>
    <row r="234" spans="2:13">
      <c r="B234" s="96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</row>
    <row r="235" spans="2:13">
      <c r="B235" s="96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</row>
    <row r="236" spans="2:13">
      <c r="B236" s="96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</row>
    <row r="237" spans="2:13">
      <c r="B237" s="96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</row>
    <row r="238" spans="2:13">
      <c r="B238" s="96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</row>
    <row r="239" spans="2:13">
      <c r="B239" s="96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</row>
    <row r="240" spans="2:13">
      <c r="B240" s="96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</row>
    <row r="241" spans="2:13">
      <c r="B241" s="96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</row>
    <row r="242" spans="2:13">
      <c r="B242" s="96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</row>
    <row r="243" spans="2:13">
      <c r="B243" s="96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</row>
    <row r="244" spans="2:13">
      <c r="B244" s="96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</row>
    <row r="245" spans="2:13">
      <c r="B245" s="96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</row>
    <row r="246" spans="2:13">
      <c r="B246" s="96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</row>
    <row r="247" spans="2:13">
      <c r="B247" s="96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</row>
    <row r="248" spans="2:13">
      <c r="B248" s="96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2:13">
      <c r="B249" s="96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</row>
    <row r="250" spans="2:13">
      <c r="B250" s="96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</row>
    <row r="251" spans="2:13">
      <c r="B251" s="96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</row>
    <row r="252" spans="2:13">
      <c r="B252" s="96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</row>
    <row r="253" spans="2:13">
      <c r="B253" s="96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</row>
    <row r="254" spans="2:13">
      <c r="B254" s="96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</row>
    <row r="255" spans="2:13">
      <c r="B255" s="96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</row>
    <row r="256" spans="2:13">
      <c r="B256" s="96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</row>
    <row r="257" spans="2:13">
      <c r="B257" s="96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</row>
    <row r="258" spans="2:13">
      <c r="B258" s="96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</row>
    <row r="259" spans="2:13">
      <c r="B259" s="96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</row>
    <row r="260" spans="2:13">
      <c r="B260" s="96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</row>
    <row r="261" spans="2:13">
      <c r="B261" s="96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</row>
    <row r="262" spans="2:13">
      <c r="B262" s="96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</row>
    <row r="263" spans="2:13">
      <c r="B263" s="96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</row>
    <row r="264" spans="2:13">
      <c r="B264" s="96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</row>
    <row r="265" spans="2:13">
      <c r="B265" s="96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</row>
    <row r="266" spans="2:13">
      <c r="B266" s="96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</row>
    <row r="267" spans="2:13">
      <c r="B267" s="96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</row>
    <row r="268" spans="2:13">
      <c r="B268" s="96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</row>
    <row r="269" spans="2:13">
      <c r="B269" s="96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</row>
    <row r="270" spans="2:13">
      <c r="B270" s="96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</row>
    <row r="271" spans="2:13">
      <c r="B271" s="96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</row>
    <row r="272" spans="2:13">
      <c r="B272" s="96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</row>
    <row r="273" spans="2:13">
      <c r="B273" s="96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</row>
    <row r="274" spans="2:13">
      <c r="B274" s="96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</row>
    <row r="275" spans="2:13">
      <c r="B275" s="96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</row>
    <row r="276" spans="2:13">
      <c r="B276" s="96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</row>
    <row r="277" spans="2:13">
      <c r="B277" s="96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</row>
    <row r="278" spans="2:13">
      <c r="B278" s="96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</row>
    <row r="279" spans="2:13">
      <c r="B279" s="96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</row>
    <row r="280" spans="2:13">
      <c r="B280" s="96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</row>
    <row r="281" spans="2:13">
      <c r="B281" s="96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</row>
    <row r="282" spans="2:13">
      <c r="B282" s="96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</row>
    <row r="283" spans="2:13">
      <c r="B283" s="96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</row>
    <row r="284" spans="2:13">
      <c r="B284" s="96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</row>
    <row r="285" spans="2:13">
      <c r="B285" s="96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</row>
    <row r="286" spans="2:13">
      <c r="B286" s="96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</row>
    <row r="287" spans="2:13">
      <c r="B287" s="96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</row>
    <row r="288" spans="2:13">
      <c r="B288" s="96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</row>
    <row r="289" spans="2:13">
      <c r="B289" s="96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</row>
    <row r="290" spans="2:13">
      <c r="B290" s="96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</row>
    <row r="291" spans="2:13">
      <c r="B291" s="96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</row>
    <row r="292" spans="2:13">
      <c r="B292" s="96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</row>
    <row r="293" spans="2:13">
      <c r="B293" s="96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</row>
    <row r="294" spans="2:13">
      <c r="B294" s="96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</row>
    <row r="295" spans="2:13">
      <c r="B295" s="96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</row>
    <row r="296" spans="2:13">
      <c r="B296" s="96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</row>
    <row r="297" spans="2:13">
      <c r="B297" s="96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</row>
    <row r="298" spans="2:13">
      <c r="B298" s="96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</row>
    <row r="299" spans="2:13">
      <c r="B299" s="96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</row>
    <row r="300" spans="2:13">
      <c r="B300" s="96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</row>
    <row r="301" spans="2:13">
      <c r="B301" s="96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</row>
    <row r="302" spans="2:13">
      <c r="B302" s="96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23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31.7109375" style="2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0.7109375" style="1" bestFit="1" customWidth="1"/>
    <col min="8" max="8" width="14.28515625" style="1" bestFit="1" customWidth="1"/>
    <col min="9" max="9" width="8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152</v>
      </c>
      <c r="C1" s="46" t="s" vm="1">
        <v>240</v>
      </c>
    </row>
    <row r="2" spans="2:11">
      <c r="B2" s="46" t="s">
        <v>151</v>
      </c>
      <c r="C2" s="46" t="s">
        <v>241</v>
      </c>
    </row>
    <row r="3" spans="2:11">
      <c r="B3" s="46" t="s">
        <v>153</v>
      </c>
      <c r="C3" s="46" t="s">
        <v>242</v>
      </c>
    </row>
    <row r="4" spans="2:11">
      <c r="B4" s="46" t="s">
        <v>154</v>
      </c>
      <c r="C4" s="46" t="s">
        <v>243</v>
      </c>
    </row>
    <row r="6" spans="2:11" ht="26.25" customHeight="1">
      <c r="B6" s="151" t="s">
        <v>181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1" ht="26.25" customHeight="1">
      <c r="B7" s="151" t="s">
        <v>103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2:11" s="3" customFormat="1" ht="63">
      <c r="B8" s="21" t="s">
        <v>121</v>
      </c>
      <c r="C8" s="29" t="s">
        <v>49</v>
      </c>
      <c r="D8" s="29" t="s">
        <v>108</v>
      </c>
      <c r="E8" s="29" t="s">
        <v>109</v>
      </c>
      <c r="F8" s="29" t="s">
        <v>215</v>
      </c>
      <c r="G8" s="29" t="s">
        <v>214</v>
      </c>
      <c r="H8" s="29" t="s">
        <v>116</v>
      </c>
      <c r="I8" s="29" t="s">
        <v>63</v>
      </c>
      <c r="J8" s="29" t="s">
        <v>155</v>
      </c>
      <c r="K8" s="30" t="s">
        <v>157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222</v>
      </c>
      <c r="G9" s="31"/>
      <c r="H9" s="31" t="s">
        <v>218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6" t="s">
        <v>2344</v>
      </c>
      <c r="C11" s="76"/>
      <c r="D11" s="77"/>
      <c r="E11" s="100"/>
      <c r="F11" s="79"/>
      <c r="G11" s="101"/>
      <c r="H11" s="79">
        <v>13856174.454694416</v>
      </c>
      <c r="I11" s="80"/>
      <c r="J11" s="80">
        <f>IFERROR(H11/$H$11,0)</f>
        <v>1</v>
      </c>
      <c r="K11" s="80">
        <f>H11/'סכום נכסי הקרן'!$C$42</f>
        <v>0.12425573576349351</v>
      </c>
    </row>
    <row r="12" spans="2:11" ht="21" customHeight="1">
      <c r="B12" s="81" t="s">
        <v>2345</v>
      </c>
      <c r="C12" s="82"/>
      <c r="D12" s="83"/>
      <c r="E12" s="102"/>
      <c r="F12" s="85"/>
      <c r="G12" s="103"/>
      <c r="H12" s="85">
        <f>H13+H37+H42</f>
        <v>1307118.525174926</v>
      </c>
      <c r="I12" s="86"/>
      <c r="J12" s="86">
        <f t="shared" ref="J12:J68" si="0">IFERROR(H12/$H$11,0)</f>
        <v>9.4334733547763575E-2</v>
      </c>
      <c r="K12" s="86">
        <f>H12/'סכום נכסי הקרן'!$C$42</f>
        <v>1.1721631725030478E-2</v>
      </c>
    </row>
    <row r="13" spans="2:11">
      <c r="B13" s="87" t="s">
        <v>201</v>
      </c>
      <c r="C13" s="82"/>
      <c r="D13" s="83"/>
      <c r="E13" s="102"/>
      <c r="F13" s="85"/>
      <c r="G13" s="103"/>
      <c r="H13" s="85">
        <f>SUM(H14:H35)</f>
        <v>211341.06801319105</v>
      </c>
      <c r="I13" s="86"/>
      <c r="J13" s="86">
        <f t="shared" si="0"/>
        <v>1.52524831947096E-2</v>
      </c>
      <c r="K13" s="86">
        <f>H13/'סכום נכסי הקרן'!$C$42</f>
        <v>1.8952085215789615E-3</v>
      </c>
    </row>
    <row r="14" spans="2:11">
      <c r="B14" s="88" t="s">
        <v>2346</v>
      </c>
      <c r="C14" s="90">
        <v>5224</v>
      </c>
      <c r="D14" s="91" t="s">
        <v>138</v>
      </c>
      <c r="E14" s="104">
        <v>40801</v>
      </c>
      <c r="F14" s="93">
        <v>7999656.9200000009</v>
      </c>
      <c r="G14" s="105">
        <v>133.84209999999999</v>
      </c>
      <c r="H14" s="93">
        <v>39615.562630000008</v>
      </c>
      <c r="I14" s="94">
        <v>0.10284032671979389</v>
      </c>
      <c r="J14" s="94">
        <f t="shared" si="0"/>
        <v>2.8590548393808953E-3</v>
      </c>
      <c r="K14" s="94">
        <f>H14/'סכום נכסי הקרן'!$C$42</f>
        <v>3.5525396265544991E-4</v>
      </c>
    </row>
    <row r="15" spans="2:11">
      <c r="B15" s="88" t="s">
        <v>2347</v>
      </c>
      <c r="C15" s="90">
        <v>7034</v>
      </c>
      <c r="D15" s="91" t="s">
        <v>138</v>
      </c>
      <c r="E15" s="104">
        <v>43850</v>
      </c>
      <c r="F15" s="93">
        <v>10155126.290000003</v>
      </c>
      <c r="G15" s="105">
        <v>67.338499999999996</v>
      </c>
      <c r="H15" s="93">
        <v>25301.745890000006</v>
      </c>
      <c r="I15" s="94">
        <v>0.14452742892857143</v>
      </c>
      <c r="J15" s="94">
        <f t="shared" si="0"/>
        <v>1.8260267992965314E-3</v>
      </c>
      <c r="K15" s="94">
        <f>H15/'סכום נכסי הקרן'!$C$42</f>
        <v>2.2689430347044761E-4</v>
      </c>
    </row>
    <row r="16" spans="2:11">
      <c r="B16" s="88" t="s">
        <v>2348</v>
      </c>
      <c r="C16" s="89">
        <v>91381</v>
      </c>
      <c r="D16" s="91" t="s">
        <v>138</v>
      </c>
      <c r="E16" s="104">
        <v>44742</v>
      </c>
      <c r="F16" s="93">
        <v>2540865.3000000007</v>
      </c>
      <c r="G16" s="105">
        <v>100</v>
      </c>
      <c r="H16" s="93">
        <v>9401.2016199999998</v>
      </c>
      <c r="I16" s="94">
        <v>1.9842852680000002E-2</v>
      </c>
      <c r="J16" s="94">
        <f t="shared" si="0"/>
        <v>6.7848464601388662E-4</v>
      </c>
      <c r="K16" s="94">
        <f>H16/'סכום נכסי הקרן'!$C$42</f>
        <v>8.4305608894688928E-5</v>
      </c>
    </row>
    <row r="17" spans="2:11">
      <c r="B17" s="88" t="s">
        <v>2349</v>
      </c>
      <c r="C17" s="90">
        <v>5039</v>
      </c>
      <c r="D17" s="91" t="s">
        <v>138</v>
      </c>
      <c r="E17" s="104">
        <v>39173</v>
      </c>
      <c r="F17" s="93">
        <v>3512431.0000000005</v>
      </c>
      <c r="G17" s="105">
        <v>39.834800000000001</v>
      </c>
      <c r="H17" s="93">
        <v>5176.9284800000014</v>
      </c>
      <c r="I17" s="94">
        <v>2.0100502512562814E-2</v>
      </c>
      <c r="J17" s="94">
        <f t="shared" si="0"/>
        <v>3.7361888715583245E-4</v>
      </c>
      <c r="K17" s="94">
        <f>H17/'סכום נכסי הקרן'!$C$42</f>
        <v>4.6424289718685614E-5</v>
      </c>
    </row>
    <row r="18" spans="2:11">
      <c r="B18" s="88" t="s">
        <v>2350</v>
      </c>
      <c r="C18" s="90">
        <v>5028</v>
      </c>
      <c r="D18" s="91" t="s">
        <v>138</v>
      </c>
      <c r="E18" s="104">
        <v>38961</v>
      </c>
      <c r="F18" s="93">
        <v>1669667.8500000003</v>
      </c>
      <c r="G18" s="123">
        <v>0</v>
      </c>
      <c r="H18" s="123">
        <v>0</v>
      </c>
      <c r="I18" s="94">
        <v>0.1</v>
      </c>
      <c r="J18" s="94">
        <f t="shared" ref="J18:J35" si="1">IFERROR(H18/$H$11,0)</f>
        <v>0</v>
      </c>
      <c r="K18" s="94">
        <f>H18/'סכום נכסי הקרן'!$C$42</f>
        <v>0</v>
      </c>
    </row>
    <row r="19" spans="2:11">
      <c r="B19" s="88" t="s">
        <v>2351</v>
      </c>
      <c r="C19" s="90">
        <v>8401</v>
      </c>
      <c r="D19" s="91" t="s">
        <v>138</v>
      </c>
      <c r="E19" s="104">
        <v>44621</v>
      </c>
      <c r="F19" s="93">
        <v>1132965.8226510002</v>
      </c>
      <c r="G19" s="105">
        <v>75.303200000000004</v>
      </c>
      <c r="H19" s="93">
        <v>3156.6902217080001</v>
      </c>
      <c r="I19" s="94">
        <v>5.0460713383794049E-2</v>
      </c>
      <c r="J19" s="94">
        <f t="shared" si="1"/>
        <v>2.278183081505968E-4</v>
      </c>
      <c r="K19" s="94">
        <f>H19/'סכום נכסי הקרן'!$C$42</f>
        <v>2.8307731499646695E-5</v>
      </c>
    </row>
    <row r="20" spans="2:11">
      <c r="B20" s="88" t="s">
        <v>2352</v>
      </c>
      <c r="C20" s="89">
        <v>72111</v>
      </c>
      <c r="D20" s="91" t="s">
        <v>138</v>
      </c>
      <c r="E20" s="104">
        <v>43466</v>
      </c>
      <c r="F20" s="93">
        <v>2497781.4400000004</v>
      </c>
      <c r="G20" s="105">
        <v>100</v>
      </c>
      <c r="H20" s="93">
        <v>9241.7913200000003</v>
      </c>
      <c r="I20" s="94">
        <v>2.1616022450000005E-2</v>
      </c>
      <c r="J20" s="94">
        <f t="shared" si="1"/>
        <v>6.6698000593294485E-4</v>
      </c>
      <c r="K20" s="94">
        <f>H20/'סכום נכסי הקרן'!$C$42</f>
        <v>8.2876091376737324E-5</v>
      </c>
    </row>
    <row r="21" spans="2:11">
      <c r="B21" s="88" t="s">
        <v>2353</v>
      </c>
      <c r="C21" s="90">
        <v>8507</v>
      </c>
      <c r="D21" s="91" t="s">
        <v>138</v>
      </c>
      <c r="E21" s="104">
        <v>44621</v>
      </c>
      <c r="F21" s="93">
        <v>997010.24325599999</v>
      </c>
      <c r="G21" s="105">
        <v>92.704099999999997</v>
      </c>
      <c r="H21" s="93">
        <v>3419.7966831660001</v>
      </c>
      <c r="I21" s="94">
        <v>3.0276426696943089E-2</v>
      </c>
      <c r="J21" s="94">
        <f t="shared" si="1"/>
        <v>2.468066993777916E-4</v>
      </c>
      <c r="K21" s="94">
        <f>H21/'סכום נכסי הקרן'!$C$42</f>
        <v>3.0667148022546853E-5</v>
      </c>
    </row>
    <row r="22" spans="2:11" ht="16.5" customHeight="1">
      <c r="B22" s="88" t="s">
        <v>2355</v>
      </c>
      <c r="C22" s="90">
        <v>5086</v>
      </c>
      <c r="D22" s="91" t="s">
        <v>138</v>
      </c>
      <c r="E22" s="104">
        <v>39508</v>
      </c>
      <c r="F22" s="93">
        <v>979961.00000000012</v>
      </c>
      <c r="G22" s="105">
        <v>6.7161999999999997</v>
      </c>
      <c r="H22" s="93">
        <v>243.51972000000004</v>
      </c>
      <c r="I22" s="94">
        <v>1.33333332E-2</v>
      </c>
      <c r="J22" s="94">
        <f t="shared" si="1"/>
        <v>1.7574816252222959E-5</v>
      </c>
      <c r="K22" s="94">
        <f>H22/'סכום נכסי הקרן'!$C$42</f>
        <v>2.1837717243281673E-6</v>
      </c>
    </row>
    <row r="23" spans="2:11" ht="16.5" customHeight="1">
      <c r="B23" s="88" t="s">
        <v>2356</v>
      </c>
      <c r="C23" s="90">
        <v>5122</v>
      </c>
      <c r="D23" s="91" t="s">
        <v>138</v>
      </c>
      <c r="E23" s="104">
        <v>40634</v>
      </c>
      <c r="F23" s="93">
        <v>1632000.0000000002</v>
      </c>
      <c r="G23" s="105">
        <v>191.13460000000001</v>
      </c>
      <c r="H23" s="93">
        <v>11541.471680000002</v>
      </c>
      <c r="I23" s="94">
        <v>2.1516263764080498E-2</v>
      </c>
      <c r="J23" s="94">
        <f t="shared" si="1"/>
        <v>8.3294791919206806E-4</v>
      </c>
      <c r="K23" s="94">
        <f>H23/'סכום נכסי הקרן'!$C$42</f>
        <v>1.0349855655188135E-4</v>
      </c>
    </row>
    <row r="24" spans="2:11" ht="16.5" customHeight="1">
      <c r="B24" s="88" t="s">
        <v>2357</v>
      </c>
      <c r="C24" s="90">
        <v>5077</v>
      </c>
      <c r="D24" s="91" t="s">
        <v>138</v>
      </c>
      <c r="E24" s="104">
        <v>38808</v>
      </c>
      <c r="F24" s="93">
        <v>1938820.0000000002</v>
      </c>
      <c r="G24" s="105">
        <v>37.050600000000003</v>
      </c>
      <c r="H24" s="93">
        <v>2657.8744300000008</v>
      </c>
      <c r="I24" s="94">
        <v>1.8097909691430641E-2</v>
      </c>
      <c r="J24" s="94">
        <f t="shared" si="1"/>
        <v>1.9181877643720943E-4</v>
      </c>
      <c r="K24" s="94">
        <f>H24/'סכום נכסי הקרן'!$C$42</f>
        <v>2.3834583199458533E-5</v>
      </c>
    </row>
    <row r="25" spans="2:11">
      <c r="B25" s="88" t="s">
        <v>2358</v>
      </c>
      <c r="C25" s="90">
        <v>5074</v>
      </c>
      <c r="D25" s="91" t="s">
        <v>138</v>
      </c>
      <c r="E25" s="104">
        <v>38261</v>
      </c>
      <c r="F25" s="93">
        <v>1220443.0000000002</v>
      </c>
      <c r="G25" s="105">
        <v>13.8147</v>
      </c>
      <c r="H25" s="93">
        <v>623.82200000000012</v>
      </c>
      <c r="I25" s="94">
        <v>1.7623785060317403E-2</v>
      </c>
      <c r="J25" s="94">
        <f t="shared" si="1"/>
        <v>4.5021228769868129E-5</v>
      </c>
      <c r="K25" s="94">
        <f>H25/'סכום נכסי הקרן'!$C$42</f>
        <v>5.5941459057765263E-6</v>
      </c>
    </row>
    <row r="26" spans="2:11">
      <c r="B26" s="88" t="s">
        <v>2359</v>
      </c>
      <c r="C26" s="90">
        <v>5277</v>
      </c>
      <c r="D26" s="91" t="s">
        <v>138</v>
      </c>
      <c r="E26" s="104">
        <v>42481</v>
      </c>
      <c r="F26" s="93">
        <v>7761962.9600000009</v>
      </c>
      <c r="G26" s="105">
        <v>100.9482</v>
      </c>
      <c r="H26" s="93">
        <v>28991.578960000006</v>
      </c>
      <c r="I26" s="94">
        <v>3.4213098729227759E-2</v>
      </c>
      <c r="J26" s="94">
        <f t="shared" si="1"/>
        <v>2.0923220225606914E-3</v>
      </c>
      <c r="K26" s="94">
        <f>H26/'סכום נכסי הקרן'!$C$42</f>
        <v>2.5998301236743957E-4</v>
      </c>
    </row>
    <row r="27" spans="2:11">
      <c r="B27" s="88" t="s">
        <v>2360</v>
      </c>
      <c r="C27" s="90">
        <v>5123</v>
      </c>
      <c r="D27" s="91" t="s">
        <v>138</v>
      </c>
      <c r="E27" s="104">
        <v>40664</v>
      </c>
      <c r="F27" s="93">
        <v>2243395.4800000004</v>
      </c>
      <c r="G27" s="105">
        <v>54.417700000000004</v>
      </c>
      <c r="H27" s="93">
        <v>4516.9756100000013</v>
      </c>
      <c r="I27" s="94">
        <v>9.45945945945946E-3</v>
      </c>
      <c r="J27" s="94">
        <f t="shared" si="1"/>
        <v>3.2599009378592717E-4</v>
      </c>
      <c r="K27" s="94">
        <f>H27/'סכום נכסי הקרן'!$C$42</f>
        <v>4.0506138954980641E-5</v>
      </c>
    </row>
    <row r="28" spans="2:11">
      <c r="B28" s="88" t="s">
        <v>2361</v>
      </c>
      <c r="C28" s="89">
        <v>85741</v>
      </c>
      <c r="D28" s="91" t="s">
        <v>138</v>
      </c>
      <c r="E28" s="104">
        <v>44404</v>
      </c>
      <c r="F28" s="93">
        <v>1396171.04</v>
      </c>
      <c r="G28" s="105">
        <v>100</v>
      </c>
      <c r="H28" s="93">
        <v>5165.8328700000002</v>
      </c>
      <c r="I28" s="94">
        <v>8.0820562999999995E-3</v>
      </c>
      <c r="J28" s="94">
        <f t="shared" si="1"/>
        <v>3.7281811707053363E-4</v>
      </c>
      <c r="K28" s="94">
        <f>H28/'סכום נכסי הקרן'!$C$42</f>
        <v>4.6324789442559418E-5</v>
      </c>
    </row>
    <row r="29" spans="2:11">
      <c r="B29" s="88" t="s">
        <v>2362</v>
      </c>
      <c r="C29" s="89">
        <v>72112</v>
      </c>
      <c r="D29" s="91" t="s">
        <v>138</v>
      </c>
      <c r="E29" s="104">
        <v>43466</v>
      </c>
      <c r="F29" s="93">
        <v>1014829.4500000002</v>
      </c>
      <c r="G29" s="105">
        <v>100</v>
      </c>
      <c r="H29" s="93">
        <v>3754.8689800000006</v>
      </c>
      <c r="I29" s="94">
        <v>5.6215390899999997E-3</v>
      </c>
      <c r="J29" s="94">
        <f t="shared" si="1"/>
        <v>2.7098886437070414E-4</v>
      </c>
      <c r="K29" s="94">
        <f>H29/'סכום נכסי הקרן'!$C$42</f>
        <v>3.3671920726095399E-5</v>
      </c>
    </row>
    <row r="30" spans="2:11">
      <c r="B30" s="88" t="s">
        <v>2363</v>
      </c>
      <c r="C30" s="90">
        <v>8402</v>
      </c>
      <c r="D30" s="91" t="s">
        <v>138</v>
      </c>
      <c r="E30" s="104">
        <v>44560</v>
      </c>
      <c r="F30" s="93">
        <v>823654.09660900012</v>
      </c>
      <c r="G30" s="105">
        <v>105.0513</v>
      </c>
      <c r="H30" s="93">
        <v>3201.4595483170001</v>
      </c>
      <c r="I30" s="94">
        <v>2.9917853363251187E-2</v>
      </c>
      <c r="J30" s="94">
        <f t="shared" si="1"/>
        <v>2.310493100952809E-4</v>
      </c>
      <c r="K30" s="94">
        <f>H30/'סכום נכסי הקרן'!$C$42</f>
        <v>2.8709202023536699E-5</v>
      </c>
    </row>
    <row r="31" spans="2:11">
      <c r="B31" s="88" t="s">
        <v>2364</v>
      </c>
      <c r="C31" s="90">
        <v>8291</v>
      </c>
      <c r="D31" s="91" t="s">
        <v>138</v>
      </c>
      <c r="E31" s="104">
        <v>44279</v>
      </c>
      <c r="F31" s="93">
        <v>1045093.9100000001</v>
      </c>
      <c r="G31" s="105">
        <v>101.68640000000001</v>
      </c>
      <c r="H31" s="93">
        <v>3932.0579900000012</v>
      </c>
      <c r="I31" s="94">
        <v>0.13229036873968081</v>
      </c>
      <c r="J31" s="94">
        <f t="shared" si="1"/>
        <v>2.8377659381069898E-4</v>
      </c>
      <c r="K31" s="94">
        <f>H31/'סכום נכסי הקרן'!$C$42</f>
        <v>3.5260869456406446E-5</v>
      </c>
    </row>
    <row r="32" spans="2:11">
      <c r="B32" s="88" t="s">
        <v>2365</v>
      </c>
      <c r="C32" s="90">
        <v>2162</v>
      </c>
      <c r="D32" s="91" t="s">
        <v>138</v>
      </c>
      <c r="E32" s="104">
        <v>38504</v>
      </c>
      <c r="F32" s="93">
        <v>895491.00000000012</v>
      </c>
      <c r="G32" s="123">
        <v>0</v>
      </c>
      <c r="H32" s="123">
        <v>0</v>
      </c>
      <c r="I32" s="94">
        <v>5.7574501404817832E-3</v>
      </c>
      <c r="J32" s="94">
        <f t="shared" si="1"/>
        <v>0</v>
      </c>
      <c r="K32" s="94">
        <f>H32/'סכום נכסי הקרן'!$C$42</f>
        <v>0</v>
      </c>
    </row>
    <row r="33" spans="2:11">
      <c r="B33" s="88" t="s">
        <v>2366</v>
      </c>
      <c r="C33" s="90">
        <v>6645</v>
      </c>
      <c r="D33" s="91" t="s">
        <v>138</v>
      </c>
      <c r="E33" s="104">
        <v>43466</v>
      </c>
      <c r="F33" s="93">
        <v>8399593.9700000007</v>
      </c>
      <c r="G33" s="105">
        <v>155.3329</v>
      </c>
      <c r="H33" s="93">
        <v>48275.131670000017</v>
      </c>
      <c r="I33" s="94">
        <v>0.13028993287500001</v>
      </c>
      <c r="J33" s="94">
        <f t="shared" si="1"/>
        <v>3.4840158680049379E-3</v>
      </c>
      <c r="K33" s="94">
        <f>H33/'סכום נכסי הקרן'!$C$42</f>
        <v>4.3290895509064006E-4</v>
      </c>
    </row>
    <row r="34" spans="2:11">
      <c r="B34" s="88" t="s">
        <v>2367</v>
      </c>
      <c r="C34" s="90">
        <v>5226</v>
      </c>
      <c r="D34" s="91" t="s">
        <v>139</v>
      </c>
      <c r="E34" s="104">
        <v>40909</v>
      </c>
      <c r="F34" s="93">
        <v>4311711.4700000007</v>
      </c>
      <c r="G34" s="105">
        <v>57.584021999999997</v>
      </c>
      <c r="H34" s="93">
        <v>2482.8559300000006</v>
      </c>
      <c r="I34" s="94">
        <v>6.4444439733333345E-2</v>
      </c>
      <c r="J34" s="94">
        <f t="shared" si="1"/>
        <v>1.7918769268662166E-4</v>
      </c>
      <c r="K34" s="94">
        <f>H34/'סכום נכסי הקרן'!$C$42</f>
        <v>2.226509859453894E-5</v>
      </c>
    </row>
    <row r="35" spans="2:11">
      <c r="B35" s="88" t="s">
        <v>2368</v>
      </c>
      <c r="C35" s="90">
        <v>5260</v>
      </c>
      <c r="D35" s="91" t="s">
        <v>139</v>
      </c>
      <c r="E35" s="104">
        <v>41959</v>
      </c>
      <c r="F35" s="93">
        <v>759174.10000000009</v>
      </c>
      <c r="G35" s="105">
        <v>84.289203999999998</v>
      </c>
      <c r="H35" s="93">
        <v>639.90178000000014</v>
      </c>
      <c r="I35" s="94">
        <v>6.4444439866666675E-2</v>
      </c>
      <c r="J35" s="94">
        <f t="shared" si="1"/>
        <v>4.6181706364356862E-5</v>
      </c>
      <c r="K35" s="94">
        <f>H35/'סכום נכסי הקרן'!$C$42</f>
        <v>5.7383419031167735E-6</v>
      </c>
    </row>
    <row r="36" spans="2:11">
      <c r="B36" s="95"/>
      <c r="C36" s="90"/>
      <c r="D36" s="90"/>
      <c r="E36" s="90"/>
      <c r="F36" s="93"/>
      <c r="G36" s="105"/>
      <c r="H36" s="90"/>
      <c r="I36" s="90"/>
      <c r="J36" s="94"/>
      <c r="K36" s="90"/>
    </row>
    <row r="37" spans="2:11">
      <c r="B37" s="87" t="s">
        <v>204</v>
      </c>
      <c r="C37" s="90"/>
      <c r="D37" s="91"/>
      <c r="E37" s="104"/>
      <c r="F37" s="93"/>
      <c r="G37" s="105"/>
      <c r="H37" s="85">
        <f>SUM(H38:H40)</f>
        <v>159475.88955000005</v>
      </c>
      <c r="I37" s="94"/>
      <c r="J37" s="94">
        <f t="shared" si="0"/>
        <v>1.150937367824279E-2</v>
      </c>
      <c r="K37" s="94">
        <f>H37/'סכום נכסי הקרן'!$C$42</f>
        <v>1.4301056945670435E-3</v>
      </c>
    </row>
    <row r="38" spans="2:11">
      <c r="B38" s="88" t="s">
        <v>2369</v>
      </c>
      <c r="C38" s="90">
        <v>8510</v>
      </c>
      <c r="D38" s="91" t="s">
        <v>139</v>
      </c>
      <c r="E38" s="104">
        <v>44655</v>
      </c>
      <c r="F38" s="93">
        <v>28197295.869999994</v>
      </c>
      <c r="G38" s="105">
        <v>87.710019000000003</v>
      </c>
      <c r="H38" s="93">
        <v>24731.848230000007</v>
      </c>
      <c r="I38" s="94">
        <v>3.8807178480952387E-2</v>
      </c>
      <c r="J38" s="94">
        <f t="shared" si="0"/>
        <v>1.7848972897148358E-3</v>
      </c>
      <c r="K38" s="94">
        <f>H38/'סכום נכסי הקרן'!$C$42</f>
        <v>2.2178372599578237E-4</v>
      </c>
    </row>
    <row r="39" spans="2:11">
      <c r="B39" s="88" t="s">
        <v>2370</v>
      </c>
      <c r="C39" s="90">
        <v>5265</v>
      </c>
      <c r="D39" s="91" t="s">
        <v>139</v>
      </c>
      <c r="E39" s="104">
        <v>42170</v>
      </c>
      <c r="F39" s="93">
        <v>34436565.650000006</v>
      </c>
      <c r="G39" s="105">
        <v>81.618808999999999</v>
      </c>
      <c r="H39" s="93">
        <v>28106.711650000005</v>
      </c>
      <c r="I39" s="94">
        <v>5.1162791058139541E-2</v>
      </c>
      <c r="J39" s="94">
        <f t="shared" si="0"/>
        <v>2.0284611558479305E-3</v>
      </c>
      <c r="K39" s="94">
        <f>H39/'סכום נכסי הקרן'!$C$42</f>
        <v>2.520479333875511E-4</v>
      </c>
    </row>
    <row r="40" spans="2:11">
      <c r="B40" s="88" t="s">
        <v>2371</v>
      </c>
      <c r="C40" s="90">
        <v>7004</v>
      </c>
      <c r="D40" s="91" t="s">
        <v>139</v>
      </c>
      <c r="E40" s="104">
        <v>43614</v>
      </c>
      <c r="F40" s="93">
        <v>113050455.95000003</v>
      </c>
      <c r="G40" s="105">
        <v>94.327214999999995</v>
      </c>
      <c r="H40" s="93">
        <v>106637.32967000004</v>
      </c>
      <c r="I40" s="94">
        <v>9.7460772986666666E-2</v>
      </c>
      <c r="J40" s="94">
        <f t="shared" si="0"/>
        <v>7.6960152326800224E-3</v>
      </c>
      <c r="K40" s="94">
        <f>H40/'סכום נכסי הקרן'!$C$42</f>
        <v>9.5627403518370991E-4</v>
      </c>
    </row>
    <row r="41" spans="2:11">
      <c r="B41" s="95"/>
      <c r="C41" s="90"/>
      <c r="D41" s="90"/>
      <c r="E41" s="90"/>
      <c r="F41" s="93"/>
      <c r="G41" s="105"/>
      <c r="H41" s="90"/>
      <c r="I41" s="90"/>
      <c r="J41" s="94"/>
      <c r="K41" s="90"/>
    </row>
    <row r="42" spans="2:11">
      <c r="B42" s="87" t="s">
        <v>205</v>
      </c>
      <c r="C42" s="82"/>
      <c r="D42" s="83"/>
      <c r="E42" s="102"/>
      <c r="F42" s="85"/>
      <c r="G42" s="103"/>
      <c r="H42" s="85">
        <f>SUM(H43:H79)</f>
        <v>936301.56761173508</v>
      </c>
      <c r="I42" s="86"/>
      <c r="J42" s="86">
        <f t="shared" si="0"/>
        <v>6.7572876674811197E-2</v>
      </c>
      <c r="K42" s="86">
        <f>H42/'סכום נכסי הקרן'!$C$42</f>
        <v>8.3963175088844749E-3</v>
      </c>
    </row>
    <row r="43" spans="2:11">
      <c r="B43" s="88" t="s">
        <v>2372</v>
      </c>
      <c r="C43" s="90">
        <v>5271</v>
      </c>
      <c r="D43" s="91" t="s">
        <v>138</v>
      </c>
      <c r="E43" s="104">
        <v>42352</v>
      </c>
      <c r="F43" s="93">
        <v>11381623.560000002</v>
      </c>
      <c r="G43" s="105">
        <v>96.430400000000006</v>
      </c>
      <c r="H43" s="93">
        <v>40608.776950000014</v>
      </c>
      <c r="I43" s="94">
        <v>9.7020626432391135E-2</v>
      </c>
      <c r="J43" s="94">
        <f t="shared" si="0"/>
        <v>2.9307351089421312E-3</v>
      </c>
      <c r="K43" s="94">
        <f>H43/'סכום נכסי הקרן'!$C$42</f>
        <v>3.6416064728950681E-4</v>
      </c>
    </row>
    <row r="44" spans="2:11">
      <c r="B44" s="88" t="s">
        <v>2373</v>
      </c>
      <c r="C44" s="89">
        <v>83021</v>
      </c>
      <c r="D44" s="91" t="s">
        <v>138</v>
      </c>
      <c r="E44" s="104">
        <v>44255</v>
      </c>
      <c r="F44" s="93">
        <v>2776141.04</v>
      </c>
      <c r="G44" s="105">
        <v>100</v>
      </c>
      <c r="H44" s="93">
        <v>10271.721840000004</v>
      </c>
      <c r="I44" s="94">
        <v>6.3893551299999997E-3</v>
      </c>
      <c r="J44" s="94">
        <f t="shared" si="0"/>
        <v>7.4131008335565421E-4</v>
      </c>
      <c r="K44" s="94">
        <f>H44/'סכום נכסי הקרן'!$C$42</f>
        <v>9.2112029836253519E-5</v>
      </c>
    </row>
    <row r="45" spans="2:11">
      <c r="B45" s="88" t="s">
        <v>2374</v>
      </c>
      <c r="C45" s="90">
        <v>5272</v>
      </c>
      <c r="D45" s="91" t="s">
        <v>138</v>
      </c>
      <c r="E45" s="104">
        <v>42403</v>
      </c>
      <c r="F45" s="93">
        <v>11471546.310000002</v>
      </c>
      <c r="G45" s="105">
        <v>119.602</v>
      </c>
      <c r="H45" s="93">
        <v>50764.735640000006</v>
      </c>
      <c r="I45" s="94">
        <v>1.1681818181818182E-2</v>
      </c>
      <c r="J45" s="94">
        <f t="shared" si="0"/>
        <v>3.6636905666845958E-3</v>
      </c>
      <c r="K45" s="94">
        <f>H45/'סכום נכסי הקרן'!$C$42</f>
        <v>4.5523456697316492E-4</v>
      </c>
    </row>
    <row r="46" spans="2:11">
      <c r="B46" s="88" t="s">
        <v>2375</v>
      </c>
      <c r="C46" s="90">
        <v>5072</v>
      </c>
      <c r="D46" s="91" t="s">
        <v>138</v>
      </c>
      <c r="E46" s="104">
        <v>38596</v>
      </c>
      <c r="F46" s="93">
        <v>1938383.0000000002</v>
      </c>
      <c r="G46" s="105">
        <v>3.9708999999999999</v>
      </c>
      <c r="H46" s="93">
        <v>284.79363000000006</v>
      </c>
      <c r="I46" s="94">
        <v>1.3644705513143262E-2</v>
      </c>
      <c r="J46" s="94">
        <f t="shared" si="0"/>
        <v>2.0553554008084326E-5</v>
      </c>
      <c r="K46" s="94">
        <f>H46/'סכום נכסי הקרן'!$C$42</f>
        <v>2.5538969758292189E-6</v>
      </c>
    </row>
    <row r="47" spans="2:11">
      <c r="B47" s="88" t="s">
        <v>2376</v>
      </c>
      <c r="C47" s="90">
        <v>5084</v>
      </c>
      <c r="D47" s="91" t="s">
        <v>138</v>
      </c>
      <c r="E47" s="104">
        <v>39356</v>
      </c>
      <c r="F47" s="93">
        <v>2430946.0000000005</v>
      </c>
      <c r="G47" s="105">
        <v>2.1749000000000001</v>
      </c>
      <c r="H47" s="93">
        <v>195.62135999999998</v>
      </c>
      <c r="I47" s="94">
        <v>5.8964002476488107E-3</v>
      </c>
      <c r="J47" s="94">
        <f t="shared" si="0"/>
        <v>1.4117991992640093E-5</v>
      </c>
      <c r="K47" s="94">
        <f>H47/'סכום נכסי הקרן'!$C$42</f>
        <v>1.7542414825486046E-6</v>
      </c>
    </row>
    <row r="48" spans="2:11">
      <c r="B48" s="88" t="s">
        <v>2377</v>
      </c>
      <c r="C48" s="90">
        <v>8292</v>
      </c>
      <c r="D48" s="91" t="s">
        <v>138</v>
      </c>
      <c r="E48" s="104">
        <v>44317</v>
      </c>
      <c r="F48" s="93">
        <v>4273263.29</v>
      </c>
      <c r="G48" s="105">
        <v>116.078</v>
      </c>
      <c r="H48" s="93">
        <v>18353.178750000003</v>
      </c>
      <c r="I48" s="94">
        <v>1.3565912808000001E-2</v>
      </c>
      <c r="J48" s="94">
        <f t="shared" si="0"/>
        <v>1.3245487641635474E-3</v>
      </c>
      <c r="K48" s="94">
        <f>H48/'סכום נכסי הקרן'!$C$42</f>
        <v>1.6458278124576763E-4</v>
      </c>
    </row>
    <row r="49" spans="2:11">
      <c r="B49" s="88" t="s">
        <v>2378</v>
      </c>
      <c r="C49" s="90">
        <v>5099</v>
      </c>
      <c r="D49" s="91" t="s">
        <v>138</v>
      </c>
      <c r="E49" s="104">
        <v>39722</v>
      </c>
      <c r="F49" s="93">
        <v>3720536.4100000006</v>
      </c>
      <c r="G49" s="105">
        <v>23.1328</v>
      </c>
      <c r="H49" s="93">
        <v>3184.4577200000008</v>
      </c>
      <c r="I49" s="94">
        <v>4.5509570207614661E-2</v>
      </c>
      <c r="J49" s="94">
        <f t="shared" si="0"/>
        <v>2.2982228828110051E-4</v>
      </c>
      <c r="K49" s="94">
        <f>H49/'סכום נכסי הקרן'!$C$42</f>
        <v>2.8556737525217858E-5</v>
      </c>
    </row>
    <row r="50" spans="2:11">
      <c r="B50" s="88" t="s">
        <v>2379</v>
      </c>
      <c r="C50" s="90">
        <v>5228</v>
      </c>
      <c r="D50" s="91" t="s">
        <v>138</v>
      </c>
      <c r="E50" s="104">
        <v>41081</v>
      </c>
      <c r="F50" s="93">
        <v>3241575.9800000004</v>
      </c>
      <c r="G50" s="105">
        <v>85.136600000000001</v>
      </c>
      <c r="H50" s="93">
        <v>10211.140010000001</v>
      </c>
      <c r="I50" s="94">
        <v>1.1320754716981131E-2</v>
      </c>
      <c r="J50" s="94">
        <f t="shared" si="0"/>
        <v>7.3693789316722324E-4</v>
      </c>
      <c r="K50" s="94">
        <f>H50/'סכום נכסי הקרן'!$C$42</f>
        <v>9.1568760127492093E-5</v>
      </c>
    </row>
    <row r="51" spans="2:11">
      <c r="B51" s="88" t="s">
        <v>2380</v>
      </c>
      <c r="C51" s="89">
        <v>50431</v>
      </c>
      <c r="D51" s="91" t="s">
        <v>138</v>
      </c>
      <c r="E51" s="104">
        <v>38078</v>
      </c>
      <c r="F51" s="93">
        <v>1925000.0000000002</v>
      </c>
      <c r="G51" s="123">
        <v>0</v>
      </c>
      <c r="H51" s="123">
        <v>0</v>
      </c>
      <c r="I51" s="94">
        <v>6.3969703948210124E-2</v>
      </c>
      <c r="J51" s="94">
        <f t="shared" ref="J51:J53" si="2">IFERROR(H51/$H$11,0)</f>
        <v>0</v>
      </c>
      <c r="K51" s="94">
        <f>H51/'סכום נכסי הקרן'!$C$42</f>
        <v>0</v>
      </c>
    </row>
    <row r="52" spans="2:11">
      <c r="B52" s="88" t="s">
        <v>2381</v>
      </c>
      <c r="C52" s="90">
        <v>7038</v>
      </c>
      <c r="D52" s="91" t="s">
        <v>138</v>
      </c>
      <c r="E52" s="104">
        <v>43556</v>
      </c>
      <c r="F52" s="93">
        <v>16763818.790000003</v>
      </c>
      <c r="G52" s="105">
        <v>118.4211</v>
      </c>
      <c r="H52" s="93">
        <v>73452.024849999987</v>
      </c>
      <c r="I52" s="94">
        <v>2.9647646400000002E-2</v>
      </c>
      <c r="J52" s="94">
        <f t="shared" si="2"/>
        <v>5.3010320482154965E-3</v>
      </c>
      <c r="K52" s="94">
        <f>H52/'סכום נכסי הקרן'!$C$42</f>
        <v>6.5868363745687556E-4</v>
      </c>
    </row>
    <row r="53" spans="2:11">
      <c r="B53" s="88" t="s">
        <v>2382</v>
      </c>
      <c r="C53" s="89">
        <v>83791</v>
      </c>
      <c r="D53" s="91" t="s">
        <v>139</v>
      </c>
      <c r="E53" s="104">
        <v>44308</v>
      </c>
      <c r="F53" s="93">
        <v>28145853.82</v>
      </c>
      <c r="G53" s="105">
        <v>100</v>
      </c>
      <c r="H53" s="93">
        <v>28145.85382</v>
      </c>
      <c r="I53" s="94">
        <v>1.2053835930000001E-2</v>
      </c>
      <c r="J53" s="94">
        <f t="shared" si="2"/>
        <v>2.0312860459449755E-3</v>
      </c>
      <c r="K53" s="94">
        <f>H53/'סכום נכסי הקרן'!$C$42</f>
        <v>2.5239894218501044E-4</v>
      </c>
    </row>
    <row r="54" spans="2:11">
      <c r="B54" s="88" t="s">
        <v>2383</v>
      </c>
      <c r="C54" s="90">
        <v>7079</v>
      </c>
      <c r="D54" s="91" t="s">
        <v>139</v>
      </c>
      <c r="E54" s="104">
        <v>44166</v>
      </c>
      <c r="F54" s="93">
        <v>63915438.600000001</v>
      </c>
      <c r="G54" s="105">
        <v>54.359994999999998</v>
      </c>
      <c r="H54" s="93">
        <v>34744.432420000005</v>
      </c>
      <c r="I54" s="94">
        <v>0.16669903904682273</v>
      </c>
      <c r="J54" s="94">
        <f t="shared" si="0"/>
        <v>2.5075054109345981E-3</v>
      </c>
      <c r="K54" s="94">
        <f>H54/'סכום נכסי הקרן'!$C$42</f>
        <v>3.1157192976661967E-4</v>
      </c>
    </row>
    <row r="55" spans="2:11">
      <c r="B55" s="88" t="s">
        <v>2384</v>
      </c>
      <c r="C55" s="90">
        <v>8279</v>
      </c>
      <c r="D55" s="91" t="s">
        <v>139</v>
      </c>
      <c r="E55" s="104">
        <v>44308</v>
      </c>
      <c r="F55" s="93">
        <v>6271761.5199999996</v>
      </c>
      <c r="G55" s="105">
        <v>100.329408</v>
      </c>
      <c r="H55" s="93">
        <v>6292.4207000000006</v>
      </c>
      <c r="I55" s="94">
        <v>9.7996273750000001E-2</v>
      </c>
      <c r="J55" s="94">
        <f t="shared" si="0"/>
        <v>4.5412395178585197E-4</v>
      </c>
      <c r="K55" s="94">
        <f>H55/'סכום נכסי הקרן'!$C$42</f>
        <v>5.6427505756976291E-5</v>
      </c>
    </row>
    <row r="56" spans="2:11">
      <c r="B56" s="88" t="s">
        <v>2386</v>
      </c>
      <c r="C56" s="90">
        <v>7992</v>
      </c>
      <c r="D56" s="91" t="s">
        <v>138</v>
      </c>
      <c r="E56" s="104">
        <v>44196</v>
      </c>
      <c r="F56" s="93">
        <v>8558443.3000000007</v>
      </c>
      <c r="G56" s="105">
        <v>110.896</v>
      </c>
      <c r="H56" s="93">
        <v>35116.593719999997</v>
      </c>
      <c r="I56" s="94">
        <v>0.13522428888888888</v>
      </c>
      <c r="J56" s="94">
        <f t="shared" si="0"/>
        <v>2.5343642889905037E-3</v>
      </c>
      <c r="K56" s="94">
        <f>H56/'סכום נכסי הקרן'!$C$42</f>
        <v>3.1490929942123817E-4</v>
      </c>
    </row>
    <row r="57" spans="2:11">
      <c r="B57" s="88" t="s">
        <v>2387</v>
      </c>
      <c r="C57" s="90">
        <v>6662</v>
      </c>
      <c r="D57" s="91" t="s">
        <v>138</v>
      </c>
      <c r="E57" s="104">
        <v>43556</v>
      </c>
      <c r="F57" s="93">
        <v>8930222.3700000029</v>
      </c>
      <c r="G57" s="105">
        <v>140.39859999999999</v>
      </c>
      <c r="H57" s="93">
        <v>46390.256600000008</v>
      </c>
      <c r="I57" s="94">
        <v>6.3561373688260869E-2</v>
      </c>
      <c r="J57" s="94">
        <f t="shared" si="0"/>
        <v>3.347984449220266E-3</v>
      </c>
      <c r="K57" s="94">
        <f>H57/'סכום נכסי הקרן'!$C$42</f>
        <v>4.1600627106259876E-4</v>
      </c>
    </row>
    <row r="58" spans="2:11">
      <c r="B58" s="88" t="s">
        <v>2388</v>
      </c>
      <c r="C58" s="90">
        <v>5322</v>
      </c>
      <c r="D58" s="91" t="s">
        <v>140</v>
      </c>
      <c r="E58" s="104">
        <v>42527</v>
      </c>
      <c r="F58" s="93">
        <v>7189875.3200000012</v>
      </c>
      <c r="G58" s="105">
        <v>237.69489999999999</v>
      </c>
      <c r="H58" s="93">
        <v>68676.032130000007</v>
      </c>
      <c r="I58" s="94">
        <v>7.7923996240000001E-2</v>
      </c>
      <c r="J58" s="94">
        <f t="shared" si="0"/>
        <v>4.9563486916645192E-3</v>
      </c>
      <c r="K58" s="94">
        <f>H58/'סכום נכסי הקרן'!$C$42</f>
        <v>6.1585475338320336E-4</v>
      </c>
    </row>
    <row r="59" spans="2:11">
      <c r="B59" s="88" t="s">
        <v>2389</v>
      </c>
      <c r="C59" s="90">
        <v>5259</v>
      </c>
      <c r="D59" s="91" t="s">
        <v>139</v>
      </c>
      <c r="E59" s="104">
        <v>41881</v>
      </c>
      <c r="F59" s="93">
        <v>23432554.750000004</v>
      </c>
      <c r="G59" s="105">
        <v>77.683441999999999</v>
      </c>
      <c r="H59" s="93">
        <v>18203.205239999999</v>
      </c>
      <c r="I59" s="94">
        <v>2.5336755999999998E-2</v>
      </c>
      <c r="J59" s="94">
        <f t="shared" si="0"/>
        <v>1.3137251771417201E-3</v>
      </c>
      <c r="K59" s="94">
        <f>H59/'סכום נכסי הקרן'!$C$42</f>
        <v>1.6323788847677029E-4</v>
      </c>
    </row>
    <row r="60" spans="2:11">
      <c r="B60" s="88" t="s">
        <v>2390</v>
      </c>
      <c r="C60" s="90">
        <v>8283</v>
      </c>
      <c r="D60" s="91" t="s">
        <v>139</v>
      </c>
      <c r="E60" s="104">
        <v>44317</v>
      </c>
      <c r="F60" s="93">
        <v>41169638</v>
      </c>
      <c r="G60" s="105">
        <v>112.24363</v>
      </c>
      <c r="H60" s="93">
        <v>46210.283779999998</v>
      </c>
      <c r="I60" s="94">
        <v>3.6172742763636356E-2</v>
      </c>
      <c r="J60" s="94">
        <f t="shared" si="0"/>
        <v>3.3349958122347498E-3</v>
      </c>
      <c r="K60" s="94">
        <f>H60/'סכום נכסי הקרן'!$C$42</f>
        <v>4.1439235841739849E-4</v>
      </c>
    </row>
    <row r="61" spans="2:11">
      <c r="B61" s="88" t="s">
        <v>2391</v>
      </c>
      <c r="C61" s="90">
        <v>5279</v>
      </c>
      <c r="D61" s="91" t="s">
        <v>139</v>
      </c>
      <c r="E61" s="104">
        <v>42589</v>
      </c>
      <c r="F61" s="93">
        <v>14622036.060000002</v>
      </c>
      <c r="G61" s="105">
        <v>129.13834</v>
      </c>
      <c r="H61" s="93">
        <v>18882.648790000003</v>
      </c>
      <c r="I61" s="94">
        <v>3.2386492384176006E-2</v>
      </c>
      <c r="J61" s="94">
        <f t="shared" si="0"/>
        <v>1.3627606127319389E-3</v>
      </c>
      <c r="K61" s="94">
        <f>H61/'סכום נכסי הקרן'!$C$42</f>
        <v>1.6933082260451633E-4</v>
      </c>
    </row>
    <row r="62" spans="2:11">
      <c r="B62" s="88" t="s">
        <v>2392</v>
      </c>
      <c r="C62" s="90">
        <v>5067</v>
      </c>
      <c r="D62" s="91" t="s">
        <v>138</v>
      </c>
      <c r="E62" s="104">
        <v>38322</v>
      </c>
      <c r="F62" s="93">
        <v>2149426.58</v>
      </c>
      <c r="G62" s="105">
        <v>2.8976999999999999</v>
      </c>
      <c r="H62" s="93">
        <v>230.45054000000005</v>
      </c>
      <c r="I62" s="94">
        <v>5.4200541824751584E-2</v>
      </c>
      <c r="J62" s="94">
        <f t="shared" si="0"/>
        <v>1.6631613635748094E-5</v>
      </c>
      <c r="K62" s="94">
        <f>H62/'סכום נכסי הקרן'!$C$42</f>
        <v>2.0665733892440308E-6</v>
      </c>
    </row>
    <row r="63" spans="2:11">
      <c r="B63" s="88" t="s">
        <v>2393</v>
      </c>
      <c r="C63" s="90">
        <v>5081</v>
      </c>
      <c r="D63" s="91" t="s">
        <v>138</v>
      </c>
      <c r="E63" s="104">
        <v>39295</v>
      </c>
      <c r="F63" s="93">
        <v>3039184.0000000005</v>
      </c>
      <c r="G63" s="105">
        <v>4.5042</v>
      </c>
      <c r="H63" s="93">
        <v>506.49644000000006</v>
      </c>
      <c r="I63" s="94">
        <v>2.4999999499999998E-2</v>
      </c>
      <c r="J63" s="94">
        <f t="shared" si="0"/>
        <v>3.655384403942757E-5</v>
      </c>
      <c r="K63" s="94">
        <f>H63/'סכום נכסי הקרן'!$C$42</f>
        <v>4.5420247861030642E-6</v>
      </c>
    </row>
    <row r="64" spans="2:11">
      <c r="B64" s="88" t="s">
        <v>2394</v>
      </c>
      <c r="C64" s="90">
        <v>5078</v>
      </c>
      <c r="D64" s="91" t="s">
        <v>138</v>
      </c>
      <c r="E64" s="104">
        <v>39052</v>
      </c>
      <c r="F64" s="93">
        <v>7462294.5600000015</v>
      </c>
      <c r="G64" s="105">
        <v>3.2124000000000001</v>
      </c>
      <c r="H64" s="93">
        <v>886.95937000000015</v>
      </c>
      <c r="I64" s="94">
        <v>8.5387029288702926E-2</v>
      </c>
      <c r="J64" s="94">
        <f t="shared" si="0"/>
        <v>6.4011850666292812E-5</v>
      </c>
      <c r="K64" s="94">
        <f>H64/'סכום נכסי הקרן'!$C$42</f>
        <v>7.953839602123086E-6</v>
      </c>
    </row>
    <row r="65" spans="2:11">
      <c r="B65" s="88" t="s">
        <v>2395</v>
      </c>
      <c r="C65" s="90">
        <v>7067</v>
      </c>
      <c r="D65" s="91" t="s">
        <v>139</v>
      </c>
      <c r="E65" s="104">
        <v>44048</v>
      </c>
      <c r="F65" s="93">
        <v>49882897.980000012</v>
      </c>
      <c r="G65" s="105">
        <v>139.687434</v>
      </c>
      <c r="H65" s="93">
        <v>69680.123220000009</v>
      </c>
      <c r="I65" s="94">
        <v>0.16365637945695363</v>
      </c>
      <c r="J65" s="94">
        <f t="shared" si="0"/>
        <v>5.0288139376299971E-3</v>
      </c>
      <c r="K65" s="94">
        <f>H65/'סכום נכסי הקרן'!$C$42</f>
        <v>6.2485897583792625E-4</v>
      </c>
    </row>
    <row r="66" spans="2:11">
      <c r="B66" s="88" t="s">
        <v>2396</v>
      </c>
      <c r="C66" s="90">
        <v>5289</v>
      </c>
      <c r="D66" s="91" t="s">
        <v>138</v>
      </c>
      <c r="E66" s="104">
        <v>42736</v>
      </c>
      <c r="F66" s="93">
        <v>8280445.5500000007</v>
      </c>
      <c r="G66" s="105">
        <v>112.4071</v>
      </c>
      <c r="H66" s="93">
        <v>34438.892229999998</v>
      </c>
      <c r="I66" s="94">
        <v>4.8904761904761902E-2</v>
      </c>
      <c r="J66" s="94">
        <f t="shared" si="0"/>
        <v>2.4854545778566061E-3</v>
      </c>
      <c r="K66" s="94">
        <f>H66/'סכום נכסי הקרן'!$C$42</f>
        <v>3.0883198727831577E-4</v>
      </c>
    </row>
    <row r="67" spans="2:11">
      <c r="B67" s="88" t="s">
        <v>2397</v>
      </c>
      <c r="C67" s="90">
        <v>8405</v>
      </c>
      <c r="D67" s="91" t="s">
        <v>138</v>
      </c>
      <c r="E67" s="104">
        <v>44581</v>
      </c>
      <c r="F67" s="93">
        <v>468847.600806</v>
      </c>
      <c r="G67" s="105">
        <v>131.99100000000001</v>
      </c>
      <c r="H67" s="93">
        <v>2289.6955317350007</v>
      </c>
      <c r="I67" s="94">
        <v>4.2739788614168363E-2</v>
      </c>
      <c r="J67" s="94">
        <f t="shared" si="0"/>
        <v>1.6524730828278947E-4</v>
      </c>
      <c r="K67" s="94">
        <f>H67/'סכום נכסי הקרן'!$C$42</f>
        <v>2.0532925873614843E-5</v>
      </c>
    </row>
    <row r="68" spans="2:11">
      <c r="B68" s="88" t="s">
        <v>2398</v>
      </c>
      <c r="C68" s="90">
        <v>5230</v>
      </c>
      <c r="D68" s="91" t="s">
        <v>138</v>
      </c>
      <c r="E68" s="104">
        <v>40372</v>
      </c>
      <c r="F68" s="93">
        <v>4476766.5999999996</v>
      </c>
      <c r="G68" s="105">
        <v>24.848299999999998</v>
      </c>
      <c r="H68" s="93">
        <v>4115.8814400000001</v>
      </c>
      <c r="I68" s="94">
        <v>4.573170731707317E-2</v>
      </c>
      <c r="J68" s="94">
        <f t="shared" si="0"/>
        <v>2.9704313073263564E-4</v>
      </c>
      <c r="K68" s="94">
        <f>H68/'סכום נכסי הקרן'!$C$42</f>
        <v>3.6909312762675237E-5</v>
      </c>
    </row>
    <row r="69" spans="2:11">
      <c r="B69" s="88" t="s">
        <v>2399</v>
      </c>
      <c r="C69" s="90">
        <v>5049</v>
      </c>
      <c r="D69" s="91" t="s">
        <v>138</v>
      </c>
      <c r="E69" s="104">
        <v>38565</v>
      </c>
      <c r="F69" s="93">
        <v>1313941.8200000003</v>
      </c>
      <c r="G69" s="123">
        <v>0</v>
      </c>
      <c r="H69" s="123">
        <v>0</v>
      </c>
      <c r="I69" s="94">
        <v>2.2484587019443034E-2</v>
      </c>
      <c r="J69" s="94">
        <f t="shared" ref="J69:J71" si="3">IFERROR(H69/$H$11,0)</f>
        <v>0</v>
      </c>
      <c r="K69" s="94">
        <f>H69/'סכום נכסי הקרן'!$C$42</f>
        <v>0</v>
      </c>
    </row>
    <row r="70" spans="2:11">
      <c r="B70" s="88" t="s">
        <v>2400</v>
      </c>
      <c r="C70" s="90">
        <v>5047</v>
      </c>
      <c r="D70" s="91" t="s">
        <v>138</v>
      </c>
      <c r="E70" s="104">
        <v>38139</v>
      </c>
      <c r="F70" s="93">
        <v>6341868.7600000016</v>
      </c>
      <c r="G70" s="105">
        <v>1.7407999999999999</v>
      </c>
      <c r="H70" s="93">
        <v>408.47723000000008</v>
      </c>
      <c r="I70" s="94">
        <v>4.8000000000000001E-2</v>
      </c>
      <c r="J70" s="94">
        <f t="shared" si="3"/>
        <v>2.9479798434668929E-5</v>
      </c>
      <c r="K70" s="94">
        <f>H70/'סכום נכסי הקרן'!$C$42</f>
        <v>3.6630340446592722E-6</v>
      </c>
    </row>
    <row r="71" spans="2:11">
      <c r="B71" s="88" t="s">
        <v>2401</v>
      </c>
      <c r="C71" s="90">
        <v>5256</v>
      </c>
      <c r="D71" s="91" t="s">
        <v>138</v>
      </c>
      <c r="E71" s="104">
        <v>41603</v>
      </c>
      <c r="F71" s="93">
        <v>6638533.0000000009</v>
      </c>
      <c r="G71" s="105">
        <v>121.23269999999999</v>
      </c>
      <c r="H71" s="93">
        <v>29777.869360000004</v>
      </c>
      <c r="I71" s="94">
        <v>2.7615053517973717E-2</v>
      </c>
      <c r="J71" s="94">
        <f t="shared" si="3"/>
        <v>2.1490685944641368E-3</v>
      </c>
      <c r="K71" s="94">
        <f>H71/'סכום נכסי הקרן'!$C$42</f>
        <v>2.6703409941135814E-4</v>
      </c>
    </row>
    <row r="72" spans="2:11">
      <c r="B72" s="88" t="s">
        <v>2402</v>
      </c>
      <c r="C72" s="90">
        <v>5310</v>
      </c>
      <c r="D72" s="91" t="s">
        <v>138</v>
      </c>
      <c r="E72" s="104">
        <v>42979</v>
      </c>
      <c r="F72" s="93">
        <v>11852721.860000003</v>
      </c>
      <c r="G72" s="105">
        <v>124.5215</v>
      </c>
      <c r="H72" s="93">
        <v>54608.992070000008</v>
      </c>
      <c r="I72" s="94">
        <v>3.6294213318986128E-2</v>
      </c>
      <c r="J72" s="94">
        <f t="shared" ref="J72:J132" si="4">IFERROR(H72/$H$11,0)</f>
        <v>3.9411305226096302E-3</v>
      </c>
      <c r="K72" s="94">
        <f>H72/'סכום נכסי הקרן'!$C$42</f>
        <v>4.8970807282682123E-4</v>
      </c>
    </row>
    <row r="73" spans="2:11">
      <c r="B73" s="88" t="s">
        <v>2403</v>
      </c>
      <c r="C73" s="90">
        <v>5083</v>
      </c>
      <c r="D73" s="91" t="s">
        <v>138</v>
      </c>
      <c r="E73" s="104">
        <v>38961</v>
      </c>
      <c r="F73" s="93">
        <v>3693864.0000000005</v>
      </c>
      <c r="G73" s="105">
        <v>2.63E-2</v>
      </c>
      <c r="H73" s="93">
        <v>3.5945100000000005</v>
      </c>
      <c r="I73" s="94">
        <v>2.9136892404740572E-2</v>
      </c>
      <c r="J73" s="94">
        <f t="shared" si="4"/>
        <v>2.5941575806172064E-7</v>
      </c>
      <c r="K73" s="94">
        <f>H73/'סכום נכסי הקרן'!$C$42</f>
        <v>3.223389588660352E-8</v>
      </c>
    </row>
    <row r="74" spans="2:11">
      <c r="B74" s="88" t="s">
        <v>2404</v>
      </c>
      <c r="C74" s="90">
        <v>5094</v>
      </c>
      <c r="D74" s="91" t="s">
        <v>138</v>
      </c>
      <c r="E74" s="104">
        <v>39630</v>
      </c>
      <c r="F74" s="93">
        <v>4491636.0000000009</v>
      </c>
      <c r="G74" s="105">
        <v>8.4817</v>
      </c>
      <c r="H74" s="93">
        <v>1409.5782300000003</v>
      </c>
      <c r="I74" s="94">
        <v>3.0521490181236607E-2</v>
      </c>
      <c r="J74" s="94">
        <f t="shared" si="4"/>
        <v>1.0172924962866939E-4</v>
      </c>
      <c r="K74" s="94">
        <f>H74/'סכום נכסי הקרן'!$C$42</f>
        <v>1.2640442761278415E-5</v>
      </c>
    </row>
    <row r="75" spans="2:11">
      <c r="B75" s="88" t="s">
        <v>2405</v>
      </c>
      <c r="C75" s="90">
        <v>5257</v>
      </c>
      <c r="D75" s="91" t="s">
        <v>138</v>
      </c>
      <c r="E75" s="104">
        <v>41883</v>
      </c>
      <c r="F75" s="93">
        <v>7737823.8200000012</v>
      </c>
      <c r="G75" s="105">
        <v>126.7799</v>
      </c>
      <c r="H75" s="93">
        <v>36297.01961000001</v>
      </c>
      <c r="I75" s="94">
        <v>2.4990035069242557E-2</v>
      </c>
      <c r="J75" s="94">
        <f t="shared" si="4"/>
        <v>2.6195556160670832E-3</v>
      </c>
      <c r="K75" s="94">
        <f>H75/'סכום נכסי הקרן'!$C$42</f>
        <v>3.2549481044780691E-4</v>
      </c>
    </row>
    <row r="76" spans="2:11">
      <c r="B76" s="88" t="s">
        <v>2406</v>
      </c>
      <c r="C76" s="90">
        <v>7029</v>
      </c>
      <c r="D76" s="91" t="s">
        <v>139</v>
      </c>
      <c r="E76" s="104">
        <v>43739</v>
      </c>
      <c r="F76" s="93">
        <v>104344458.34999999</v>
      </c>
      <c r="G76" s="105">
        <v>104.348609</v>
      </c>
      <c r="H76" s="93">
        <v>108881.98146</v>
      </c>
      <c r="I76" s="94">
        <v>8.6453885116279078E-2</v>
      </c>
      <c r="J76" s="94">
        <f t="shared" si="4"/>
        <v>7.8580117344806688E-3</v>
      </c>
      <c r="K76" s="94">
        <f>H76/'סכום נכסי הקרן'!$C$42</f>
        <v>9.7640302970606122E-4</v>
      </c>
    </row>
    <row r="77" spans="2:11">
      <c r="B77" s="88" t="s">
        <v>2407</v>
      </c>
      <c r="C77" s="90">
        <v>7076</v>
      </c>
      <c r="D77" s="91" t="s">
        <v>139</v>
      </c>
      <c r="E77" s="104">
        <v>44104</v>
      </c>
      <c r="F77" s="93">
        <v>80040434.000000015</v>
      </c>
      <c r="G77" s="105">
        <v>67.570455999999993</v>
      </c>
      <c r="H77" s="93">
        <v>54083.721460000001</v>
      </c>
      <c r="I77" s="94">
        <v>0.1569420221841332</v>
      </c>
      <c r="J77" s="94">
        <f t="shared" si="4"/>
        <v>3.9032217468708799E-3</v>
      </c>
      <c r="K77" s="94">
        <f>H77/'סכום נכסי הקרן'!$C$42</f>
        <v>4.8499769000550963E-4</v>
      </c>
    </row>
    <row r="78" spans="2:11">
      <c r="B78" s="88" t="s">
        <v>2408</v>
      </c>
      <c r="C78" s="90">
        <v>5221</v>
      </c>
      <c r="D78" s="91" t="s">
        <v>138</v>
      </c>
      <c r="E78" s="104">
        <v>41737</v>
      </c>
      <c r="F78" s="93">
        <v>1875000.0000000002</v>
      </c>
      <c r="G78" s="105">
        <v>217.7132</v>
      </c>
      <c r="H78" s="93">
        <v>15103.853250000002</v>
      </c>
      <c r="I78" s="94">
        <v>2.6417380522993687E-2</v>
      </c>
      <c r="J78" s="94">
        <f t="shared" si="4"/>
        <v>1.0900449687166632E-3</v>
      </c>
      <c r="K78" s="94">
        <f>H78/'סכום נכסי הקרן'!$C$42</f>
        <v>1.3544433960318325E-4</v>
      </c>
    </row>
    <row r="79" spans="2:11">
      <c r="B79" s="88" t="s">
        <v>2409</v>
      </c>
      <c r="C79" s="90">
        <v>5261</v>
      </c>
      <c r="D79" s="91" t="s">
        <v>138</v>
      </c>
      <c r="E79" s="104">
        <v>42005</v>
      </c>
      <c r="F79" s="93">
        <v>2786173.0000000005</v>
      </c>
      <c r="G79" s="105">
        <v>131.82669999999999</v>
      </c>
      <c r="H79" s="93">
        <v>13589.803710000002</v>
      </c>
      <c r="I79" s="94">
        <v>0.14000000000000001</v>
      </c>
      <c r="J79" s="94">
        <f t="shared" si="4"/>
        <v>9.8077602547764044E-4</v>
      </c>
      <c r="K79" s="94">
        <f>H79/'סכום נכסי הקרן'!$C$42</f>
        <v>1.2186704666491907E-4</v>
      </c>
    </row>
    <row r="80" spans="2:11">
      <c r="B80" s="95"/>
      <c r="C80" s="90"/>
      <c r="D80" s="90"/>
      <c r="E80" s="90"/>
      <c r="F80" s="93"/>
      <c r="G80" s="105"/>
      <c r="H80" s="90"/>
      <c r="I80" s="90"/>
      <c r="J80" s="94"/>
      <c r="K80" s="90"/>
    </row>
    <row r="81" spans="2:11">
      <c r="B81" s="81" t="s">
        <v>2410</v>
      </c>
      <c r="C81" s="82"/>
      <c r="D81" s="83"/>
      <c r="E81" s="102"/>
      <c r="F81" s="85"/>
      <c r="G81" s="103"/>
      <c r="H81" s="85">
        <f>H82+H115+H119+H134</f>
        <v>12549055.929519489</v>
      </c>
      <c r="I81" s="86"/>
      <c r="J81" s="86">
        <f t="shared" si="4"/>
        <v>0.90566526645223633</v>
      </c>
      <c r="K81" s="86">
        <f>H81/'סכום נכסי הקרן'!$C$42</f>
        <v>0.11253410403846303</v>
      </c>
    </row>
    <row r="82" spans="2:11">
      <c r="B82" s="87" t="s">
        <v>201</v>
      </c>
      <c r="C82" s="82"/>
      <c r="D82" s="83"/>
      <c r="E82" s="102"/>
      <c r="F82" s="85"/>
      <c r="G82" s="103"/>
      <c r="H82" s="85">
        <v>878801.86753788008</v>
      </c>
      <c r="I82" s="86"/>
      <c r="J82" s="86">
        <f t="shared" si="4"/>
        <v>6.3423123778594284E-2</v>
      </c>
      <c r="K82" s="86">
        <f>H82/'סכום נכסי הקרן'!$C$42</f>
        <v>7.8806869095283533E-3</v>
      </c>
    </row>
    <row r="83" spans="2:11">
      <c r="B83" s="88" t="s">
        <v>2411</v>
      </c>
      <c r="C83" s="89">
        <v>76203</v>
      </c>
      <c r="D83" s="91" t="s">
        <v>138</v>
      </c>
      <c r="E83" s="104">
        <v>43466</v>
      </c>
      <c r="F83" s="93">
        <v>2651757.8800000004</v>
      </c>
      <c r="G83" s="105">
        <v>100</v>
      </c>
      <c r="H83" s="93">
        <v>9811.5041200000032</v>
      </c>
      <c r="I83" s="94">
        <v>2.4100683929999998E-2</v>
      </c>
      <c r="J83" s="94">
        <f t="shared" si="4"/>
        <v>7.0809617416991348E-4</v>
      </c>
      <c r="K83" s="94">
        <f>H83/'סכום נכסי הקרן'!$C$42</f>
        <v>8.7985011112797455E-5</v>
      </c>
    </row>
    <row r="84" spans="2:11">
      <c r="B84" s="88" t="s">
        <v>2412</v>
      </c>
      <c r="C84" s="89">
        <v>79692</v>
      </c>
      <c r="D84" s="91" t="s">
        <v>138</v>
      </c>
      <c r="E84" s="104">
        <v>43466</v>
      </c>
      <c r="F84" s="93">
        <v>1162405.6000000001</v>
      </c>
      <c r="G84" s="105">
        <v>100</v>
      </c>
      <c r="H84" s="93">
        <v>4300.9007500000007</v>
      </c>
      <c r="I84" s="94">
        <v>7.1078392E-4</v>
      </c>
      <c r="J84" s="94">
        <f t="shared" si="4"/>
        <v>3.1039597286124473E-4</v>
      </c>
      <c r="K84" s="94">
        <f>H84/'סכום נכסי הקרן'!$C$42</f>
        <v>3.8568479985899328E-5</v>
      </c>
    </row>
    <row r="85" spans="2:11">
      <c r="B85" s="88" t="s">
        <v>2413</v>
      </c>
      <c r="C85" s="89">
        <v>87255</v>
      </c>
      <c r="D85" s="91" t="s">
        <v>138</v>
      </c>
      <c r="E85" s="104">
        <v>44469</v>
      </c>
      <c r="F85" s="93">
        <v>252007.24000000005</v>
      </c>
      <c r="G85" s="105">
        <v>100</v>
      </c>
      <c r="H85" s="93">
        <v>932.4268400000002</v>
      </c>
      <c r="I85" s="94">
        <v>4.2588687000000004E-4</v>
      </c>
      <c r="J85" s="94">
        <f t="shared" si="4"/>
        <v>6.7293237613943123E-5</v>
      </c>
      <c r="K85" s="94">
        <f>H85/'סכום נכסי הקרן'!$C$42</f>
        <v>8.3615707516281003E-6</v>
      </c>
    </row>
    <row r="86" spans="2:11">
      <c r="B86" s="88" t="s">
        <v>2414</v>
      </c>
      <c r="C86" s="89">
        <v>79694</v>
      </c>
      <c r="D86" s="91" t="s">
        <v>138</v>
      </c>
      <c r="E86" s="104">
        <v>43466</v>
      </c>
      <c r="F86" s="93">
        <v>1945421.3300000003</v>
      </c>
      <c r="G86" s="105">
        <v>100</v>
      </c>
      <c r="H86" s="93">
        <v>7198.0589200000013</v>
      </c>
      <c r="I86" s="94">
        <v>5.9231992999999998E-4</v>
      </c>
      <c r="J86" s="94">
        <f t="shared" si="4"/>
        <v>5.1948385490782612E-4</v>
      </c>
      <c r="K86" s="94">
        <f>H86/'סכום נכסי הקרן'!$C$42</f>
        <v>6.4548848608827854E-5</v>
      </c>
    </row>
    <row r="87" spans="2:11">
      <c r="B87" s="88" t="s">
        <v>2415</v>
      </c>
      <c r="C87" s="89">
        <v>87254</v>
      </c>
      <c r="D87" s="91" t="s">
        <v>138</v>
      </c>
      <c r="E87" s="104">
        <v>44469</v>
      </c>
      <c r="F87" s="93">
        <v>884769.40000000014</v>
      </c>
      <c r="G87" s="105">
        <v>100</v>
      </c>
      <c r="H87" s="93">
        <v>3273.6467300000004</v>
      </c>
      <c r="I87" s="94">
        <v>4.2597075000000006E-4</v>
      </c>
      <c r="J87" s="94">
        <f t="shared" si="4"/>
        <v>2.3625905842221133E-4</v>
      </c>
      <c r="K87" s="94">
        <f>H87/'סכום נכסי הקרן'!$C$42</f>
        <v>2.935654313504207E-5</v>
      </c>
    </row>
    <row r="88" spans="2:11">
      <c r="B88" s="88" t="s">
        <v>2416</v>
      </c>
      <c r="C88" s="90">
        <v>9239</v>
      </c>
      <c r="D88" s="91" t="s">
        <v>138</v>
      </c>
      <c r="E88" s="104">
        <v>44742</v>
      </c>
      <c r="F88" s="93">
        <v>360675.96139700001</v>
      </c>
      <c r="G88" s="105">
        <v>100</v>
      </c>
      <c r="H88" s="93">
        <v>1334.5010621570004</v>
      </c>
      <c r="I88" s="94">
        <v>9.267693599011282E-3</v>
      </c>
      <c r="J88" s="94">
        <f t="shared" si="4"/>
        <v>9.6310931023596981E-5</v>
      </c>
      <c r="K88" s="94">
        <f>H88/'סכום נכסי הקרן'!$C$42</f>
        <v>1.1967185596404116E-5</v>
      </c>
    </row>
    <row r="89" spans="2:11">
      <c r="B89" s="88" t="s">
        <v>2417</v>
      </c>
      <c r="C89" s="89">
        <v>87253</v>
      </c>
      <c r="D89" s="91" t="s">
        <v>138</v>
      </c>
      <c r="E89" s="104">
        <v>44469</v>
      </c>
      <c r="F89" s="93">
        <v>205869.92000000004</v>
      </c>
      <c r="G89" s="105">
        <v>100</v>
      </c>
      <c r="H89" s="93">
        <v>761.71875</v>
      </c>
      <c r="I89" s="94">
        <v>1.8900534799999996E-3</v>
      </c>
      <c r="J89" s="94">
        <f t="shared" si="4"/>
        <v>5.4973236118713324E-5</v>
      </c>
      <c r="K89" s="94">
        <f>H89/'סכום נכסי הקרן'!$C$42</f>
        <v>6.8307399012309803E-6</v>
      </c>
    </row>
    <row r="90" spans="2:11">
      <c r="B90" s="88" t="s">
        <v>2418</v>
      </c>
      <c r="C90" s="89">
        <v>87259</v>
      </c>
      <c r="D90" s="91" t="s">
        <v>138</v>
      </c>
      <c r="E90" s="104">
        <v>44469</v>
      </c>
      <c r="F90" s="93">
        <v>227822.77000000005</v>
      </c>
      <c r="G90" s="105">
        <v>100</v>
      </c>
      <c r="H90" s="93">
        <v>842.94423000000006</v>
      </c>
      <c r="I90" s="94">
        <v>1.05794441E-3</v>
      </c>
      <c r="J90" s="94">
        <f t="shared" si="4"/>
        <v>6.0835278363171437E-5</v>
      </c>
      <c r="K90" s="94">
        <f>H90/'סכום נכסי הקרן'!$C$42</f>
        <v>7.5591322733928046E-6</v>
      </c>
    </row>
    <row r="91" spans="2:11">
      <c r="B91" s="88" t="s">
        <v>2419</v>
      </c>
      <c r="C91" s="89">
        <v>87252</v>
      </c>
      <c r="D91" s="91" t="s">
        <v>138</v>
      </c>
      <c r="E91" s="104">
        <v>44469</v>
      </c>
      <c r="F91" s="93">
        <v>646492.49000000011</v>
      </c>
      <c r="G91" s="105">
        <v>100</v>
      </c>
      <c r="H91" s="93">
        <v>2392.0221800000004</v>
      </c>
      <c r="I91" s="94">
        <v>1.11772836E-3</v>
      </c>
      <c r="J91" s="94">
        <f t="shared" si="4"/>
        <v>1.7263222167281483E-4</v>
      </c>
      <c r="K91" s="94">
        <f>H91/'סכום נכסי הקרן'!$C$42</f>
        <v>2.1450543720442117E-5</v>
      </c>
    </row>
    <row r="92" spans="2:11">
      <c r="B92" s="88" t="s">
        <v>2420</v>
      </c>
      <c r="C92" s="89">
        <v>87251</v>
      </c>
      <c r="D92" s="91" t="s">
        <v>138</v>
      </c>
      <c r="E92" s="104">
        <v>44469</v>
      </c>
      <c r="F92" s="93">
        <v>2048907.39</v>
      </c>
      <c r="G92" s="105">
        <v>100</v>
      </c>
      <c r="H92" s="93">
        <v>7580.9573200000004</v>
      </c>
      <c r="I92" s="94">
        <v>6.4688952999999993E-4</v>
      </c>
      <c r="J92" s="94">
        <f t="shared" si="4"/>
        <v>5.4711762938518737E-4</v>
      </c>
      <c r="K92" s="94">
        <f>H92/'סכום נכסי הקרן'!$C$42</f>
        <v>6.7982503588434815E-5</v>
      </c>
    </row>
    <row r="93" spans="2:11">
      <c r="B93" s="88" t="s">
        <v>2421</v>
      </c>
      <c r="C93" s="90">
        <v>5295</v>
      </c>
      <c r="D93" s="91" t="s">
        <v>138</v>
      </c>
      <c r="E93" s="104">
        <v>42879</v>
      </c>
      <c r="F93" s="93">
        <v>14530952.000000002</v>
      </c>
      <c r="G93" s="105">
        <v>211.74430000000001</v>
      </c>
      <c r="H93" s="93">
        <v>113843.31166000002</v>
      </c>
      <c r="I93" s="94">
        <v>1.1054054054054054E-2</v>
      </c>
      <c r="J93" s="94">
        <f t="shared" si="4"/>
        <v>8.216070895486623E-3</v>
      </c>
      <c r="K93" s="94">
        <f>H93/'סכום נכסי הקרן'!$C$42</f>
        <v>1.0208939342037154E-3</v>
      </c>
    </row>
    <row r="94" spans="2:11">
      <c r="B94" s="88" t="s">
        <v>2422</v>
      </c>
      <c r="C94" s="90">
        <v>9457</v>
      </c>
      <c r="D94" s="91" t="s">
        <v>138</v>
      </c>
      <c r="E94" s="104">
        <v>44893</v>
      </c>
      <c r="F94" s="93">
        <v>304015.94510399998</v>
      </c>
      <c r="G94" s="105">
        <v>100</v>
      </c>
      <c r="H94" s="93">
        <v>1124.8589968850006</v>
      </c>
      <c r="I94" s="94">
        <v>0.14755293680931764</v>
      </c>
      <c r="J94" s="94">
        <f t="shared" si="4"/>
        <v>8.1181064843182806E-5</v>
      </c>
      <c r="K94" s="94">
        <f>H94/'סכום נכסי הקרן'!$C$42</f>
        <v>1.0087212942153556E-5</v>
      </c>
    </row>
    <row r="95" spans="2:11">
      <c r="B95" s="88" t="s">
        <v>2423</v>
      </c>
      <c r="C95" s="90">
        <v>8338</v>
      </c>
      <c r="D95" s="91" t="s">
        <v>138</v>
      </c>
      <c r="E95" s="104">
        <v>44561</v>
      </c>
      <c r="F95" s="93">
        <v>1501858.3273780001</v>
      </c>
      <c r="G95" s="105">
        <v>72.008200000000002</v>
      </c>
      <c r="H95" s="93">
        <v>4001.4062388380016</v>
      </c>
      <c r="I95" s="94">
        <v>5.0167998515168011E-2</v>
      </c>
      <c r="J95" s="94">
        <f t="shared" si="4"/>
        <v>2.8878145637682419E-4</v>
      </c>
      <c r="K95" s="94">
        <f>H95/'סכום נכסי הקרן'!$C$42</f>
        <v>3.5882752336955497E-5</v>
      </c>
    </row>
    <row r="96" spans="2:11">
      <c r="B96" s="88" t="s">
        <v>2424</v>
      </c>
      <c r="C96" s="89">
        <v>76202</v>
      </c>
      <c r="D96" s="91" t="s">
        <v>138</v>
      </c>
      <c r="E96" s="104">
        <v>43466</v>
      </c>
      <c r="F96" s="93">
        <v>2879349.38</v>
      </c>
      <c r="G96" s="105">
        <v>100</v>
      </c>
      <c r="H96" s="93">
        <v>10653.592750000002</v>
      </c>
      <c r="I96" s="94">
        <v>1.3824122799999999E-3</v>
      </c>
      <c r="J96" s="94">
        <f t="shared" si="4"/>
        <v>7.6886970388790157E-4</v>
      </c>
      <c r="K96" s="94">
        <f>H96/'סכום נכסי הקרן'!$C$42</f>
        <v>9.5536470762850592E-5</v>
      </c>
    </row>
    <row r="97" spans="2:11">
      <c r="B97" s="88" t="s">
        <v>2425</v>
      </c>
      <c r="C97" s="89">
        <v>76201</v>
      </c>
      <c r="D97" s="91" t="s">
        <v>138</v>
      </c>
      <c r="E97" s="104">
        <v>43466</v>
      </c>
      <c r="F97" s="93">
        <v>3043343.5800000005</v>
      </c>
      <c r="G97" s="105">
        <v>100</v>
      </c>
      <c r="H97" s="93">
        <v>11260.371230000002</v>
      </c>
      <c r="I97" s="94">
        <v>2.3972467300000001E-3</v>
      </c>
      <c r="J97" s="94">
        <f t="shared" si="4"/>
        <v>8.1266090195515931E-4</v>
      </c>
      <c r="K97" s="94">
        <f>H97/'סכום נכסי הקרן'!$C$42</f>
        <v>1.0097777829866258E-4</v>
      </c>
    </row>
    <row r="98" spans="2:11">
      <c r="B98" s="88" t="s">
        <v>2426</v>
      </c>
      <c r="C98" s="90">
        <v>4024</v>
      </c>
      <c r="D98" s="91" t="s">
        <v>140</v>
      </c>
      <c r="E98" s="104">
        <v>39223</v>
      </c>
      <c r="F98" s="93">
        <v>400683.15000000008</v>
      </c>
      <c r="G98" s="105">
        <v>6.7320000000000002</v>
      </c>
      <c r="H98" s="93">
        <v>108.39498000000002</v>
      </c>
      <c r="I98" s="94">
        <v>7.5668790088457951E-3</v>
      </c>
      <c r="J98" s="94">
        <f t="shared" si="4"/>
        <v>7.8228648429925213E-6</v>
      </c>
      <c r="K98" s="94">
        <f>H98/'סכום נכסי הקרן'!$C$42</f>
        <v>9.7203582684440197E-7</v>
      </c>
    </row>
    <row r="99" spans="2:11">
      <c r="B99" s="88" t="s">
        <v>2427</v>
      </c>
      <c r="C99" s="89">
        <v>87257</v>
      </c>
      <c r="D99" s="91" t="s">
        <v>138</v>
      </c>
      <c r="E99" s="104">
        <v>44469</v>
      </c>
      <c r="F99" s="93">
        <v>94864.430000000022</v>
      </c>
      <c r="G99" s="105">
        <v>100</v>
      </c>
      <c r="H99" s="93">
        <v>350.99840000000006</v>
      </c>
      <c r="I99" s="94">
        <v>3.5178581499999998E-3</v>
      </c>
      <c r="J99" s="94">
        <f t="shared" si="4"/>
        <v>2.5331551731515853E-5</v>
      </c>
      <c r="K99" s="94">
        <f>H99/'סכום נכסי הקרן'!$C$42</f>
        <v>3.1475905984305004E-6</v>
      </c>
    </row>
    <row r="100" spans="2:11">
      <c r="B100" s="88" t="s">
        <v>2428</v>
      </c>
      <c r="C100" s="89">
        <v>872510</v>
      </c>
      <c r="D100" s="91" t="s">
        <v>138</v>
      </c>
      <c r="E100" s="104">
        <v>44469</v>
      </c>
      <c r="F100" s="93">
        <v>26256.470000000005</v>
      </c>
      <c r="G100" s="105">
        <v>100</v>
      </c>
      <c r="H100" s="93">
        <v>97.148899999999998</v>
      </c>
      <c r="I100" s="94">
        <v>3.3539665600000003E-3</v>
      </c>
      <c r="J100" s="94">
        <f t="shared" si="4"/>
        <v>7.0112353389925989E-6</v>
      </c>
      <c r="K100" s="94">
        <f>H100/'סכום נכסי הקרן'!$C$42</f>
        <v>8.7118620565753225E-7</v>
      </c>
    </row>
    <row r="101" spans="2:11">
      <c r="B101" s="88" t="s">
        <v>2429</v>
      </c>
      <c r="C101" s="89">
        <v>79693</v>
      </c>
      <c r="D101" s="91" t="s">
        <v>138</v>
      </c>
      <c r="E101" s="104">
        <v>43466</v>
      </c>
      <c r="F101" s="93">
        <v>409466.46000000008</v>
      </c>
      <c r="G101" s="105">
        <v>100</v>
      </c>
      <c r="H101" s="93">
        <v>1515.0259100000003</v>
      </c>
      <c r="I101" s="94">
        <v>4.4428437800000005E-3</v>
      </c>
      <c r="J101" s="94">
        <f t="shared" si="4"/>
        <v>1.0933940785414372E-4</v>
      </c>
      <c r="K101" s="94">
        <f>H101/'סכום נכסי הקרן'!$C$42</f>
        <v>1.3586048570861331E-5</v>
      </c>
    </row>
    <row r="102" spans="2:11">
      <c r="B102" s="88" t="s">
        <v>2430</v>
      </c>
      <c r="C102" s="89">
        <v>87256</v>
      </c>
      <c r="D102" s="91" t="s">
        <v>138</v>
      </c>
      <c r="E102" s="104">
        <v>44469</v>
      </c>
      <c r="F102" s="93">
        <v>352384.20000000007</v>
      </c>
      <c r="G102" s="105">
        <v>100</v>
      </c>
      <c r="H102" s="93">
        <v>1303.8215700000001</v>
      </c>
      <c r="I102" s="94">
        <v>1.73116956E-3</v>
      </c>
      <c r="J102" s="94">
        <f t="shared" si="4"/>
        <v>9.409679231905676E-5</v>
      </c>
      <c r="K102" s="94">
        <f>H102/'סכום נכסי הקרן'!$C$42</f>
        <v>1.1692066162589043E-5</v>
      </c>
    </row>
    <row r="103" spans="2:11">
      <c r="B103" s="88" t="s">
        <v>2431</v>
      </c>
      <c r="C103" s="89">
        <v>87258</v>
      </c>
      <c r="D103" s="91" t="s">
        <v>138</v>
      </c>
      <c r="E103" s="104">
        <v>44469</v>
      </c>
      <c r="F103" s="93">
        <v>360671.75000000006</v>
      </c>
      <c r="G103" s="105">
        <v>100</v>
      </c>
      <c r="H103" s="93">
        <v>1334.4854400000004</v>
      </c>
      <c r="I103" s="94">
        <v>1.7052853600000003E-3</v>
      </c>
      <c r="J103" s="94">
        <f t="shared" si="4"/>
        <v>9.6309803572650751E-5</v>
      </c>
      <c r="K103" s="94">
        <f>H103/'סכום נכסי הקרן'!$C$42</f>
        <v>1.1967045504157255E-5</v>
      </c>
    </row>
    <row r="104" spans="2:11">
      <c r="B104" s="88" t="s">
        <v>2432</v>
      </c>
      <c r="C104" s="90">
        <v>5327</v>
      </c>
      <c r="D104" s="91" t="s">
        <v>138</v>
      </c>
      <c r="E104" s="104">
        <v>43244</v>
      </c>
      <c r="F104" s="93">
        <v>13627834.199999999</v>
      </c>
      <c r="G104" s="105">
        <v>173.25129999999999</v>
      </c>
      <c r="H104" s="93">
        <v>87358.479550000004</v>
      </c>
      <c r="I104" s="94">
        <v>2.2627606857142855E-2</v>
      </c>
      <c r="J104" s="94">
        <f t="shared" si="4"/>
        <v>6.3046607731186075E-3</v>
      </c>
      <c r="K104" s="94">
        <f>H104/'סכום נכסי הקרן'!$C$42</f>
        <v>7.8339026310308849E-4</v>
      </c>
    </row>
    <row r="105" spans="2:11">
      <c r="B105" s="88" t="s">
        <v>2433</v>
      </c>
      <c r="C105" s="90">
        <v>5288</v>
      </c>
      <c r="D105" s="91" t="s">
        <v>138</v>
      </c>
      <c r="E105" s="104">
        <v>42649</v>
      </c>
      <c r="F105" s="93">
        <v>11530754.310000002</v>
      </c>
      <c r="G105" s="105">
        <v>274.55650000000003</v>
      </c>
      <c r="H105" s="93">
        <v>117136.21125000002</v>
      </c>
      <c r="I105" s="94">
        <v>2.8565656242424242E-2</v>
      </c>
      <c r="J105" s="94">
        <f t="shared" si="4"/>
        <v>8.4537194326616428E-3</v>
      </c>
      <c r="K105" s="94">
        <f>H105/'סכום נכסי הקרן'!$C$42</f>
        <v>1.0504231280435152E-3</v>
      </c>
    </row>
    <row r="106" spans="2:11">
      <c r="B106" s="88" t="s">
        <v>2434</v>
      </c>
      <c r="C106" s="90">
        <v>7068</v>
      </c>
      <c r="D106" s="91" t="s">
        <v>138</v>
      </c>
      <c r="E106" s="104">
        <v>43885</v>
      </c>
      <c r="F106" s="93">
        <v>18459941.430000003</v>
      </c>
      <c r="G106" s="105">
        <v>108.1541</v>
      </c>
      <c r="H106" s="93">
        <v>73871.178990000029</v>
      </c>
      <c r="I106" s="94">
        <v>2.6071375999999997E-2</v>
      </c>
      <c r="J106" s="94">
        <f t="shared" si="4"/>
        <v>5.3312823991598039E-3</v>
      </c>
      <c r="K106" s="94">
        <f>H106/'סכום נכסי הקרן'!$C$42</f>
        <v>6.6244241707056424E-4</v>
      </c>
    </row>
    <row r="107" spans="2:11">
      <c r="B107" s="88" t="s">
        <v>2435</v>
      </c>
      <c r="C107" s="90">
        <v>5275</v>
      </c>
      <c r="D107" s="91" t="s">
        <v>138</v>
      </c>
      <c r="E107" s="104">
        <v>42430</v>
      </c>
      <c r="F107" s="93">
        <v>14091270.950000003</v>
      </c>
      <c r="G107" s="105">
        <v>262.00880000000001</v>
      </c>
      <c r="H107" s="93">
        <v>136605.36867</v>
      </c>
      <c r="I107" s="94">
        <v>6.1600000799999999E-2</v>
      </c>
      <c r="J107" s="94">
        <f t="shared" si="4"/>
        <v>9.8588083685478313E-3</v>
      </c>
      <c r="K107" s="94">
        <f>H107/'סכום נכסי הקרן'!$C$42</f>
        <v>1.225013487585198E-3</v>
      </c>
    </row>
    <row r="108" spans="2:11">
      <c r="B108" s="88" t="s">
        <v>2436</v>
      </c>
      <c r="C108" s="90">
        <v>5333</v>
      </c>
      <c r="D108" s="91" t="s">
        <v>138</v>
      </c>
      <c r="E108" s="104">
        <v>43321</v>
      </c>
      <c r="F108" s="93">
        <v>17680926.079999998</v>
      </c>
      <c r="G108" s="105">
        <v>165.64410000000001</v>
      </c>
      <c r="H108" s="93">
        <v>108363.42027000003</v>
      </c>
      <c r="I108" s="94">
        <v>9.7272134950000005E-2</v>
      </c>
      <c r="J108" s="94">
        <f t="shared" si="4"/>
        <v>7.8205871775298662E-3</v>
      </c>
      <c r="K108" s="94">
        <f>H108/'סכום נכסי הקרן'!$C$42</f>
        <v>9.7175281384651653E-4</v>
      </c>
    </row>
    <row r="109" spans="2:11">
      <c r="B109" s="88" t="s">
        <v>2437</v>
      </c>
      <c r="C109" s="90">
        <v>8322</v>
      </c>
      <c r="D109" s="91" t="s">
        <v>138</v>
      </c>
      <c r="E109" s="104">
        <v>44197</v>
      </c>
      <c r="F109" s="93">
        <v>18139033</v>
      </c>
      <c r="G109" s="105">
        <v>102.2908</v>
      </c>
      <c r="H109" s="93">
        <v>68651.879290000026</v>
      </c>
      <c r="I109" s="94">
        <v>9.3043937842000005E-2</v>
      </c>
      <c r="J109" s="94">
        <f t="shared" si="4"/>
        <v>4.9546055813941524E-3</v>
      </c>
      <c r="K109" s="94">
        <f>H109/'סכום נכסי הקרן'!$C$42</f>
        <v>6.1563816193404186E-4</v>
      </c>
    </row>
    <row r="110" spans="2:11">
      <c r="B110" s="88" t="s">
        <v>2438</v>
      </c>
      <c r="C110" s="90">
        <v>9273</v>
      </c>
      <c r="D110" s="91" t="s">
        <v>138</v>
      </c>
      <c r="E110" s="104">
        <v>44852</v>
      </c>
      <c r="F110" s="93">
        <v>1144878.0000000002</v>
      </c>
      <c r="G110" s="105">
        <v>82.215999999999994</v>
      </c>
      <c r="H110" s="93">
        <v>3482.7097800000006</v>
      </c>
      <c r="I110" s="94">
        <v>5.6959086567164176E-2</v>
      </c>
      <c r="J110" s="94">
        <f t="shared" si="4"/>
        <v>2.5134713707505846E-4</v>
      </c>
      <c r="K110" s="94">
        <f>H110/'סכום נכסי הקרן'!$C$42</f>
        <v>3.1231323449309043E-5</v>
      </c>
    </row>
    <row r="111" spans="2:11">
      <c r="B111" s="88" t="s">
        <v>2439</v>
      </c>
      <c r="C111" s="90">
        <v>5300</v>
      </c>
      <c r="D111" s="91" t="s">
        <v>138</v>
      </c>
      <c r="E111" s="104">
        <v>42871</v>
      </c>
      <c r="F111" s="93">
        <v>2356758.8400000003</v>
      </c>
      <c r="G111" s="105">
        <v>115.8648</v>
      </c>
      <c r="H111" s="93">
        <v>10103.419510000002</v>
      </c>
      <c r="I111" s="94">
        <v>1.1666666818181818E-3</v>
      </c>
      <c r="J111" s="94">
        <f t="shared" si="4"/>
        <v>7.2916370554045702E-4</v>
      </c>
      <c r="K111" s="94">
        <f>H111/'סכום נכסי הקרן'!$C$42</f>
        <v>9.0602772723964809E-5</v>
      </c>
    </row>
    <row r="112" spans="2:11">
      <c r="B112" s="88" t="s">
        <v>2440</v>
      </c>
      <c r="C112" s="90">
        <v>8316</v>
      </c>
      <c r="D112" s="91" t="s">
        <v>138</v>
      </c>
      <c r="E112" s="104">
        <v>44378</v>
      </c>
      <c r="F112" s="93">
        <v>15270507.770000005</v>
      </c>
      <c r="G112" s="105">
        <v>109.86239999999999</v>
      </c>
      <c r="H112" s="93">
        <v>62073.22143000002</v>
      </c>
      <c r="I112" s="94">
        <v>9.901448435290322E-2</v>
      </c>
      <c r="J112" s="94">
        <f t="shared" si="4"/>
        <v>4.4798238960516166E-3</v>
      </c>
      <c r="K112" s="94">
        <f>H112/'סכום נכסי הקרן'!$C$42</f>
        <v>5.5664381429477365E-4</v>
      </c>
    </row>
    <row r="113" spans="2:11">
      <c r="B113" s="88" t="s">
        <v>2441</v>
      </c>
      <c r="C113" s="89">
        <v>79691</v>
      </c>
      <c r="D113" s="91" t="s">
        <v>138</v>
      </c>
      <c r="E113" s="104">
        <v>43466</v>
      </c>
      <c r="F113" s="93">
        <v>7333481.5700000003</v>
      </c>
      <c r="G113" s="105">
        <v>100</v>
      </c>
      <c r="H113" s="93">
        <v>27133.881809999999</v>
      </c>
      <c r="I113" s="94">
        <v>1.6861679150000003E-2</v>
      </c>
      <c r="J113" s="94">
        <f t="shared" si="4"/>
        <v>1.9582520340458869E-3</v>
      </c>
      <c r="K113" s="94">
        <f>H113/'סכום נכסי הקרן'!$C$42</f>
        <v>2.4332404730072942E-4</v>
      </c>
    </row>
    <row r="114" spans="2:11">
      <c r="B114" s="95"/>
      <c r="C114" s="90"/>
      <c r="D114" s="90"/>
      <c r="E114" s="90"/>
      <c r="F114" s="93"/>
      <c r="G114" s="105"/>
      <c r="H114" s="90"/>
      <c r="I114" s="90"/>
      <c r="J114" s="94"/>
      <c r="K114" s="90"/>
    </row>
    <row r="115" spans="2:11">
      <c r="B115" s="87" t="s">
        <v>2442</v>
      </c>
      <c r="C115" s="90"/>
      <c r="D115" s="91"/>
      <c r="E115" s="104"/>
      <c r="F115" s="93"/>
      <c r="G115" s="105"/>
      <c r="H115" s="93">
        <v>23548.856052395004</v>
      </c>
      <c r="I115" s="94"/>
      <c r="J115" s="94">
        <f t="shared" si="4"/>
        <v>1.6995207536822507E-3</v>
      </c>
      <c r="K115" s="94">
        <f>H115/'סכום נכסי הקרן'!$C$42</f>
        <v>2.111752016941151E-4</v>
      </c>
    </row>
    <row r="116" spans="2:11">
      <c r="B116" s="88" t="s">
        <v>2443</v>
      </c>
      <c r="C116" s="90" t="s">
        <v>2444</v>
      </c>
      <c r="D116" s="91" t="s">
        <v>141</v>
      </c>
      <c r="E116" s="104">
        <v>42268</v>
      </c>
      <c r="F116" s="93">
        <v>6925.0200000000013</v>
      </c>
      <c r="G116" s="105">
        <v>17312.13</v>
      </c>
      <c r="H116" s="93">
        <v>5599.5533300000006</v>
      </c>
      <c r="I116" s="94">
        <v>1.6353166059029946E-2</v>
      </c>
      <c r="J116" s="94">
        <f t="shared" si="4"/>
        <v>4.04119719213184E-4</v>
      </c>
      <c r="K116" s="94">
        <f>H116/'סכום נכסי הקרן'!$C$42</f>
        <v>5.0214193047370587E-5</v>
      </c>
    </row>
    <row r="117" spans="2:11">
      <c r="B117" s="88" t="s">
        <v>2445</v>
      </c>
      <c r="C117" s="90" t="s">
        <v>2446</v>
      </c>
      <c r="D117" s="91" t="s">
        <v>138</v>
      </c>
      <c r="E117" s="104">
        <v>44616</v>
      </c>
      <c r="F117" s="93">
        <v>4783.9866360000015</v>
      </c>
      <c r="G117" s="105">
        <v>101404.19</v>
      </c>
      <c r="H117" s="93">
        <v>17949.302722395005</v>
      </c>
      <c r="I117" s="94">
        <v>6.3650009653883005E-3</v>
      </c>
      <c r="J117" s="94">
        <f t="shared" si="4"/>
        <v>1.2954010344690668E-3</v>
      </c>
      <c r="K117" s="94">
        <f>H117/'סכום נכסי הקרן'!$C$42</f>
        <v>1.6096100864674453E-4</v>
      </c>
    </row>
    <row r="118" spans="2:11">
      <c r="B118" s="95"/>
      <c r="C118" s="90"/>
      <c r="D118" s="90"/>
      <c r="E118" s="90"/>
      <c r="F118" s="93"/>
      <c r="G118" s="105"/>
      <c r="H118" s="90"/>
      <c r="I118" s="90"/>
      <c r="J118" s="94"/>
      <c r="K118" s="90"/>
    </row>
    <row r="119" spans="2:11">
      <c r="B119" s="87" t="s">
        <v>204</v>
      </c>
      <c r="C119" s="82"/>
      <c r="D119" s="83"/>
      <c r="E119" s="102"/>
      <c r="F119" s="85"/>
      <c r="G119" s="103"/>
      <c r="H119" s="85">
        <v>754201.62818000023</v>
      </c>
      <c r="I119" s="86"/>
      <c r="J119" s="86">
        <f t="shared" si="4"/>
        <v>5.4430725496854564E-2</v>
      </c>
      <c r="K119" s="86">
        <f>H119/'סכום נכסי הקרן'!$C$42</f>
        <v>6.7633298447524097E-3</v>
      </c>
    </row>
    <row r="120" spans="2:11">
      <c r="B120" s="88" t="s">
        <v>2447</v>
      </c>
      <c r="C120" s="90">
        <v>5264</v>
      </c>
      <c r="D120" s="91" t="s">
        <v>138</v>
      </c>
      <c r="E120" s="104">
        <v>42095</v>
      </c>
      <c r="F120" s="93">
        <v>18597547.030000005</v>
      </c>
      <c r="G120" s="105">
        <v>67.680999999999997</v>
      </c>
      <c r="H120" s="93">
        <v>46571.921490000008</v>
      </c>
      <c r="I120" s="94">
        <v>1.0462025291139241E-3</v>
      </c>
      <c r="J120" s="94">
        <f t="shared" si="4"/>
        <v>3.3610952028842005E-3</v>
      </c>
      <c r="K120" s="94">
        <f>H120/'סכום נכסי הקרן'!$C$42</f>
        <v>4.1763535740552485E-4</v>
      </c>
    </row>
    <row r="121" spans="2:11">
      <c r="B121" s="88" t="s">
        <v>2448</v>
      </c>
      <c r="C121" s="90">
        <v>7064</v>
      </c>
      <c r="D121" s="91" t="s">
        <v>138</v>
      </c>
      <c r="E121" s="104">
        <v>43466</v>
      </c>
      <c r="F121" s="93">
        <v>24673591.320000004</v>
      </c>
      <c r="G121" s="105">
        <v>117.9457</v>
      </c>
      <c r="H121" s="93">
        <v>107675.32797000001</v>
      </c>
      <c r="I121" s="94">
        <v>1.3664276544444445E-3</v>
      </c>
      <c r="J121" s="94">
        <f t="shared" si="4"/>
        <v>7.770927561721052E-3</v>
      </c>
      <c r="K121" s="94">
        <f>H121/'סכום נכסי הקרן'!$C$42</f>
        <v>9.6558232174645997E-4</v>
      </c>
    </row>
    <row r="122" spans="2:11">
      <c r="B122" s="88" t="s">
        <v>2449</v>
      </c>
      <c r="C122" s="90">
        <v>7031</v>
      </c>
      <c r="D122" s="91" t="s">
        <v>138</v>
      </c>
      <c r="E122" s="104">
        <v>43090</v>
      </c>
      <c r="F122" s="93">
        <v>29870002.32</v>
      </c>
      <c r="G122" s="105">
        <v>111.1357</v>
      </c>
      <c r="H122" s="93">
        <v>122826.07384000001</v>
      </c>
      <c r="I122" s="94">
        <v>2.1570984566666668E-3</v>
      </c>
      <c r="J122" s="94">
        <f t="shared" si="4"/>
        <v>8.8643567704495118E-3</v>
      </c>
      <c r="K122" s="94">
        <f>H122/'סכום נכסי הקרן'!$C$42</f>
        <v>1.1014471725823091E-3</v>
      </c>
    </row>
    <row r="123" spans="2:11">
      <c r="B123" s="88" t="s">
        <v>2450</v>
      </c>
      <c r="C123" s="90">
        <v>5274</v>
      </c>
      <c r="D123" s="91" t="s">
        <v>138</v>
      </c>
      <c r="E123" s="104">
        <v>42460</v>
      </c>
      <c r="F123" s="93">
        <v>18839087.550000001</v>
      </c>
      <c r="G123" s="105">
        <v>60.979799999999997</v>
      </c>
      <c r="H123" s="93">
        <v>42505.740260000006</v>
      </c>
      <c r="I123" s="94">
        <v>1.8934666666666666E-3</v>
      </c>
      <c r="J123" s="94">
        <f t="shared" si="4"/>
        <v>3.0676389359112922E-3</v>
      </c>
      <c r="K123" s="94">
        <f>H123/'סכום נכסי הקרן'!$C$42</f>
        <v>3.8117173303839791E-4</v>
      </c>
    </row>
    <row r="124" spans="2:11">
      <c r="B124" s="88" t="s">
        <v>2451</v>
      </c>
      <c r="C124" s="90">
        <v>5344</v>
      </c>
      <c r="D124" s="91" t="s">
        <v>138</v>
      </c>
      <c r="E124" s="104">
        <v>43431</v>
      </c>
      <c r="F124" s="93">
        <v>24432700.020000003</v>
      </c>
      <c r="G124" s="105">
        <v>88.2072</v>
      </c>
      <c r="H124" s="93">
        <v>79740.182110000009</v>
      </c>
      <c r="I124" s="94">
        <v>4.6446746343131156E-3</v>
      </c>
      <c r="J124" s="94">
        <f t="shared" si="4"/>
        <v>5.7548483075705184E-3</v>
      </c>
      <c r="K124" s="94">
        <f>H124/'סכום נכסי הקרן'!$C$42</f>
        <v>7.1507291066447013E-4</v>
      </c>
    </row>
    <row r="125" spans="2:11">
      <c r="B125" s="88" t="s">
        <v>2452</v>
      </c>
      <c r="C125" s="90">
        <v>5079</v>
      </c>
      <c r="D125" s="91" t="s">
        <v>140</v>
      </c>
      <c r="E125" s="104">
        <v>38838</v>
      </c>
      <c r="F125" s="93">
        <v>9100000.0000000019</v>
      </c>
      <c r="G125" s="105">
        <v>12.6998</v>
      </c>
      <c r="H125" s="93">
        <v>4644.1073099999994</v>
      </c>
      <c r="I125" s="94">
        <v>5.020382703777336E-2</v>
      </c>
      <c r="J125" s="94">
        <f t="shared" si="4"/>
        <v>3.3516518756203985E-4</v>
      </c>
      <c r="K125" s="94">
        <f>H125/'סכום נכסי הקרן'!$C$42</f>
        <v>4.1646196982830567E-5</v>
      </c>
    </row>
    <row r="126" spans="2:11">
      <c r="B126" s="88" t="s">
        <v>2453</v>
      </c>
      <c r="C126" s="90">
        <v>7989</v>
      </c>
      <c r="D126" s="91" t="s">
        <v>138</v>
      </c>
      <c r="E126" s="104">
        <v>43830</v>
      </c>
      <c r="F126" s="93">
        <v>18366317.980000004</v>
      </c>
      <c r="G126" s="105">
        <v>135.7697</v>
      </c>
      <c r="H126" s="93">
        <v>92262.81091</v>
      </c>
      <c r="I126" s="94">
        <v>2.2957898625000001E-2</v>
      </c>
      <c r="J126" s="94">
        <f t="shared" si="4"/>
        <v>6.6586063282958836E-3</v>
      </c>
      <c r="K126" s="94">
        <f>H126/'סכום נכסי הקרן'!$C$42</f>
        <v>8.2737002848185903E-4</v>
      </c>
    </row>
    <row r="127" spans="2:11">
      <c r="B127" s="88" t="s">
        <v>2454</v>
      </c>
      <c r="C127" s="90">
        <v>8404</v>
      </c>
      <c r="D127" s="91" t="s">
        <v>138</v>
      </c>
      <c r="E127" s="104">
        <v>44469</v>
      </c>
      <c r="F127" s="93">
        <v>21706669.020000003</v>
      </c>
      <c r="G127" s="105">
        <v>102.2801</v>
      </c>
      <c r="H127" s="93">
        <v>82145.930270000012</v>
      </c>
      <c r="I127" s="94">
        <v>6.4501712312000012E-2</v>
      </c>
      <c r="J127" s="94">
        <f t="shared" si="4"/>
        <v>5.9284711331105749E-3</v>
      </c>
      <c r="K127" s="94">
        <f>H127/'סכום נכסי הקרן'!$C$42</f>
        <v>7.3664654259728663E-4</v>
      </c>
    </row>
    <row r="128" spans="2:11">
      <c r="B128" s="88" t="s">
        <v>2455</v>
      </c>
      <c r="C128" s="90">
        <v>5048</v>
      </c>
      <c r="D128" s="91" t="s">
        <v>140</v>
      </c>
      <c r="E128" s="104">
        <v>37895</v>
      </c>
      <c r="F128" s="93">
        <v>4692574.0000000009</v>
      </c>
      <c r="G128" s="105">
        <v>1E-4</v>
      </c>
      <c r="H128" s="93">
        <v>1.8850000000000006E-2</v>
      </c>
      <c r="I128" s="94">
        <v>2.5773195876288658E-2</v>
      </c>
      <c r="J128" s="94">
        <f t="shared" si="4"/>
        <v>1.3604043498177594E-9</v>
      </c>
      <c r="K128" s="94">
        <f>H128/'סכום נכסי הקרן'!$C$42</f>
        <v>1.6903804342246273E-10</v>
      </c>
    </row>
    <row r="129" spans="2:11">
      <c r="B129" s="88" t="s">
        <v>2456</v>
      </c>
      <c r="C129" s="90">
        <v>9489</v>
      </c>
      <c r="D129" s="91" t="s">
        <v>138</v>
      </c>
      <c r="E129" s="104">
        <v>44665</v>
      </c>
      <c r="F129" s="93">
        <v>4948290.99</v>
      </c>
      <c r="G129" s="105">
        <v>100</v>
      </c>
      <c r="H129" s="93">
        <v>18308.676680000008</v>
      </c>
      <c r="I129" s="94">
        <v>1.582802870112E-2</v>
      </c>
      <c r="J129" s="94">
        <f t="shared" si="4"/>
        <v>1.3213370501262058E-3</v>
      </c>
      <c r="K129" s="94">
        <f>H129/'סכום נכסי הקרן'!$C$42</f>
        <v>1.6418370735499579E-4</v>
      </c>
    </row>
    <row r="130" spans="2:11">
      <c r="B130" s="88" t="s">
        <v>2457</v>
      </c>
      <c r="C130" s="90">
        <v>5343</v>
      </c>
      <c r="D130" s="91" t="s">
        <v>138</v>
      </c>
      <c r="E130" s="104">
        <v>43382</v>
      </c>
      <c r="F130" s="93">
        <v>7449306.0700000022</v>
      </c>
      <c r="G130" s="105">
        <v>187.70859999999999</v>
      </c>
      <c r="H130" s="93">
        <v>51737.056090000005</v>
      </c>
      <c r="I130" s="94">
        <v>5.8237261749111993E-2</v>
      </c>
      <c r="J130" s="94">
        <f t="shared" si="4"/>
        <v>3.7338629258143975E-3</v>
      </c>
      <c r="K130" s="94">
        <f>H130/'סכום נכסי הקרן'!$C$42</f>
        <v>4.6395388508709852E-4</v>
      </c>
    </row>
    <row r="131" spans="2:11">
      <c r="B131" s="88" t="s">
        <v>2458</v>
      </c>
      <c r="C131" s="90">
        <v>5299</v>
      </c>
      <c r="D131" s="91" t="s">
        <v>138</v>
      </c>
      <c r="E131" s="104">
        <v>42831</v>
      </c>
      <c r="F131" s="93">
        <v>19277207.080000006</v>
      </c>
      <c r="G131" s="105">
        <v>147.5677</v>
      </c>
      <c r="H131" s="93">
        <v>105253.64521000003</v>
      </c>
      <c r="I131" s="94">
        <v>2.6015469333333333E-2</v>
      </c>
      <c r="J131" s="94">
        <f t="shared" si="4"/>
        <v>7.5961547362259517E-3</v>
      </c>
      <c r="K131" s="94">
        <f>H131/'סכום נכסי הקרן'!$C$42</f>
        <v>9.4386579572310156E-4</v>
      </c>
    </row>
    <row r="132" spans="2:11">
      <c r="B132" s="88" t="s">
        <v>2459</v>
      </c>
      <c r="C132" s="89">
        <v>53431</v>
      </c>
      <c r="D132" s="91" t="s">
        <v>138</v>
      </c>
      <c r="E132" s="104">
        <v>43382</v>
      </c>
      <c r="F132" s="93">
        <v>56701.100000000006</v>
      </c>
      <c r="G132" s="105">
        <v>252.69399999999999</v>
      </c>
      <c r="H132" s="93">
        <v>530.13718999999992</v>
      </c>
      <c r="I132" s="94">
        <v>5.8237261593758E-2</v>
      </c>
      <c r="J132" s="94">
        <f t="shared" si="4"/>
        <v>3.8259996778576326E-5</v>
      </c>
      <c r="K132" s="94">
        <f>H132/'סכום נכסי הקרן'!$C$42</f>
        <v>4.7540240500308925E-6</v>
      </c>
    </row>
    <row r="133" spans="2:11">
      <c r="B133" s="95"/>
      <c r="C133" s="90"/>
      <c r="D133" s="90"/>
      <c r="E133" s="90"/>
      <c r="F133" s="93"/>
      <c r="G133" s="105"/>
      <c r="H133" s="90"/>
      <c r="I133" s="90"/>
      <c r="J133" s="94"/>
      <c r="K133" s="90"/>
    </row>
    <row r="134" spans="2:11">
      <c r="B134" s="87" t="s">
        <v>205</v>
      </c>
      <c r="C134" s="82"/>
      <c r="D134" s="83"/>
      <c r="E134" s="102"/>
      <c r="F134" s="85"/>
      <c r="G134" s="103"/>
      <c r="H134" s="85">
        <v>10892503.577749215</v>
      </c>
      <c r="I134" s="86"/>
      <c r="J134" s="86">
        <f t="shared" ref="J134:J182" si="5">IFERROR(H134/$H$11,0)</f>
        <v>0.78611189642310531</v>
      </c>
      <c r="K134" s="86">
        <f>H134/'סכום נכסי הקרן'!$C$42</f>
        <v>9.7678912082488162E-2</v>
      </c>
    </row>
    <row r="135" spans="2:11">
      <c r="B135" s="88" t="s">
        <v>2460</v>
      </c>
      <c r="C135" s="90">
        <v>7055</v>
      </c>
      <c r="D135" s="91" t="s">
        <v>138</v>
      </c>
      <c r="E135" s="104">
        <v>43914</v>
      </c>
      <c r="F135" s="93">
        <v>17976239.970000006</v>
      </c>
      <c r="G135" s="105">
        <v>110.7286</v>
      </c>
      <c r="H135" s="93">
        <v>73647.903800000015</v>
      </c>
      <c r="I135" s="94">
        <v>8.8421644550000011E-2</v>
      </c>
      <c r="J135" s="94">
        <f t="shared" si="5"/>
        <v>5.3151686304763867E-3</v>
      </c>
      <c r="K135" s="94">
        <f>H135/'סכום נכסי הקרן'!$C$42</f>
        <v>6.6044018888688355E-4</v>
      </c>
    </row>
    <row r="136" spans="2:11">
      <c r="B136" s="88" t="s">
        <v>2461</v>
      </c>
      <c r="C136" s="90">
        <v>5238</v>
      </c>
      <c r="D136" s="91" t="s">
        <v>140</v>
      </c>
      <c r="E136" s="104">
        <v>43221</v>
      </c>
      <c r="F136" s="93">
        <v>27758040.390000004</v>
      </c>
      <c r="G136" s="105">
        <v>93.268900000000002</v>
      </c>
      <c r="H136" s="93">
        <v>104037.43367</v>
      </c>
      <c r="I136" s="94">
        <v>5.7837300017857148E-3</v>
      </c>
      <c r="J136" s="94">
        <f t="shared" si="5"/>
        <v>7.5083807590739836E-3</v>
      </c>
      <c r="K136" s="94">
        <f>H136/'סכום נכסי הקרן'!$C$42</f>
        <v>9.3295937561119571E-4</v>
      </c>
    </row>
    <row r="137" spans="2:11">
      <c r="B137" s="88" t="s">
        <v>2462</v>
      </c>
      <c r="C137" s="90">
        <v>7070</v>
      </c>
      <c r="D137" s="91" t="s">
        <v>140</v>
      </c>
      <c r="E137" s="104">
        <v>44075</v>
      </c>
      <c r="F137" s="93">
        <v>67304703.840000004</v>
      </c>
      <c r="G137" s="105">
        <v>102.39149999999999</v>
      </c>
      <c r="H137" s="93">
        <v>276932.09782000002</v>
      </c>
      <c r="I137" s="94">
        <v>9.2148643020333338E-3</v>
      </c>
      <c r="J137" s="94">
        <f t="shared" si="5"/>
        <v>1.9986187293288341E-2</v>
      </c>
      <c r="K137" s="94">
        <f>H137/'סכום נכסי הקרן'!$C$42</f>
        <v>2.4833984072345273E-3</v>
      </c>
    </row>
    <row r="138" spans="2:11">
      <c r="B138" s="88" t="s">
        <v>2463</v>
      </c>
      <c r="C138" s="90">
        <v>5339</v>
      </c>
      <c r="D138" s="91" t="s">
        <v>138</v>
      </c>
      <c r="E138" s="104">
        <v>42916</v>
      </c>
      <c r="F138" s="93">
        <v>39643660.13000001</v>
      </c>
      <c r="G138" s="105">
        <v>77.409400000000005</v>
      </c>
      <c r="H138" s="93">
        <v>113545.30202</v>
      </c>
      <c r="I138" s="94">
        <v>2.6993919339999999E-2</v>
      </c>
      <c r="J138" s="94">
        <f t="shared" si="5"/>
        <v>8.1945635421421317E-3</v>
      </c>
      <c r="K138" s="94">
        <f>H138/'סכום נכסי הקרן'!$C$42</f>
        <v>1.0182215221895702E-3</v>
      </c>
    </row>
    <row r="139" spans="2:11">
      <c r="B139" s="88" t="s">
        <v>2464</v>
      </c>
      <c r="C139" s="90">
        <v>7006</v>
      </c>
      <c r="D139" s="91" t="s">
        <v>140</v>
      </c>
      <c r="E139" s="104">
        <v>43617</v>
      </c>
      <c r="F139" s="93">
        <v>15604143.630000001</v>
      </c>
      <c r="G139" s="105">
        <v>143.95820000000001</v>
      </c>
      <c r="H139" s="93">
        <v>90269.350880000027</v>
      </c>
      <c r="I139" s="94">
        <v>9.711269142857143E-4</v>
      </c>
      <c r="J139" s="94">
        <f t="shared" si="5"/>
        <v>6.5147383338131351E-3</v>
      </c>
      <c r="K139" s="94">
        <f>H139/'סכום נכסי הקרן'!$C$42</f>
        <v>8.0949360497458692E-4</v>
      </c>
    </row>
    <row r="140" spans="2:11">
      <c r="B140" s="88" t="s">
        <v>2465</v>
      </c>
      <c r="C140" s="90">
        <v>5273</v>
      </c>
      <c r="D140" s="91" t="s">
        <v>140</v>
      </c>
      <c r="E140" s="104">
        <v>42401</v>
      </c>
      <c r="F140" s="93">
        <v>8932501.1000000015</v>
      </c>
      <c r="G140" s="105">
        <v>128.20070000000001</v>
      </c>
      <c r="H140" s="93">
        <v>46017.96905</v>
      </c>
      <c r="I140" s="94">
        <v>6.9230769999999999E-4</v>
      </c>
      <c r="J140" s="94">
        <f t="shared" si="5"/>
        <v>3.3211164597028654E-3</v>
      </c>
      <c r="K140" s="94">
        <f>H140/'סכום נכסי הקרן'!$C$42</f>
        <v>4.1266776925662826E-4</v>
      </c>
    </row>
    <row r="141" spans="2:11">
      <c r="B141" s="88" t="s">
        <v>2466</v>
      </c>
      <c r="C141" s="90">
        <v>8417</v>
      </c>
      <c r="D141" s="91" t="s">
        <v>140</v>
      </c>
      <c r="E141" s="104">
        <v>44713</v>
      </c>
      <c r="F141" s="93">
        <v>3673970</v>
      </c>
      <c r="G141" s="105">
        <v>104.3445</v>
      </c>
      <c r="H141" s="93">
        <v>15405.263910000007</v>
      </c>
      <c r="I141" s="94">
        <v>7.0998840000000007E-4</v>
      </c>
      <c r="J141" s="94">
        <f t="shared" si="5"/>
        <v>1.1117977736474561E-3</v>
      </c>
      <c r="K141" s="94">
        <f>H141/'סכום נכסי הקרן'!$C$42</f>
        <v>1.381472503847787E-4</v>
      </c>
    </row>
    <row r="142" spans="2:11">
      <c r="B142" s="88" t="s">
        <v>2467</v>
      </c>
      <c r="C142" s="89">
        <v>60831</v>
      </c>
      <c r="D142" s="91" t="s">
        <v>138</v>
      </c>
      <c r="E142" s="104">
        <v>42555</v>
      </c>
      <c r="F142" s="93">
        <v>2103845.85</v>
      </c>
      <c r="G142" s="105">
        <v>100</v>
      </c>
      <c r="H142" s="93">
        <v>7784.2296300000025</v>
      </c>
      <c r="I142" s="94">
        <v>1.28676473E-3</v>
      </c>
      <c r="J142" s="94">
        <f t="shared" si="5"/>
        <v>5.6178779037837072E-4</v>
      </c>
      <c r="K142" s="94">
        <f>H142/'סכום נכסי הקרן'!$C$42</f>
        <v>6.9805355236411725E-5</v>
      </c>
    </row>
    <row r="143" spans="2:11">
      <c r="B143" s="88" t="s">
        <v>2468</v>
      </c>
      <c r="C143" s="90">
        <v>9282</v>
      </c>
      <c r="D143" s="91" t="s">
        <v>138</v>
      </c>
      <c r="E143" s="104">
        <v>44848</v>
      </c>
      <c r="F143" s="93">
        <v>4788360.8000000007</v>
      </c>
      <c r="G143" s="105">
        <v>105.18510000000001</v>
      </c>
      <c r="H143" s="93">
        <v>18635.575750000004</v>
      </c>
      <c r="I143" s="94">
        <v>5.2839999999999998E-2</v>
      </c>
      <c r="J143" s="94">
        <f t="shared" si="5"/>
        <v>1.3449293534036262E-3</v>
      </c>
      <c r="K143" s="94">
        <f>H143/'סכום נכסי הקרן'!$C$42</f>
        <v>1.6711518635708717E-4</v>
      </c>
    </row>
    <row r="144" spans="2:11">
      <c r="B144" s="88" t="s">
        <v>2469</v>
      </c>
      <c r="C144" s="90">
        <v>4020</v>
      </c>
      <c r="D144" s="91" t="s">
        <v>140</v>
      </c>
      <c r="E144" s="104">
        <v>39105</v>
      </c>
      <c r="F144" s="93">
        <v>799098.32</v>
      </c>
      <c r="G144" s="105">
        <v>0.60070000000000001</v>
      </c>
      <c r="H144" s="93">
        <v>19.289520000000003</v>
      </c>
      <c r="I144" s="94">
        <v>5.4421768707482989E-3</v>
      </c>
      <c r="J144" s="94">
        <f t="shared" si="5"/>
        <v>1.3921245047160034E-6</v>
      </c>
      <c r="K144" s="94">
        <f>H144/'סכום נכסי הקרן'!$C$42</f>
        <v>1.7297945460787601E-7</v>
      </c>
    </row>
    <row r="145" spans="2:11">
      <c r="B145" s="88" t="s">
        <v>2470</v>
      </c>
      <c r="C145" s="90">
        <v>8400</v>
      </c>
      <c r="D145" s="91" t="s">
        <v>138</v>
      </c>
      <c r="E145" s="104">
        <v>44544</v>
      </c>
      <c r="F145" s="93">
        <v>5340436.612772001</v>
      </c>
      <c r="G145" s="105">
        <v>111.9472</v>
      </c>
      <c r="H145" s="93">
        <v>22120.336239506003</v>
      </c>
      <c r="I145" s="94">
        <v>1.4925437643440287E-2</v>
      </c>
      <c r="J145" s="94">
        <f t="shared" si="5"/>
        <v>1.596424490167394E-3</v>
      </c>
      <c r="K145" s="94">
        <f>H145/'סכום נכסי הקרן'!$C$42</f>
        <v>1.9836489961660956E-4</v>
      </c>
    </row>
    <row r="146" spans="2:11">
      <c r="B146" s="88" t="s">
        <v>2471</v>
      </c>
      <c r="C146" s="90">
        <v>8843</v>
      </c>
      <c r="D146" s="91" t="s">
        <v>138</v>
      </c>
      <c r="E146" s="104">
        <v>44562</v>
      </c>
      <c r="F146" s="93">
        <v>3020431.9635360003</v>
      </c>
      <c r="G146" s="105">
        <v>100.0896</v>
      </c>
      <c r="H146" s="93">
        <v>11185.611597933002</v>
      </c>
      <c r="I146" s="94">
        <v>6.3974157724370241E-3</v>
      </c>
      <c r="J146" s="94">
        <f t="shared" si="5"/>
        <v>8.0726549990451095E-4</v>
      </c>
      <c r="K146" s="94">
        <f>H146/'סכום נכסי הקרן'!$C$42</f>
        <v>1.0030736864711941E-4</v>
      </c>
    </row>
    <row r="147" spans="2:11">
      <c r="B147" s="88" t="s">
        <v>2472</v>
      </c>
      <c r="C147" s="90">
        <v>5291</v>
      </c>
      <c r="D147" s="91" t="s">
        <v>138</v>
      </c>
      <c r="E147" s="104">
        <v>42787</v>
      </c>
      <c r="F147" s="93">
        <v>22939533.550000004</v>
      </c>
      <c r="G147" s="105">
        <v>63.1678</v>
      </c>
      <c r="H147" s="93">
        <v>53614.475110000007</v>
      </c>
      <c r="I147" s="94">
        <v>8.6484039765803798E-3</v>
      </c>
      <c r="J147" s="94">
        <f t="shared" si="5"/>
        <v>3.8693562415299727E-3</v>
      </c>
      <c r="K147" s="94">
        <f>H147/'סכום נכסי הקרן'!$C$42</f>
        <v>4.807897067223727E-4</v>
      </c>
    </row>
    <row r="148" spans="2:11">
      <c r="B148" s="88" t="s">
        <v>2473</v>
      </c>
      <c r="C148" s="90">
        <v>5281</v>
      </c>
      <c r="D148" s="91" t="s">
        <v>138</v>
      </c>
      <c r="E148" s="104">
        <v>42603</v>
      </c>
      <c r="F148" s="93">
        <v>25933790.430000003</v>
      </c>
      <c r="G148" s="105">
        <v>29.365100000000002</v>
      </c>
      <c r="H148" s="93">
        <v>28177.288950000002</v>
      </c>
      <c r="I148" s="94">
        <v>7.7882352970588238E-3</v>
      </c>
      <c r="J148" s="94">
        <f t="shared" si="5"/>
        <v>2.033554719026625E-3</v>
      </c>
      <c r="K148" s="94">
        <f>H148/'סכום נכסי הקרן'!$C$42</f>
        <v>2.526808378279776E-4</v>
      </c>
    </row>
    <row r="149" spans="2:11">
      <c r="B149" s="88" t="s">
        <v>2474</v>
      </c>
      <c r="C149" s="90">
        <v>5302</v>
      </c>
      <c r="D149" s="91" t="s">
        <v>138</v>
      </c>
      <c r="E149" s="104">
        <v>42948</v>
      </c>
      <c r="F149" s="93">
        <v>23152333.050000004</v>
      </c>
      <c r="G149" s="105">
        <v>111.4234</v>
      </c>
      <c r="H149" s="93">
        <v>95449.331650000022</v>
      </c>
      <c r="I149" s="94">
        <v>1.1802340425531915E-3</v>
      </c>
      <c r="J149" s="94">
        <f t="shared" si="5"/>
        <v>6.8885775047139485E-3</v>
      </c>
      <c r="K149" s="94">
        <f>H149/'סכום נכסי הקרן'!$C$42</f>
        <v>8.5594526621208188E-4</v>
      </c>
    </row>
    <row r="150" spans="2:11">
      <c r="B150" s="88" t="s">
        <v>2475</v>
      </c>
      <c r="C150" s="90">
        <v>7025</v>
      </c>
      <c r="D150" s="91" t="s">
        <v>138</v>
      </c>
      <c r="E150" s="104">
        <v>43556</v>
      </c>
      <c r="F150" s="93">
        <v>21370352.780000005</v>
      </c>
      <c r="G150" s="105">
        <v>111.3689</v>
      </c>
      <c r="H150" s="93">
        <v>88059.729200000002</v>
      </c>
      <c r="I150" s="94">
        <v>9.3189506960888891E-3</v>
      </c>
      <c r="J150" s="94">
        <f t="shared" si="5"/>
        <v>6.3552699547720923E-3</v>
      </c>
      <c r="K150" s="94">
        <f>H150/'סכום נכסי הקרן'!$C$42</f>
        <v>7.8967874420583046E-4</v>
      </c>
    </row>
    <row r="151" spans="2:11">
      <c r="B151" s="88" t="s">
        <v>2476</v>
      </c>
      <c r="C151" s="90">
        <v>5044</v>
      </c>
      <c r="D151" s="91" t="s">
        <v>138</v>
      </c>
      <c r="E151" s="104">
        <v>37773</v>
      </c>
      <c r="F151" s="93">
        <v>2788169.3900000006</v>
      </c>
      <c r="G151" s="105">
        <v>1E-4</v>
      </c>
      <c r="H151" s="93">
        <v>1.0320000000000003E-2</v>
      </c>
      <c r="I151" s="94">
        <v>3.1250000000000002E-3</v>
      </c>
      <c r="J151" s="94">
        <f t="shared" si="5"/>
        <v>7.4479431777821105E-10</v>
      </c>
      <c r="K151" s="94">
        <f>H151/'סכום נכסי הקרן'!$C$42</f>
        <v>9.2544965948000811E-11</v>
      </c>
    </row>
    <row r="152" spans="2:11">
      <c r="B152" s="88" t="s">
        <v>2477</v>
      </c>
      <c r="C152" s="90">
        <v>9386</v>
      </c>
      <c r="D152" s="91" t="s">
        <v>138</v>
      </c>
      <c r="E152" s="104">
        <v>44896</v>
      </c>
      <c r="F152" s="93">
        <v>644596.60000000009</v>
      </c>
      <c r="G152" s="105">
        <v>120.539</v>
      </c>
      <c r="H152" s="93">
        <v>2874.8640600000003</v>
      </c>
      <c r="I152" s="94">
        <v>1.9299429650250229E-2</v>
      </c>
      <c r="J152" s="94">
        <f t="shared" si="5"/>
        <v>2.0747891630550365E-4</v>
      </c>
      <c r="K152" s="94">
        <f>H152/'סכום נכסי הקרן'!$C$42</f>
        <v>2.5780445400952645E-5</v>
      </c>
    </row>
    <row r="153" spans="2:11">
      <c r="B153" s="88" t="s">
        <v>2478</v>
      </c>
      <c r="C153" s="90">
        <v>7045</v>
      </c>
      <c r="D153" s="91" t="s">
        <v>140</v>
      </c>
      <c r="E153" s="104">
        <v>43909</v>
      </c>
      <c r="F153" s="93">
        <v>46434403.730000012</v>
      </c>
      <c r="G153" s="105">
        <v>96.738699999999994</v>
      </c>
      <c r="H153" s="93">
        <v>180511.17486000006</v>
      </c>
      <c r="I153" s="94">
        <v>1.6694869062499999E-2</v>
      </c>
      <c r="J153" s="94">
        <f t="shared" si="5"/>
        <v>1.3027490051472584E-2</v>
      </c>
      <c r="K153" s="94">
        <f>H153/'סכום נכסי הקרן'!$C$42</f>
        <v>1.6187403614973178E-3</v>
      </c>
    </row>
    <row r="154" spans="2:11">
      <c r="B154" s="88" t="s">
        <v>2479</v>
      </c>
      <c r="C154" s="90">
        <v>7086</v>
      </c>
      <c r="D154" s="91" t="s">
        <v>138</v>
      </c>
      <c r="E154" s="104">
        <v>44160</v>
      </c>
      <c r="F154" s="93">
        <v>31497404.649999995</v>
      </c>
      <c r="G154" s="105">
        <v>96.479900000000001</v>
      </c>
      <c r="H154" s="93">
        <v>112438.05870000002</v>
      </c>
      <c r="I154" s="94">
        <v>1.2440066810000001E-2</v>
      </c>
      <c r="J154" s="94">
        <f t="shared" si="5"/>
        <v>8.1146538005593925E-3</v>
      </c>
      <c r="K154" s="94">
        <f>H154/'סכום נכסי הקרן'!$C$42</f>
        <v>1.0082922784545364E-3</v>
      </c>
    </row>
    <row r="155" spans="2:11">
      <c r="B155" s="88" t="s">
        <v>2480</v>
      </c>
      <c r="C155" s="90">
        <v>7062</v>
      </c>
      <c r="D155" s="91" t="s">
        <v>138</v>
      </c>
      <c r="E155" s="104">
        <v>42064</v>
      </c>
      <c r="F155" s="93">
        <v>9296328.4499999993</v>
      </c>
      <c r="G155" s="105">
        <v>68.068799999999996</v>
      </c>
      <c r="H155" s="93">
        <v>23413.227120000003</v>
      </c>
      <c r="I155" s="94">
        <v>5.9405940594059407E-3</v>
      </c>
      <c r="J155" s="94">
        <f t="shared" si="5"/>
        <v>1.68973241471189E-3</v>
      </c>
      <c r="K155" s="94">
        <f>H155/'סכום נכסי הקרן'!$C$42</f>
        <v>2.0995894443345047E-4</v>
      </c>
    </row>
    <row r="156" spans="2:11">
      <c r="B156" s="88" t="s">
        <v>2481</v>
      </c>
      <c r="C156" s="90">
        <v>4021</v>
      </c>
      <c r="D156" s="91" t="s">
        <v>140</v>
      </c>
      <c r="E156" s="104">
        <v>39126</v>
      </c>
      <c r="F156" s="93">
        <v>330048.71000000008</v>
      </c>
      <c r="G156" s="105">
        <v>0.79359999999999997</v>
      </c>
      <c r="H156" s="93">
        <v>10.525540000000003</v>
      </c>
      <c r="I156" s="94">
        <v>1E-3</v>
      </c>
      <c r="J156" s="94">
        <f t="shared" si="5"/>
        <v>7.5962813794062702E-7</v>
      </c>
      <c r="K156" s="94">
        <f>H156/'סכום נכסי הקרן'!$C$42</f>
        <v>9.4388153186465155E-8</v>
      </c>
    </row>
    <row r="157" spans="2:11">
      <c r="B157" s="88" t="s">
        <v>2482</v>
      </c>
      <c r="C157" s="89">
        <v>87952</v>
      </c>
      <c r="D157" s="91" t="s">
        <v>140</v>
      </c>
      <c r="E157" s="104">
        <v>44819</v>
      </c>
      <c r="F157" s="93">
        <v>762990.77000000014</v>
      </c>
      <c r="G157" s="105">
        <v>100</v>
      </c>
      <c r="H157" s="93">
        <v>3066.0784200000003</v>
      </c>
      <c r="I157" s="94">
        <v>1.8596969599999999E-3</v>
      </c>
      <c r="J157" s="94">
        <f t="shared" si="5"/>
        <v>2.212788551432553E-4</v>
      </c>
      <c r="K157" s="94">
        <f>H157/'סכום נכסי הקרן'!$C$42</f>
        <v>2.7495166954728688E-5</v>
      </c>
    </row>
    <row r="158" spans="2:11">
      <c r="B158" s="88" t="s">
        <v>2483</v>
      </c>
      <c r="C158" s="90">
        <v>8318</v>
      </c>
      <c r="D158" s="91" t="s">
        <v>140</v>
      </c>
      <c r="E158" s="104">
        <v>44256</v>
      </c>
      <c r="F158" s="93">
        <v>4833511.0000000009</v>
      </c>
      <c r="G158" s="105">
        <v>104.997</v>
      </c>
      <c r="H158" s="93">
        <v>20394.054490000006</v>
      </c>
      <c r="I158" s="94">
        <v>1.306923076923077E-2</v>
      </c>
      <c r="J158" s="94">
        <f t="shared" si="5"/>
        <v>1.4718387500592259E-3</v>
      </c>
      <c r="K158" s="94">
        <f>H158/'סכום נכסי הקרן'!$C$42</f>
        <v>1.8288440681382974E-4</v>
      </c>
    </row>
    <row r="159" spans="2:11">
      <c r="B159" s="88" t="s">
        <v>2484</v>
      </c>
      <c r="C159" s="90">
        <v>6650</v>
      </c>
      <c r="D159" s="91" t="s">
        <v>140</v>
      </c>
      <c r="E159" s="104">
        <v>43466</v>
      </c>
      <c r="F159" s="93">
        <v>30427799.120000005</v>
      </c>
      <c r="G159" s="105">
        <v>139.07859999999999</v>
      </c>
      <c r="H159" s="93">
        <v>170057.12151000003</v>
      </c>
      <c r="I159" s="94">
        <v>8.602499999999999E-3</v>
      </c>
      <c r="J159" s="94">
        <f t="shared" si="5"/>
        <v>1.2273021104492904E-2</v>
      </c>
      <c r="K159" s="94">
        <f>H159/'סכום נכסי הקרן'!$C$42</f>
        <v>1.5249932673796495E-3</v>
      </c>
    </row>
    <row r="160" spans="2:11">
      <c r="B160" s="88" t="s">
        <v>2485</v>
      </c>
      <c r="C160" s="90">
        <v>7035</v>
      </c>
      <c r="D160" s="91" t="s">
        <v>140</v>
      </c>
      <c r="E160" s="104">
        <v>43847</v>
      </c>
      <c r="F160" s="93">
        <v>8058615.5200000014</v>
      </c>
      <c r="G160" s="105">
        <v>139.12549999999999</v>
      </c>
      <c r="H160" s="93">
        <v>45053.770920000017</v>
      </c>
      <c r="I160" s="94">
        <v>2.01465389E-2</v>
      </c>
      <c r="J160" s="94">
        <f t="shared" si="5"/>
        <v>3.2515302883427523E-3</v>
      </c>
      <c r="K160" s="94">
        <f>H160/'סכום נכסי הקרן'!$C$42</f>
        <v>4.0402128833531294E-4</v>
      </c>
    </row>
    <row r="161" spans="2:11">
      <c r="B161" s="88" t="s">
        <v>2486</v>
      </c>
      <c r="C161" s="90">
        <v>7040</v>
      </c>
      <c r="D161" s="91" t="s">
        <v>140</v>
      </c>
      <c r="E161" s="104">
        <v>43891</v>
      </c>
      <c r="F161" s="93">
        <v>2455163.0500000003</v>
      </c>
      <c r="G161" s="105">
        <v>139.18879999999999</v>
      </c>
      <c r="H161" s="93">
        <v>13732.468170000002</v>
      </c>
      <c r="I161" s="94">
        <v>7.6723845312499997E-3</v>
      </c>
      <c r="J161" s="94">
        <f t="shared" si="5"/>
        <v>9.9107211841920019E-4</v>
      </c>
      <c r="K161" s="94">
        <f>H161/'סכום נכסי הקרן'!$C$42</f>
        <v>1.2314639526886189E-4</v>
      </c>
    </row>
    <row r="162" spans="2:11">
      <c r="B162" s="88" t="s">
        <v>2487</v>
      </c>
      <c r="C162" s="90">
        <v>9391</v>
      </c>
      <c r="D162" s="91" t="s">
        <v>140</v>
      </c>
      <c r="E162" s="104">
        <v>44608</v>
      </c>
      <c r="F162" s="93">
        <v>8915821.5865420029</v>
      </c>
      <c r="G162" s="105">
        <v>95.853200000000001</v>
      </c>
      <c r="H162" s="93">
        <v>34342.50404094901</v>
      </c>
      <c r="I162" s="94">
        <v>3.0168693876322537E-3</v>
      </c>
      <c r="J162" s="94">
        <f t="shared" si="5"/>
        <v>2.4784982430207428E-3</v>
      </c>
      <c r="K162" s="94">
        <f>H162/'סכום נכסי הקרן'!$C$42</f>
        <v>3.0796762277506836E-4</v>
      </c>
    </row>
    <row r="163" spans="2:11">
      <c r="B163" s="88" t="s">
        <v>2488</v>
      </c>
      <c r="C163" s="89">
        <v>84032</v>
      </c>
      <c r="D163" s="91" t="s">
        <v>138</v>
      </c>
      <c r="E163" s="104">
        <v>44314</v>
      </c>
      <c r="F163" s="93">
        <v>4245210.16</v>
      </c>
      <c r="G163" s="105">
        <v>100</v>
      </c>
      <c r="H163" s="93">
        <v>15707.277590000002</v>
      </c>
      <c r="I163" s="94">
        <v>6.4761500959999996E-2</v>
      </c>
      <c r="J163" s="94">
        <f t="shared" si="5"/>
        <v>1.1335940985268439E-3</v>
      </c>
      <c r="K163" s="94">
        <f>H163/'סכום נכסי הקרן'!$C$42</f>
        <v>1.4085556876960716E-4</v>
      </c>
    </row>
    <row r="164" spans="2:11">
      <c r="B164" s="88" t="s">
        <v>2489</v>
      </c>
      <c r="C164" s="90">
        <v>8314</v>
      </c>
      <c r="D164" s="91" t="s">
        <v>138</v>
      </c>
      <c r="E164" s="104">
        <v>44264</v>
      </c>
      <c r="F164" s="93">
        <v>5042576.3900000015</v>
      </c>
      <c r="G164" s="105">
        <v>101.2647</v>
      </c>
      <c r="H164" s="93">
        <v>18893.494470000009</v>
      </c>
      <c r="I164" s="94">
        <v>1.3427373838177777E-2</v>
      </c>
      <c r="J164" s="94">
        <f t="shared" si="5"/>
        <v>1.3635433453711293E-3</v>
      </c>
      <c r="K164" s="94">
        <f>H164/'סכום נכסי הקרן'!$C$42</f>
        <v>1.6942808162450504E-4</v>
      </c>
    </row>
    <row r="165" spans="2:11">
      <c r="B165" s="88" t="s">
        <v>2490</v>
      </c>
      <c r="C165" s="89">
        <v>84035</v>
      </c>
      <c r="D165" s="91" t="s">
        <v>138</v>
      </c>
      <c r="E165" s="104">
        <v>44314</v>
      </c>
      <c r="F165" s="93">
        <v>2032472.2500000007</v>
      </c>
      <c r="G165" s="105">
        <v>100</v>
      </c>
      <c r="H165" s="93">
        <v>7520.1473100000012</v>
      </c>
      <c r="I165" s="94">
        <v>3.2380750460000003E-2</v>
      </c>
      <c r="J165" s="94">
        <f t="shared" si="5"/>
        <v>5.4272897144797461E-4</v>
      </c>
      <c r="K165" s="94">
        <f>H165/'סכום נכסי הקרן'!$C$42</f>
        <v>6.7437187667432157E-5</v>
      </c>
    </row>
    <row r="166" spans="2:11">
      <c r="B166" s="88" t="s">
        <v>2491</v>
      </c>
      <c r="C166" s="90">
        <v>7032</v>
      </c>
      <c r="D166" s="91" t="s">
        <v>138</v>
      </c>
      <c r="E166" s="104">
        <v>43853</v>
      </c>
      <c r="F166" s="93">
        <v>6507601.8000000007</v>
      </c>
      <c r="G166" s="105">
        <v>79.964699999999993</v>
      </c>
      <c r="H166" s="93">
        <v>19254.001720000004</v>
      </c>
      <c r="I166" s="94">
        <v>1.1918684615384615E-2</v>
      </c>
      <c r="J166" s="94">
        <f t="shared" si="5"/>
        <v>1.3895611507313856E-3</v>
      </c>
      <c r="K166" s="94">
        <f>H166/'סכום נכסי הקרן'!$C$42</f>
        <v>1.7266094317249504E-4</v>
      </c>
    </row>
    <row r="167" spans="2:11">
      <c r="B167" s="88" t="s">
        <v>2492</v>
      </c>
      <c r="C167" s="90">
        <v>8337</v>
      </c>
      <c r="D167" s="91" t="s">
        <v>138</v>
      </c>
      <c r="E167" s="104">
        <v>44470</v>
      </c>
      <c r="F167" s="93">
        <v>6855462.098573002</v>
      </c>
      <c r="G167" s="105">
        <v>140.2731</v>
      </c>
      <c r="H167" s="93">
        <v>35580.566048332017</v>
      </c>
      <c r="I167" s="94">
        <v>1.3342905086956671E-2</v>
      </c>
      <c r="J167" s="94">
        <f t="shared" si="5"/>
        <v>2.5678491682296525E-3</v>
      </c>
      <c r="K167" s="94">
        <f>H167/'סכום נכסי הקרן'!$C$42</f>
        <v>3.1906998772805034E-4</v>
      </c>
    </row>
    <row r="168" spans="2:11">
      <c r="B168" s="88" t="s">
        <v>2493</v>
      </c>
      <c r="C168" s="90">
        <v>8111</v>
      </c>
      <c r="D168" s="91" t="s">
        <v>138</v>
      </c>
      <c r="E168" s="104">
        <v>44377</v>
      </c>
      <c r="F168" s="93">
        <v>5471006.0000000009</v>
      </c>
      <c r="G168" s="105">
        <v>105.7394</v>
      </c>
      <c r="H168" s="93">
        <v>21404.533010000003</v>
      </c>
      <c r="I168" s="94">
        <v>5.3375668292682931E-3</v>
      </c>
      <c r="J168" s="94">
        <f t="shared" si="5"/>
        <v>1.5447649767969132E-3</v>
      </c>
      <c r="K168" s="94">
        <f>H168/'סכום נכסי הקרן'!$C$42</f>
        <v>1.9194590877357644E-4</v>
      </c>
    </row>
    <row r="169" spans="2:11">
      <c r="B169" s="88" t="s">
        <v>2494</v>
      </c>
      <c r="C169" s="90">
        <v>9237</v>
      </c>
      <c r="D169" s="91" t="s">
        <v>138</v>
      </c>
      <c r="E169" s="104">
        <v>44712</v>
      </c>
      <c r="F169" s="93">
        <v>5063243.8800000008</v>
      </c>
      <c r="G169" s="105">
        <v>134.3717</v>
      </c>
      <c r="H169" s="93">
        <v>25173.197540000008</v>
      </c>
      <c r="I169" s="94">
        <v>3.7214605194805192E-3</v>
      </c>
      <c r="J169" s="94">
        <f t="shared" si="5"/>
        <v>1.8167494659012055E-3</v>
      </c>
      <c r="K169" s="94">
        <f>H169/'סכום נכסי הקרן'!$C$42</f>
        <v>2.2574154158348816E-4</v>
      </c>
    </row>
    <row r="170" spans="2:11">
      <c r="B170" s="88" t="s">
        <v>2495</v>
      </c>
      <c r="C170" s="90">
        <v>5266</v>
      </c>
      <c r="D170" s="91" t="s">
        <v>138</v>
      </c>
      <c r="E170" s="104">
        <v>42170</v>
      </c>
      <c r="F170" s="93">
        <v>13412128.550000003</v>
      </c>
      <c r="G170" s="105">
        <v>98.366600000000005</v>
      </c>
      <c r="H170" s="93">
        <v>48814.302939999994</v>
      </c>
      <c r="I170" s="94">
        <v>3.4000000499999996E-3</v>
      </c>
      <c r="J170" s="94">
        <f t="shared" si="5"/>
        <v>3.5229278542651364E-3</v>
      </c>
      <c r="K170" s="94">
        <f>H170/'סכום נכסי הקרן'!$C$42</f>
        <v>4.3774399257341993E-4</v>
      </c>
    </row>
    <row r="171" spans="2:11">
      <c r="B171" s="88" t="s">
        <v>2496</v>
      </c>
      <c r="C171" s="90">
        <v>6648</v>
      </c>
      <c r="D171" s="91" t="s">
        <v>138</v>
      </c>
      <c r="E171" s="104">
        <v>43466</v>
      </c>
      <c r="F171" s="93">
        <v>47051683.020000003</v>
      </c>
      <c r="G171" s="105">
        <v>130.65180000000001</v>
      </c>
      <c r="H171" s="93">
        <v>227453.32193000003</v>
      </c>
      <c r="I171" s="94">
        <v>7.1865905242857143E-3</v>
      </c>
      <c r="J171" s="94">
        <f t="shared" si="5"/>
        <v>1.6415304431515711E-2</v>
      </c>
      <c r="K171" s="94">
        <f>H171/'סכום נכסי הקרן'!$C$42</f>
        <v>2.0396957299197204E-3</v>
      </c>
    </row>
    <row r="172" spans="2:11">
      <c r="B172" s="88" t="s">
        <v>2497</v>
      </c>
      <c r="C172" s="90">
        <v>6665</v>
      </c>
      <c r="D172" s="91" t="s">
        <v>138</v>
      </c>
      <c r="E172" s="104">
        <v>43586</v>
      </c>
      <c r="F172" s="93">
        <v>6254063.6900000004</v>
      </c>
      <c r="G172" s="105">
        <v>236.54920000000001</v>
      </c>
      <c r="H172" s="93">
        <v>54737.569130000011</v>
      </c>
      <c r="I172" s="94">
        <v>1.5909593927893741E-2</v>
      </c>
      <c r="J172" s="94">
        <f t="shared" si="5"/>
        <v>3.9504099280054271E-3</v>
      </c>
      <c r="K172" s="94">
        <f>H172/'סכום נכסי הקרן'!$C$42</f>
        <v>4.908610921717238E-4</v>
      </c>
    </row>
    <row r="173" spans="2:11">
      <c r="B173" s="88" t="s">
        <v>2498</v>
      </c>
      <c r="C173" s="90">
        <v>7016</v>
      </c>
      <c r="D173" s="91" t="s">
        <v>138</v>
      </c>
      <c r="E173" s="104">
        <v>43627</v>
      </c>
      <c r="F173" s="93">
        <v>6696659.3900000015</v>
      </c>
      <c r="G173" s="105">
        <v>74.216099999999997</v>
      </c>
      <c r="H173" s="93">
        <v>18388.997829999997</v>
      </c>
      <c r="I173" s="94">
        <v>3.0350608914027147E-2</v>
      </c>
      <c r="J173" s="94">
        <f t="shared" si="5"/>
        <v>1.327133826881768E-3</v>
      </c>
      <c r="K173" s="94">
        <f>H173/'סכום נכסי הקרן'!$C$42</f>
        <v>1.6490399011581493E-4</v>
      </c>
    </row>
    <row r="174" spans="2:11">
      <c r="B174" s="88" t="s">
        <v>2499</v>
      </c>
      <c r="C174" s="90">
        <v>7042</v>
      </c>
      <c r="D174" s="91" t="s">
        <v>138</v>
      </c>
      <c r="E174" s="104">
        <v>43558</v>
      </c>
      <c r="F174" s="93">
        <v>14356107.140000002</v>
      </c>
      <c r="G174" s="105">
        <v>100.4409</v>
      </c>
      <c r="H174" s="93">
        <v>53351.791970000006</v>
      </c>
      <c r="I174" s="94">
        <v>3.2940813591290349E-2</v>
      </c>
      <c r="J174" s="94">
        <f t="shared" si="5"/>
        <v>3.8503984014090289E-3</v>
      </c>
      <c r="K174" s="94">
        <f>H174/'סכום נכסי הקרן'!$C$42</f>
        <v>4.7843408634965813E-4</v>
      </c>
    </row>
    <row r="175" spans="2:11">
      <c r="B175" s="88" t="s">
        <v>2500</v>
      </c>
      <c r="C175" s="90">
        <v>7057</v>
      </c>
      <c r="D175" s="91" t="s">
        <v>138</v>
      </c>
      <c r="E175" s="104">
        <v>43917</v>
      </c>
      <c r="F175" s="93">
        <v>1564395.7500000002</v>
      </c>
      <c r="G175" s="105">
        <v>117.3138</v>
      </c>
      <c r="H175" s="93">
        <v>6790.4327300000014</v>
      </c>
      <c r="I175" s="94">
        <v>0.18355015956862744</v>
      </c>
      <c r="J175" s="94">
        <f t="shared" si="5"/>
        <v>4.9006547602317675E-4</v>
      </c>
      <c r="K175" s="94">
        <f>H175/'סכום נכסי הקרן'!$C$42</f>
        <v>6.089344629554652E-5</v>
      </c>
    </row>
    <row r="176" spans="2:11">
      <c r="B176" s="88" t="s">
        <v>2501</v>
      </c>
      <c r="C176" s="89">
        <v>87954</v>
      </c>
      <c r="D176" s="91" t="s">
        <v>140</v>
      </c>
      <c r="E176" s="104">
        <v>44837</v>
      </c>
      <c r="F176" s="93">
        <v>1594880.3799999997</v>
      </c>
      <c r="G176" s="105">
        <v>100</v>
      </c>
      <c r="H176" s="93">
        <v>6409.0268400000004</v>
      </c>
      <c r="I176" s="94">
        <v>4.1874761100000003E-3</v>
      </c>
      <c r="J176" s="94">
        <f t="shared" si="5"/>
        <v>4.6253941598062428E-4</v>
      </c>
      <c r="K176" s="94">
        <f>H176/'סכום נכסי הקרן'!$C$42</f>
        <v>5.747317545228906E-5</v>
      </c>
    </row>
    <row r="177" spans="2:11">
      <c r="B177" s="88" t="s">
        <v>2502</v>
      </c>
      <c r="C177" s="89">
        <v>87953</v>
      </c>
      <c r="D177" s="91" t="s">
        <v>140</v>
      </c>
      <c r="E177" s="104">
        <v>44792</v>
      </c>
      <c r="F177" s="93">
        <v>2156278.2900000005</v>
      </c>
      <c r="G177" s="105">
        <v>100</v>
      </c>
      <c r="H177" s="93">
        <v>8665.0042700000013</v>
      </c>
      <c r="I177" s="94">
        <v>6.4224812799999996E-3</v>
      </c>
      <c r="J177" s="94">
        <f t="shared" si="5"/>
        <v>6.253532891298386E-4</v>
      </c>
      <c r="K177" s="94">
        <f>H177/'סכום נכסי הקרן'!$C$42</f>
        <v>7.7703733052948785E-5</v>
      </c>
    </row>
    <row r="178" spans="2:11">
      <c r="B178" s="88" t="s">
        <v>2503</v>
      </c>
      <c r="C178" s="90">
        <v>5237</v>
      </c>
      <c r="D178" s="91" t="s">
        <v>138</v>
      </c>
      <c r="E178" s="104">
        <v>43007</v>
      </c>
      <c r="F178" s="93">
        <v>46557744.320000008</v>
      </c>
      <c r="G178" s="105">
        <v>36.017400000000002</v>
      </c>
      <c r="H178" s="93">
        <v>62044.889310000013</v>
      </c>
      <c r="I178" s="94">
        <v>2.9210708137499999E-2</v>
      </c>
      <c r="J178" s="94">
        <f t="shared" si="5"/>
        <v>4.4777791671769445E-3</v>
      </c>
      <c r="K178" s="94">
        <f>H178/'סכום נכסי הקרן'!$C$42</f>
        <v>5.5638974500401444E-4</v>
      </c>
    </row>
    <row r="179" spans="2:11">
      <c r="B179" s="88" t="s">
        <v>2504</v>
      </c>
      <c r="C179" s="89">
        <v>87343</v>
      </c>
      <c r="D179" s="91" t="s">
        <v>138</v>
      </c>
      <c r="E179" s="104">
        <v>44421</v>
      </c>
      <c r="F179" s="93">
        <v>1937909.63</v>
      </c>
      <c r="G179" s="105">
        <v>100</v>
      </c>
      <c r="H179" s="93">
        <v>7170.2656100000013</v>
      </c>
      <c r="I179" s="94">
        <v>2.9745577299999998E-3</v>
      </c>
      <c r="J179" s="94">
        <f t="shared" si="5"/>
        <v>5.1747801194656172E-4</v>
      </c>
      <c r="K179" s="94">
        <f>H179/'סכום נכסי הקרן'!$C$42</f>
        <v>6.4299611115849916E-5</v>
      </c>
    </row>
    <row r="180" spans="2:11">
      <c r="B180" s="88" t="s">
        <v>2505</v>
      </c>
      <c r="C180" s="89">
        <v>87342</v>
      </c>
      <c r="D180" s="91" t="s">
        <v>138</v>
      </c>
      <c r="E180" s="104">
        <v>44421</v>
      </c>
      <c r="F180" s="93">
        <v>1051668.2500000005</v>
      </c>
      <c r="G180" s="105">
        <v>100</v>
      </c>
      <c r="H180" s="93">
        <v>3891.1725000000015</v>
      </c>
      <c r="I180" s="94">
        <v>3.4331353899999997E-3</v>
      </c>
      <c r="J180" s="94">
        <f t="shared" si="5"/>
        <v>2.8082588832314303E-4</v>
      </c>
      <c r="K180" s="94">
        <f>H180/'סכום נכסי הקרן'!$C$42</f>
        <v>3.48942273750288E-5</v>
      </c>
    </row>
    <row r="181" spans="2:11">
      <c r="B181" s="88" t="s">
        <v>2506</v>
      </c>
      <c r="C181" s="90">
        <v>9011</v>
      </c>
      <c r="D181" s="91" t="s">
        <v>141</v>
      </c>
      <c r="E181" s="104">
        <v>44644</v>
      </c>
      <c r="F181" s="93">
        <v>22523775.295932006</v>
      </c>
      <c r="G181" s="105">
        <v>103.40689999999999</v>
      </c>
      <c r="H181" s="93">
        <v>108785.91730130503</v>
      </c>
      <c r="I181" s="94">
        <v>2.9913908577802798E-2</v>
      </c>
      <c r="J181" s="94">
        <f t="shared" si="5"/>
        <v>7.8510787849130174E-3</v>
      </c>
      <c r="K181" s="94">
        <f>H181/'סכום נכסי הקרן'!$C$42</f>
        <v>9.7554157095652166E-4</v>
      </c>
    </row>
    <row r="182" spans="2:11">
      <c r="B182" s="88" t="s">
        <v>2507</v>
      </c>
      <c r="C182" s="90">
        <v>5222</v>
      </c>
      <c r="D182" s="91" t="s">
        <v>138</v>
      </c>
      <c r="E182" s="104">
        <v>40664</v>
      </c>
      <c r="F182" s="93">
        <v>3264615.9500000007</v>
      </c>
      <c r="G182" s="105">
        <v>4.3246000000000002</v>
      </c>
      <c r="H182" s="93">
        <v>522.37185000000011</v>
      </c>
      <c r="I182" s="94">
        <v>6.2053986968662739E-3</v>
      </c>
      <c r="J182" s="94">
        <f t="shared" si="5"/>
        <v>3.7699572252644569E-5</v>
      </c>
      <c r="K182" s="94">
        <f>H182/'סכום נכסי הקרן'!$C$42</f>
        <v>4.6843880882213352E-6</v>
      </c>
    </row>
    <row r="183" spans="2:11">
      <c r="B183" s="88" t="s">
        <v>2508</v>
      </c>
      <c r="C183" s="90">
        <v>8329</v>
      </c>
      <c r="D183" s="91" t="s">
        <v>138</v>
      </c>
      <c r="E183" s="104">
        <v>43810</v>
      </c>
      <c r="F183" s="93">
        <v>24471770.050000004</v>
      </c>
      <c r="G183" s="105">
        <v>109.4639</v>
      </c>
      <c r="H183" s="93">
        <v>99114.689420000039</v>
      </c>
      <c r="I183" s="94">
        <v>2.6228749819285713E-3</v>
      </c>
      <c r="J183" s="94">
        <f t="shared" ref="J183:J199" si="6">IFERROR(H183/$H$11,0)</f>
        <v>7.15310634577211E-3</v>
      </c>
      <c r="K183" s="94">
        <f>H183/'סכום נכסי הקרן'!$C$42</f>
        <v>8.88814491988428E-4</v>
      </c>
    </row>
    <row r="184" spans="2:11">
      <c r="B184" s="88" t="s">
        <v>2509</v>
      </c>
      <c r="C184" s="90">
        <v>4027</v>
      </c>
      <c r="D184" s="91" t="s">
        <v>138</v>
      </c>
      <c r="E184" s="104">
        <v>39293</v>
      </c>
      <c r="F184" s="93">
        <v>202346.58</v>
      </c>
      <c r="G184" s="123">
        <v>0</v>
      </c>
      <c r="H184" s="123">
        <v>0</v>
      </c>
      <c r="I184" s="94">
        <v>5.5423599999999994E-4</v>
      </c>
      <c r="J184" s="94">
        <f t="shared" si="6"/>
        <v>0</v>
      </c>
      <c r="K184" s="94">
        <f>H184/'סכום נכסי הקרן'!$C$42</f>
        <v>0</v>
      </c>
    </row>
    <row r="185" spans="2:11">
      <c r="B185" s="88" t="s">
        <v>2510</v>
      </c>
      <c r="C185" s="90">
        <v>5290</v>
      </c>
      <c r="D185" s="91" t="s">
        <v>138</v>
      </c>
      <c r="E185" s="104">
        <v>42359</v>
      </c>
      <c r="F185" s="93">
        <v>27980895.300000001</v>
      </c>
      <c r="G185" s="105">
        <v>57.095799999999997</v>
      </c>
      <c r="H185" s="93">
        <v>59110.889290000006</v>
      </c>
      <c r="I185" s="94">
        <v>5.8628634770066818E-3</v>
      </c>
      <c r="J185" s="94">
        <f t="shared" si="6"/>
        <v>4.2660324091093899E-3</v>
      </c>
      <c r="K185" s="94">
        <f>H185/'סכום נכסי הקרן'!$C$42</f>
        <v>5.30078995784796E-4</v>
      </c>
    </row>
    <row r="186" spans="2:11">
      <c r="B186" s="88" t="s">
        <v>2511</v>
      </c>
      <c r="C186" s="90">
        <v>8278</v>
      </c>
      <c r="D186" s="91" t="s">
        <v>138</v>
      </c>
      <c r="E186" s="104">
        <v>44256</v>
      </c>
      <c r="F186" s="93">
        <v>4514159.45</v>
      </c>
      <c r="G186" s="105">
        <v>121.0505</v>
      </c>
      <c r="H186" s="93">
        <v>20218.326520000006</v>
      </c>
      <c r="I186" s="94">
        <v>1.8056639359599998E-2</v>
      </c>
      <c r="J186" s="94">
        <f t="shared" si="6"/>
        <v>1.4591564638643906E-3</v>
      </c>
      <c r="K186" s="94">
        <f>H186/'סכום נכסי הקרן'!$C$42</f>
        <v>1.8130856001152731E-4</v>
      </c>
    </row>
    <row r="187" spans="2:11">
      <c r="B187" s="88" t="s">
        <v>2512</v>
      </c>
      <c r="C187" s="90">
        <v>8413</v>
      </c>
      <c r="D187" s="91" t="s">
        <v>140</v>
      </c>
      <c r="E187" s="104">
        <v>44661</v>
      </c>
      <c r="F187" s="93">
        <v>1340650.7700000003</v>
      </c>
      <c r="G187" s="105">
        <v>96.896000000000001</v>
      </c>
      <c r="H187" s="93">
        <v>5220.1800700000003</v>
      </c>
      <c r="I187" s="94">
        <v>7.3023466666666667E-3</v>
      </c>
      <c r="J187" s="94">
        <f t="shared" si="6"/>
        <v>3.7674035406153712E-4</v>
      </c>
      <c r="K187" s="94">
        <f>H187/'סכום נכסי הקרן'!$C$42</f>
        <v>4.6812149885715349E-5</v>
      </c>
    </row>
    <row r="188" spans="2:11">
      <c r="B188" s="88" t="s">
        <v>2513</v>
      </c>
      <c r="C188" s="90">
        <v>7053</v>
      </c>
      <c r="D188" s="91" t="s">
        <v>145</v>
      </c>
      <c r="E188" s="104">
        <v>43096</v>
      </c>
      <c r="F188" s="93">
        <v>272225246.75000006</v>
      </c>
      <c r="G188" s="105">
        <v>46.0306</v>
      </c>
      <c r="H188" s="93">
        <v>67615.611040000003</v>
      </c>
      <c r="I188" s="94">
        <v>1.3875587714223554E-2</v>
      </c>
      <c r="J188" s="94">
        <f t="shared" si="6"/>
        <v>4.8798181100478356E-3</v>
      </c>
      <c r="K188" s="94">
        <f>H188/'סכום נכסי הקרן'!$C$42</f>
        <v>6.0634538965601416E-4</v>
      </c>
    </row>
    <row r="189" spans="2:11">
      <c r="B189" s="88" t="s">
        <v>2514</v>
      </c>
      <c r="C189" s="90">
        <v>8281</v>
      </c>
      <c r="D189" s="91" t="s">
        <v>140</v>
      </c>
      <c r="E189" s="104">
        <v>44302</v>
      </c>
      <c r="F189" s="93">
        <v>28366213.359999999</v>
      </c>
      <c r="G189" s="105">
        <v>135.31280000000001</v>
      </c>
      <c r="H189" s="93">
        <v>154242.55787000002</v>
      </c>
      <c r="I189" s="94">
        <v>1.0110022547142859E-2</v>
      </c>
      <c r="J189" s="94">
        <f t="shared" si="6"/>
        <v>1.1131684172592332E-2</v>
      </c>
      <c r="K189" s="94">
        <f>H189/'סכום נכסי הקרן'!$C$42</f>
        <v>1.3831756071522956E-3</v>
      </c>
    </row>
    <row r="190" spans="2:11">
      <c r="B190" s="88" t="s">
        <v>2515</v>
      </c>
      <c r="C190" s="90">
        <v>5255</v>
      </c>
      <c r="D190" s="91" t="s">
        <v>138</v>
      </c>
      <c r="E190" s="104">
        <v>41378</v>
      </c>
      <c r="F190" s="93">
        <v>2079065.0200000003</v>
      </c>
      <c r="G190" s="105">
        <v>50.603999999999999</v>
      </c>
      <c r="H190" s="93">
        <v>3892.7332200000005</v>
      </c>
      <c r="I190" s="94">
        <v>2.8089888202247188E-2</v>
      </c>
      <c r="J190" s="94">
        <f t="shared" si="6"/>
        <v>2.8093852547310833E-4</v>
      </c>
      <c r="K190" s="94">
        <f>H190/'סכום נכסי הקרן'!$C$42</f>
        <v>3.4908223186972042E-5</v>
      </c>
    </row>
    <row r="191" spans="2:11">
      <c r="B191" s="88" t="s">
        <v>2516</v>
      </c>
      <c r="C191" s="90">
        <v>8327</v>
      </c>
      <c r="D191" s="91" t="s">
        <v>138</v>
      </c>
      <c r="E191" s="104">
        <v>44427</v>
      </c>
      <c r="F191" s="93">
        <v>3403623.8400000008</v>
      </c>
      <c r="G191" s="105">
        <v>171.34559999999999</v>
      </c>
      <c r="H191" s="93">
        <v>21578.250820000005</v>
      </c>
      <c r="I191" s="94">
        <v>2.0628023263636362E-2</v>
      </c>
      <c r="J191" s="94">
        <f t="shared" si="6"/>
        <v>1.557302189760564E-3</v>
      </c>
      <c r="K191" s="94">
        <f>H191/'סכום נכסי הקרן'!$C$42</f>
        <v>1.935037293947985E-4</v>
      </c>
    </row>
    <row r="192" spans="2:11">
      <c r="B192" s="88" t="s">
        <v>2517</v>
      </c>
      <c r="C192" s="90">
        <v>5332</v>
      </c>
      <c r="D192" s="91" t="s">
        <v>138</v>
      </c>
      <c r="E192" s="104">
        <v>43318</v>
      </c>
      <c r="F192" s="93">
        <v>18170726.430000003</v>
      </c>
      <c r="G192" s="105">
        <v>109.24290000000001</v>
      </c>
      <c r="H192" s="93">
        <v>73445.845450000008</v>
      </c>
      <c r="I192" s="94">
        <v>8.7679537037037049E-3</v>
      </c>
      <c r="J192" s="94">
        <f t="shared" si="6"/>
        <v>5.3005860809667311E-3</v>
      </c>
      <c r="K192" s="94">
        <f>H192/'סכום נכסי הקרן'!$C$42</f>
        <v>6.5862822346825375E-4</v>
      </c>
    </row>
    <row r="193" spans="2:11">
      <c r="B193" s="88" t="s">
        <v>2518</v>
      </c>
      <c r="C193" s="90">
        <v>5294</v>
      </c>
      <c r="D193" s="91" t="s">
        <v>141</v>
      </c>
      <c r="E193" s="104">
        <v>42646</v>
      </c>
      <c r="F193" s="93">
        <v>23643169.219999999</v>
      </c>
      <c r="G193" s="105">
        <v>44.360900000000001</v>
      </c>
      <c r="H193" s="93">
        <v>48987.808650000006</v>
      </c>
      <c r="I193" s="94">
        <v>3.9405281666666667E-2</v>
      </c>
      <c r="J193" s="94">
        <f t="shared" si="6"/>
        <v>3.5354497599734778E-3</v>
      </c>
      <c r="K193" s="94">
        <f>H193/'סכום נכסי הקרן'!$C$42</f>
        <v>4.3929991118037099E-4</v>
      </c>
    </row>
    <row r="194" spans="2:11">
      <c r="B194" s="88" t="s">
        <v>2519</v>
      </c>
      <c r="C194" s="90">
        <v>8323</v>
      </c>
      <c r="D194" s="91" t="s">
        <v>138</v>
      </c>
      <c r="E194" s="104">
        <v>44406</v>
      </c>
      <c r="F194" s="93">
        <v>29960710.229999997</v>
      </c>
      <c r="G194" s="105">
        <v>87.685599999999994</v>
      </c>
      <c r="H194" s="93">
        <v>97203.545520000029</v>
      </c>
      <c r="I194" s="94">
        <v>1.6923739539337979E-3</v>
      </c>
      <c r="J194" s="94">
        <f t="shared" si="6"/>
        <v>7.0151791057356276E-3</v>
      </c>
      <c r="K194" s="94">
        <f>H194/'סכום נכסי הקרן'!$C$42</f>
        <v>8.7167624129586691E-4</v>
      </c>
    </row>
    <row r="195" spans="2:11">
      <c r="B195" s="88" t="s">
        <v>2520</v>
      </c>
      <c r="C195" s="90">
        <v>7060</v>
      </c>
      <c r="D195" s="91" t="s">
        <v>140</v>
      </c>
      <c r="E195" s="104">
        <v>44197</v>
      </c>
      <c r="F195" s="93">
        <v>24177112.899999999</v>
      </c>
      <c r="G195" s="105">
        <v>113.1347</v>
      </c>
      <c r="H195" s="93">
        <v>109916.84155000001</v>
      </c>
      <c r="I195" s="94">
        <v>2.0053896774774775E-3</v>
      </c>
      <c r="J195" s="94">
        <f t="shared" si="6"/>
        <v>7.9326975789310028E-3</v>
      </c>
      <c r="K195" s="94">
        <f>H195/'סכום נכסי הקרן'!$C$42</f>
        <v>9.8568317425935543E-4</v>
      </c>
    </row>
    <row r="196" spans="2:11">
      <c r="B196" s="88" t="s">
        <v>2521</v>
      </c>
      <c r="C196" s="90">
        <v>9317</v>
      </c>
      <c r="D196" s="91" t="s">
        <v>140</v>
      </c>
      <c r="E196" s="104">
        <v>44545</v>
      </c>
      <c r="F196" s="93">
        <v>22168475.692494005</v>
      </c>
      <c r="G196" s="105">
        <v>103.5138</v>
      </c>
      <c r="H196" s="93">
        <v>92214.253857029005</v>
      </c>
      <c r="I196" s="94">
        <v>5.7335086357335084E-3</v>
      </c>
      <c r="J196" s="94">
        <f t="shared" si="6"/>
        <v>6.6551019661698317E-3</v>
      </c>
      <c r="K196" s="94">
        <f>H196/'סכום נכסי הקרן'!$C$42</f>
        <v>8.269345913875047E-4</v>
      </c>
    </row>
    <row r="197" spans="2:11">
      <c r="B197" s="88" t="s">
        <v>2522</v>
      </c>
      <c r="C197" s="89">
        <v>60833</v>
      </c>
      <c r="D197" s="91" t="s">
        <v>138</v>
      </c>
      <c r="E197" s="104">
        <v>42555</v>
      </c>
      <c r="F197" s="93">
        <v>11603457.690000003</v>
      </c>
      <c r="G197" s="105">
        <v>100</v>
      </c>
      <c r="H197" s="93">
        <v>42932.793450000005</v>
      </c>
      <c r="I197" s="94">
        <v>4.3709934100000002E-3</v>
      </c>
      <c r="J197" s="94">
        <f t="shared" si="6"/>
        <v>3.0984593612311618E-3</v>
      </c>
      <c r="K197" s="94">
        <f>H197/'סכום נכסי הקרן'!$C$42</f>
        <v>3.8500134766306218E-4</v>
      </c>
    </row>
    <row r="198" spans="2:11">
      <c r="B198" s="88" t="s">
        <v>2523</v>
      </c>
      <c r="C198" s="90">
        <v>8313</v>
      </c>
      <c r="D198" s="91" t="s">
        <v>138</v>
      </c>
      <c r="E198" s="104">
        <v>44357</v>
      </c>
      <c r="F198" s="93">
        <v>2218827.0200000009</v>
      </c>
      <c r="G198" s="105">
        <v>99.419300000000007</v>
      </c>
      <c r="H198" s="93">
        <v>8161.9864000000016</v>
      </c>
      <c r="I198" s="94">
        <v>0.15878775950980389</v>
      </c>
      <c r="J198" s="94">
        <f t="shared" si="6"/>
        <v>5.8905049345959646E-4</v>
      </c>
      <c r="K198" s="94">
        <f>H198/'סכום נכסי הקרן'!$C$42</f>
        <v>7.3192902466671095E-5</v>
      </c>
    </row>
    <row r="199" spans="2:11">
      <c r="B199" s="88" t="s">
        <v>2524</v>
      </c>
      <c r="C199" s="90">
        <v>6657</v>
      </c>
      <c r="D199" s="91" t="s">
        <v>138</v>
      </c>
      <c r="E199" s="104">
        <v>42916</v>
      </c>
      <c r="F199" s="93">
        <v>3697877.2300000004</v>
      </c>
      <c r="G199" s="123">
        <v>0</v>
      </c>
      <c r="H199" s="123">
        <v>0</v>
      </c>
      <c r="I199" s="94">
        <v>0.15872424577688599</v>
      </c>
      <c r="J199" s="94">
        <f t="shared" si="6"/>
        <v>0</v>
      </c>
      <c r="K199" s="94">
        <f>H199/'סכום נכסי הקרן'!$C$42</f>
        <v>0</v>
      </c>
    </row>
    <row r="200" spans="2:11">
      <c r="B200" s="88" t="s">
        <v>2525</v>
      </c>
      <c r="C200" s="90">
        <v>7009</v>
      </c>
      <c r="D200" s="91" t="s">
        <v>138</v>
      </c>
      <c r="E200" s="104">
        <v>42916</v>
      </c>
      <c r="F200" s="93">
        <v>2554090.12</v>
      </c>
      <c r="G200" s="105">
        <v>96.946600000000004</v>
      </c>
      <c r="H200" s="93">
        <v>9161.5830700000006</v>
      </c>
      <c r="I200" s="94">
        <v>0.15872424494545018</v>
      </c>
      <c r="J200" s="94">
        <f t="shared" ref="J200:J257" si="7">IFERROR(H200/$H$11,0)</f>
        <v>6.6119137716948227E-4</v>
      </c>
      <c r="K200" s="94">
        <f>H200/'סכום נכסי הקרן'!$C$42</f>
        <v>8.2156821050671561E-5</v>
      </c>
    </row>
    <row r="201" spans="2:11">
      <c r="B201" s="88" t="s">
        <v>2526</v>
      </c>
      <c r="C201" s="90">
        <v>7987</v>
      </c>
      <c r="D201" s="91" t="s">
        <v>138</v>
      </c>
      <c r="E201" s="104">
        <v>42916</v>
      </c>
      <c r="F201" s="93">
        <v>2991850.2300000004</v>
      </c>
      <c r="G201" s="105">
        <v>98.843800000000002</v>
      </c>
      <c r="H201" s="93">
        <v>10941.856340000002</v>
      </c>
      <c r="I201" s="94">
        <v>0.15872551254410033</v>
      </c>
      <c r="J201" s="94">
        <f t="shared" si="7"/>
        <v>7.8967368488153989E-4</v>
      </c>
      <c r="K201" s="94">
        <f>H201/'סכום נכסי הקרן'!$C$42</f>
        <v>9.8121484728024868E-5</v>
      </c>
    </row>
    <row r="202" spans="2:11">
      <c r="B202" s="88" t="s">
        <v>2527</v>
      </c>
      <c r="C202" s="90">
        <v>7988</v>
      </c>
      <c r="D202" s="91" t="s">
        <v>138</v>
      </c>
      <c r="E202" s="104">
        <v>42916</v>
      </c>
      <c r="F202" s="93">
        <v>2989875.8800000008</v>
      </c>
      <c r="G202" s="105">
        <v>0.68720000000000003</v>
      </c>
      <c r="H202" s="93">
        <v>76.021790000000024</v>
      </c>
      <c r="I202" s="94">
        <v>0.15872551254410033</v>
      </c>
      <c r="J202" s="94">
        <f t="shared" si="7"/>
        <v>5.4864919786170959E-6</v>
      </c>
      <c r="K202" s="94">
        <f>H202/'סכום נכסי הקרן'!$C$42</f>
        <v>6.8172809756357256E-7</v>
      </c>
    </row>
    <row r="203" spans="2:11">
      <c r="B203" s="88" t="s">
        <v>2528</v>
      </c>
      <c r="C203" s="90">
        <v>8271</v>
      </c>
      <c r="D203" s="91" t="s">
        <v>138</v>
      </c>
      <c r="E203" s="104">
        <v>42916</v>
      </c>
      <c r="F203" s="93">
        <v>1989990.6600000004</v>
      </c>
      <c r="G203" s="105">
        <v>104.7855</v>
      </c>
      <c r="H203" s="93">
        <v>7715.3201900000004</v>
      </c>
      <c r="I203" s="94">
        <v>0.15872424266666665</v>
      </c>
      <c r="J203" s="94">
        <f t="shared" si="7"/>
        <v>5.5681459664258775E-4</v>
      </c>
      <c r="K203" s="94">
        <f>H203/'סכום נכסי הקרן'!$C$42</f>
        <v>6.9187407389677616E-5</v>
      </c>
    </row>
    <row r="204" spans="2:11">
      <c r="B204" s="88" t="s">
        <v>2529</v>
      </c>
      <c r="C204" s="90">
        <v>7999</v>
      </c>
      <c r="D204" s="91" t="s">
        <v>140</v>
      </c>
      <c r="E204" s="104">
        <v>44228</v>
      </c>
      <c r="F204" s="93">
        <v>22918021.410000004</v>
      </c>
      <c r="G204" s="105">
        <v>115.44199999999999</v>
      </c>
      <c r="H204" s="93">
        <v>106317.54403000002</v>
      </c>
      <c r="I204" s="94">
        <v>4.1726598433962266E-2</v>
      </c>
      <c r="J204" s="94">
        <f t="shared" ref="J204:J214" si="8">IFERROR(H204/$H$11,0)</f>
        <v>7.6729363055890263E-3</v>
      </c>
      <c r="K204" s="94">
        <f>H204/'סכום נכסי הקרן'!$C$42</f>
        <v>9.5340634611738623E-4</v>
      </c>
    </row>
    <row r="205" spans="2:11">
      <c r="B205" s="88" t="s">
        <v>2530</v>
      </c>
      <c r="C205" s="89">
        <v>60834</v>
      </c>
      <c r="D205" s="91" t="s">
        <v>138</v>
      </c>
      <c r="E205" s="104">
        <v>42555</v>
      </c>
      <c r="F205" s="93">
        <v>904475.62</v>
      </c>
      <c r="G205" s="105">
        <v>100</v>
      </c>
      <c r="H205" s="93">
        <v>3346.5597799999996</v>
      </c>
      <c r="I205" s="94">
        <v>4.5537448199999995E-3</v>
      </c>
      <c r="J205" s="94">
        <f t="shared" si="8"/>
        <v>2.4152119265979642E-4</v>
      </c>
      <c r="K205" s="94">
        <f>H205/'סכום נכסי הקרן'!$C$42</f>
        <v>3.0010393496419472E-5</v>
      </c>
    </row>
    <row r="206" spans="2:11">
      <c r="B206" s="88" t="s">
        <v>2531</v>
      </c>
      <c r="C206" s="90">
        <v>4028</v>
      </c>
      <c r="D206" s="91" t="s">
        <v>138</v>
      </c>
      <c r="E206" s="104">
        <v>39321</v>
      </c>
      <c r="F206" s="93">
        <v>394776.7300000001</v>
      </c>
      <c r="G206" s="123">
        <v>0</v>
      </c>
      <c r="H206" s="123">
        <v>0</v>
      </c>
      <c r="I206" s="94">
        <v>1.8721967687484928E-3</v>
      </c>
      <c r="J206" s="94">
        <f t="shared" si="8"/>
        <v>0</v>
      </c>
      <c r="K206" s="94">
        <f>H206/'סכום נכסי הקרן'!$C$42</f>
        <v>0</v>
      </c>
    </row>
    <row r="207" spans="2:11">
      <c r="B207" s="88" t="s">
        <v>2532</v>
      </c>
      <c r="C207" s="89">
        <v>87957</v>
      </c>
      <c r="D207" s="91" t="s">
        <v>140</v>
      </c>
      <c r="E207" s="104">
        <v>44895</v>
      </c>
      <c r="F207" s="93">
        <v>3980821.4400000013</v>
      </c>
      <c r="G207" s="105">
        <v>100</v>
      </c>
      <c r="H207" s="93">
        <v>15996.931010000002</v>
      </c>
      <c r="I207" s="94">
        <v>6.7046641200000003E-3</v>
      </c>
      <c r="J207" s="94">
        <f t="shared" si="8"/>
        <v>1.1544983835405094E-3</v>
      </c>
      <c r="K207" s="94">
        <f>H207/'סכום נכסי הקרן'!$C$42</f>
        <v>1.434530460845899E-4</v>
      </c>
    </row>
    <row r="208" spans="2:11">
      <c r="B208" s="88" t="s">
        <v>2533</v>
      </c>
      <c r="C208" s="89">
        <v>87958</v>
      </c>
      <c r="D208" s="91" t="s">
        <v>140</v>
      </c>
      <c r="E208" s="104">
        <v>44895</v>
      </c>
      <c r="F208" s="93">
        <v>2985616.0700000008</v>
      </c>
      <c r="G208" s="105">
        <v>100</v>
      </c>
      <c r="H208" s="93">
        <v>11997.69822</v>
      </c>
      <c r="I208" s="94">
        <v>6.25915321E-3</v>
      </c>
      <c r="J208" s="94">
        <f t="shared" si="8"/>
        <v>8.6587378494900724E-4</v>
      </c>
      <c r="K208" s="94">
        <f>H208/'סכום נכסי הקרן'!$C$42</f>
        <v>1.0758978422715984E-4</v>
      </c>
    </row>
    <row r="209" spans="2:11">
      <c r="B209" s="88" t="s">
        <v>2534</v>
      </c>
      <c r="C209" s="90">
        <v>9600</v>
      </c>
      <c r="D209" s="91" t="s">
        <v>138</v>
      </c>
      <c r="E209" s="104">
        <v>44967</v>
      </c>
      <c r="F209" s="93">
        <v>19648272.357022002</v>
      </c>
      <c r="G209" s="105">
        <v>100.3535</v>
      </c>
      <c r="H209" s="93">
        <v>72955.597315685023</v>
      </c>
      <c r="I209" s="94">
        <v>7.8955898959044105E-2</v>
      </c>
      <c r="J209" s="94">
        <f t="shared" si="8"/>
        <v>5.2652048770191369E-3</v>
      </c>
      <c r="K209" s="94">
        <f>H209/'סכום נכסי הקרן'!$C$42</f>
        <v>6.5423190593954725E-4</v>
      </c>
    </row>
    <row r="210" spans="2:11">
      <c r="B210" s="88" t="s">
        <v>2535</v>
      </c>
      <c r="C210" s="90">
        <v>7991</v>
      </c>
      <c r="D210" s="91" t="s">
        <v>138</v>
      </c>
      <c r="E210" s="104">
        <v>44105</v>
      </c>
      <c r="F210" s="93">
        <v>29659034.770000003</v>
      </c>
      <c r="G210" s="105">
        <v>113.50579999999999</v>
      </c>
      <c r="H210" s="93">
        <v>124559.48129000003</v>
      </c>
      <c r="I210" s="94">
        <v>5.1022840097222225E-3</v>
      </c>
      <c r="J210" s="94">
        <f t="shared" si="8"/>
        <v>8.9894567723055596E-3</v>
      </c>
      <c r="K210" s="94">
        <f>H210/'סכום נכסי הקרן'!$C$42</f>
        <v>1.1169915653569469E-3</v>
      </c>
    </row>
    <row r="211" spans="2:11">
      <c r="B211" s="88" t="s">
        <v>2536</v>
      </c>
      <c r="C211" s="90">
        <v>5087</v>
      </c>
      <c r="D211" s="91" t="s">
        <v>138</v>
      </c>
      <c r="E211" s="104">
        <v>39630</v>
      </c>
      <c r="F211" s="93">
        <v>4800000.0000000009</v>
      </c>
      <c r="G211" s="105">
        <v>0.44690000000000002</v>
      </c>
      <c r="H211" s="93">
        <v>79.369439999999997</v>
      </c>
      <c r="I211" s="94">
        <v>4.577497024626934E-3</v>
      </c>
      <c r="J211" s="94">
        <f t="shared" si="8"/>
        <v>5.7280918524456045E-6</v>
      </c>
      <c r="K211" s="94">
        <f>H211/'סכום נכסי הקרן'!$C$42</f>
        <v>7.1174826764650104E-7</v>
      </c>
    </row>
    <row r="212" spans="2:11">
      <c r="B212" s="88" t="s">
        <v>2537</v>
      </c>
      <c r="C212" s="90">
        <v>5223</v>
      </c>
      <c r="D212" s="91" t="s">
        <v>138</v>
      </c>
      <c r="E212" s="104">
        <v>40725</v>
      </c>
      <c r="F212" s="93">
        <v>5093397.0600000005</v>
      </c>
      <c r="G212" s="105">
        <v>4.7336999999999998</v>
      </c>
      <c r="H212" s="93">
        <v>892.09271000000024</v>
      </c>
      <c r="I212" s="94">
        <v>3.1603746480491869E-3</v>
      </c>
      <c r="J212" s="94">
        <f t="shared" si="8"/>
        <v>6.4382323773194325E-5</v>
      </c>
      <c r="K212" s="94">
        <f>H212/'סכום נכסי הקרן'!$C$42</f>
        <v>7.9998730106017208E-6</v>
      </c>
    </row>
    <row r="213" spans="2:11">
      <c r="B213" s="88" t="s">
        <v>2538</v>
      </c>
      <c r="C213" s="90">
        <v>9229</v>
      </c>
      <c r="D213" s="91" t="s">
        <v>138</v>
      </c>
      <c r="E213" s="104">
        <v>44735</v>
      </c>
      <c r="F213" s="93">
        <v>7863288.830000001</v>
      </c>
      <c r="G213" s="105">
        <v>99.064599999999999</v>
      </c>
      <c r="H213" s="93">
        <v>28822.021790000006</v>
      </c>
      <c r="I213" s="94">
        <v>2.6210962795999999E-2</v>
      </c>
      <c r="J213" s="94">
        <f t="shared" si="8"/>
        <v>2.0800850829526918E-3</v>
      </c>
      <c r="K213" s="94">
        <f>H213/'סכום נכסי הקרן'!$C$42</f>
        <v>2.5846250243295418E-4</v>
      </c>
    </row>
    <row r="214" spans="2:11">
      <c r="B214" s="88" t="s">
        <v>2539</v>
      </c>
      <c r="C214" s="90">
        <v>9385</v>
      </c>
      <c r="D214" s="91" t="s">
        <v>140</v>
      </c>
      <c r="E214" s="104">
        <v>44896</v>
      </c>
      <c r="F214" s="93">
        <v>13327893.949999999</v>
      </c>
      <c r="G214" s="105">
        <v>101.77809999999999</v>
      </c>
      <c r="H214" s="93">
        <v>54510.459190000016</v>
      </c>
      <c r="I214" s="94">
        <v>3.2328215466666664E-2</v>
      </c>
      <c r="J214" s="94">
        <f t="shared" si="8"/>
        <v>3.9340194054450642E-3</v>
      </c>
      <c r="K214" s="94">
        <f>H214/'סכום נכסי הקרן'!$C$42</f>
        <v>4.8882447573143776E-4</v>
      </c>
    </row>
    <row r="215" spans="2:11">
      <c r="B215" s="88" t="s">
        <v>2540</v>
      </c>
      <c r="C215" s="90">
        <v>7027</v>
      </c>
      <c r="D215" s="91" t="s">
        <v>141</v>
      </c>
      <c r="E215" s="104">
        <v>43738</v>
      </c>
      <c r="F215" s="93">
        <v>27881377.840000004</v>
      </c>
      <c r="G215" s="105">
        <v>113.4568</v>
      </c>
      <c r="H215" s="93">
        <v>147749.74342000004</v>
      </c>
      <c r="I215" s="94">
        <v>1.1617240766666667E-2</v>
      </c>
      <c r="J215" s="94">
        <f t="shared" si="7"/>
        <v>1.0663097805465564E-2</v>
      </c>
      <c r="K215" s="94">
        <f>H215/'סכום נכסי הקרן'!$C$42</f>
        <v>1.3249510633362167E-3</v>
      </c>
    </row>
    <row r="216" spans="2:11">
      <c r="B216" s="88" t="s">
        <v>2541</v>
      </c>
      <c r="C216" s="90">
        <v>9246</v>
      </c>
      <c r="D216" s="91" t="s">
        <v>140</v>
      </c>
      <c r="E216" s="104">
        <v>44816</v>
      </c>
      <c r="F216" s="93">
        <v>15946115.000000002</v>
      </c>
      <c r="G216" s="105">
        <v>88.216899999999995</v>
      </c>
      <c r="H216" s="93">
        <v>56528.915890000004</v>
      </c>
      <c r="I216" s="94">
        <v>9.7940784090909099E-3</v>
      </c>
      <c r="J216" s="94">
        <f t="shared" si="7"/>
        <v>4.0796914094025595E-3</v>
      </c>
      <c r="K216" s="94">
        <f>H216/'סכום נכסי הקרן'!$C$42</f>
        <v>5.0692505776331884E-4</v>
      </c>
    </row>
    <row r="217" spans="2:11">
      <c r="B217" s="88" t="s">
        <v>2542</v>
      </c>
      <c r="C217" s="90">
        <v>9245</v>
      </c>
      <c r="D217" s="91" t="s">
        <v>138</v>
      </c>
      <c r="E217" s="104">
        <v>44816</v>
      </c>
      <c r="F217" s="93">
        <v>1493814.5800000003</v>
      </c>
      <c r="G217" s="105">
        <v>100.83</v>
      </c>
      <c r="H217" s="93">
        <v>5572.9889900000016</v>
      </c>
      <c r="I217" s="94">
        <v>1.0512945833333332E-2</v>
      </c>
      <c r="J217" s="94">
        <f t="shared" si="7"/>
        <v>4.0220257100702822E-4</v>
      </c>
      <c r="K217" s="94">
        <f>H217/'סכום נכסי הקרן'!$C$42</f>
        <v>4.9975976386447037E-5</v>
      </c>
    </row>
    <row r="218" spans="2:11">
      <c r="B218" s="88" t="s">
        <v>2543</v>
      </c>
      <c r="C218" s="90">
        <v>9534</v>
      </c>
      <c r="D218" s="91" t="s">
        <v>140</v>
      </c>
      <c r="E218" s="104">
        <v>45007</v>
      </c>
      <c r="F218" s="93">
        <v>7813300.1738460008</v>
      </c>
      <c r="G218" s="105">
        <v>100.5012</v>
      </c>
      <c r="H218" s="93">
        <v>31555.112266030003</v>
      </c>
      <c r="I218" s="94">
        <v>7.8493688351506316E-2</v>
      </c>
      <c r="J218" s="94">
        <f t="shared" si="7"/>
        <v>2.2773322008326226E-3</v>
      </c>
      <c r="K218" s="94">
        <f>H218/'סכום נכסי הקרן'!$C$42</f>
        <v>2.8297158819235352E-4</v>
      </c>
    </row>
    <row r="219" spans="2:11">
      <c r="B219" s="88" t="s">
        <v>2544</v>
      </c>
      <c r="C219" s="90">
        <v>8412</v>
      </c>
      <c r="D219" s="91" t="s">
        <v>140</v>
      </c>
      <c r="E219" s="104">
        <v>44440</v>
      </c>
      <c r="F219" s="93">
        <v>4096086.8</v>
      </c>
      <c r="G219" s="105">
        <v>104.2736</v>
      </c>
      <c r="H219" s="93">
        <v>17163.564690000003</v>
      </c>
      <c r="I219" s="94">
        <v>2.2756037622222225E-2</v>
      </c>
      <c r="J219" s="94">
        <f t="shared" si="7"/>
        <v>1.2386943269312733E-3</v>
      </c>
      <c r="K219" s="94">
        <f>H219/'סכום נכסי הקרן'!$C$42</f>
        <v>1.5391487497891075E-4</v>
      </c>
    </row>
    <row r="220" spans="2:11">
      <c r="B220" s="88" t="s">
        <v>2545</v>
      </c>
      <c r="C220" s="90">
        <v>9495</v>
      </c>
      <c r="D220" s="91" t="s">
        <v>138</v>
      </c>
      <c r="E220" s="104">
        <v>44980</v>
      </c>
      <c r="F220" s="93">
        <v>11987307.439999999</v>
      </c>
      <c r="G220" s="105">
        <v>100.3541</v>
      </c>
      <c r="H220" s="93">
        <v>44510.091620000014</v>
      </c>
      <c r="I220" s="94">
        <v>2.8033458666666667E-2</v>
      </c>
      <c r="J220" s="94">
        <f t="shared" si="7"/>
        <v>3.212292957593369E-3</v>
      </c>
      <c r="K220" s="94">
        <f>H220/'סכום נכסי הקרן'!$C$42</f>
        <v>3.9914582493365275E-4</v>
      </c>
    </row>
    <row r="221" spans="2:11">
      <c r="B221" s="88" t="s">
        <v>2546</v>
      </c>
      <c r="C221" s="90">
        <v>7018</v>
      </c>
      <c r="D221" s="91" t="s">
        <v>138</v>
      </c>
      <c r="E221" s="104">
        <v>43525</v>
      </c>
      <c r="F221" s="93">
        <v>44666934.670000017</v>
      </c>
      <c r="G221" s="105">
        <v>109.1545</v>
      </c>
      <c r="H221" s="93">
        <v>180397.08609000003</v>
      </c>
      <c r="I221" s="94">
        <v>2.7591600086363638E-3</v>
      </c>
      <c r="J221" s="94">
        <f t="shared" si="7"/>
        <v>1.3019256265850652E-2</v>
      </c>
      <c r="K221" s="94">
        <f>H221/'סכום נכסי הקרן'!$C$42</f>
        <v>1.6177172664067459E-3</v>
      </c>
    </row>
    <row r="222" spans="2:11">
      <c r="B222" s="88" t="s">
        <v>2547</v>
      </c>
      <c r="C222" s="90">
        <v>5270</v>
      </c>
      <c r="D222" s="91" t="s">
        <v>138</v>
      </c>
      <c r="E222" s="104">
        <v>42267</v>
      </c>
      <c r="F222" s="93">
        <v>4553589.1700000009</v>
      </c>
      <c r="G222" s="105">
        <v>36.539200000000001</v>
      </c>
      <c r="H222" s="93">
        <v>6156.2266799999998</v>
      </c>
      <c r="I222" s="94">
        <v>3.4045284160085516E-2</v>
      </c>
      <c r="J222" s="94">
        <f t="shared" si="7"/>
        <v>4.4429483044754068E-4</v>
      </c>
      <c r="K222" s="94">
        <f>H222/'סכום נכסי הקרן'!$C$42</f>
        <v>5.5206181053175761E-5</v>
      </c>
    </row>
    <row r="223" spans="2:11">
      <c r="B223" s="88" t="s">
        <v>2548</v>
      </c>
      <c r="C223" s="90">
        <v>8287</v>
      </c>
      <c r="D223" s="91" t="s">
        <v>138</v>
      </c>
      <c r="E223" s="104">
        <v>43800</v>
      </c>
      <c r="F223" s="93">
        <v>6098199.8899999997</v>
      </c>
      <c r="G223" s="105">
        <v>211.35</v>
      </c>
      <c r="H223" s="93">
        <v>47687.618220000004</v>
      </c>
      <c r="I223" s="94">
        <v>4.6506803409090913E-2</v>
      </c>
      <c r="J223" s="94">
        <f t="shared" si="7"/>
        <v>3.4416150269992907E-3</v>
      </c>
      <c r="K223" s="94">
        <f>H223/'סכום נכסי הקרן'!$C$42</f>
        <v>4.2764040739449245E-4</v>
      </c>
    </row>
    <row r="224" spans="2:11">
      <c r="B224" s="88" t="s">
        <v>2549</v>
      </c>
      <c r="C224" s="89">
        <v>1181106</v>
      </c>
      <c r="D224" s="91" t="s">
        <v>138</v>
      </c>
      <c r="E224" s="104">
        <v>44287</v>
      </c>
      <c r="F224" s="93">
        <v>8778684.6900000013</v>
      </c>
      <c r="G224" s="105">
        <v>122.12390000000001</v>
      </c>
      <c r="H224" s="93">
        <v>39667.226800000004</v>
      </c>
      <c r="I224" s="94">
        <v>6.085092746666667E-2</v>
      </c>
      <c r="J224" s="94">
        <f t="shared" si="7"/>
        <v>2.8627834421181748E-3</v>
      </c>
      <c r="K224" s="94">
        <f>H224/'סכום נכסי הקרן'!$C$42</f>
        <v>3.5571726293194035E-4</v>
      </c>
    </row>
    <row r="225" spans="2:11">
      <c r="B225" s="88" t="s">
        <v>2550</v>
      </c>
      <c r="C225" s="89">
        <v>62171</v>
      </c>
      <c r="D225" s="91" t="s">
        <v>138</v>
      </c>
      <c r="E225" s="104">
        <v>42549</v>
      </c>
      <c r="F225" s="93">
        <v>1718868.12</v>
      </c>
      <c r="G225" s="105">
        <v>100</v>
      </c>
      <c r="H225" s="93">
        <v>6359.8120599999993</v>
      </c>
      <c r="I225" s="94">
        <v>3.6403126000000006E-4</v>
      </c>
      <c r="J225" s="94">
        <f t="shared" si="7"/>
        <v>4.5898758570012957E-4</v>
      </c>
      <c r="K225" s="94">
        <f>H225/'סכום נכסי הקרן'!$C$42</f>
        <v>5.703184016747913E-5</v>
      </c>
    </row>
    <row r="226" spans="2:11">
      <c r="B226" s="88" t="s">
        <v>2551</v>
      </c>
      <c r="C226" s="89">
        <v>62172</v>
      </c>
      <c r="D226" s="91" t="s">
        <v>138</v>
      </c>
      <c r="E226" s="104">
        <v>42549</v>
      </c>
      <c r="F226" s="93">
        <v>4457464.7800000021</v>
      </c>
      <c r="G226" s="105">
        <v>100</v>
      </c>
      <c r="H226" s="93">
        <v>16492.619690000003</v>
      </c>
      <c r="I226" s="94">
        <v>1.6454432000000002E-3</v>
      </c>
      <c r="J226" s="94">
        <f t="shared" si="7"/>
        <v>1.1902722316268449E-3</v>
      </c>
      <c r="K226" s="94">
        <f>H226/'סכום נכסי הקרן'!$C$42</f>
        <v>1.4789815189964899E-4</v>
      </c>
    </row>
    <row r="227" spans="2:11">
      <c r="B227" s="88" t="s">
        <v>2552</v>
      </c>
      <c r="C227" s="90">
        <v>5059</v>
      </c>
      <c r="D227" s="91" t="s">
        <v>140</v>
      </c>
      <c r="E227" s="104">
        <v>38504</v>
      </c>
      <c r="F227" s="93">
        <v>2882100.0000000005</v>
      </c>
      <c r="G227" s="105">
        <v>0.70430000000000004</v>
      </c>
      <c r="H227" s="93">
        <v>81.570040000000006</v>
      </c>
      <c r="I227" s="94">
        <v>6.2630480167014616E-3</v>
      </c>
      <c r="J227" s="94">
        <f t="shared" si="7"/>
        <v>5.8869091369129232E-6</v>
      </c>
      <c r="K227" s="94">
        <f>H227/'סכום נכסי הקרן'!$C$42</f>
        <v>7.3148222617994793E-7</v>
      </c>
    </row>
    <row r="228" spans="2:11">
      <c r="B228" s="88" t="s">
        <v>2553</v>
      </c>
      <c r="C228" s="89">
        <v>62173</v>
      </c>
      <c r="D228" s="91" t="s">
        <v>138</v>
      </c>
      <c r="E228" s="104">
        <v>42549</v>
      </c>
      <c r="F228" s="93">
        <v>10672776.620000003</v>
      </c>
      <c r="G228" s="105">
        <v>100</v>
      </c>
      <c r="H228" s="93">
        <v>39489.273500000018</v>
      </c>
      <c r="I228" s="94">
        <v>1.057837696E-2</v>
      </c>
      <c r="J228" s="94">
        <f t="shared" si="7"/>
        <v>2.8499405538749702E-3</v>
      </c>
      <c r="K228" s="94">
        <f>H228/'סכום נכסי הקרן'!$C$42</f>
        <v>3.5412146040395264E-4</v>
      </c>
    </row>
    <row r="229" spans="2:11">
      <c r="B229" s="88" t="s">
        <v>2554</v>
      </c>
      <c r="C229" s="89">
        <v>87956</v>
      </c>
      <c r="D229" s="91" t="s">
        <v>140</v>
      </c>
      <c r="E229" s="104">
        <v>44837</v>
      </c>
      <c r="F229" s="93">
        <v>2551808.6100000003</v>
      </c>
      <c r="G229" s="105">
        <v>100</v>
      </c>
      <c r="H229" s="93">
        <v>10254.442940000003</v>
      </c>
      <c r="I229" s="94">
        <v>3.3508597999999997E-3</v>
      </c>
      <c r="J229" s="94">
        <f t="shared" si="7"/>
        <v>7.4006306528031902E-4</v>
      </c>
      <c r="K229" s="94">
        <f>H229/'סכום נכסי הקרן'!$C$42</f>
        <v>9.1957080687792372E-5</v>
      </c>
    </row>
    <row r="230" spans="2:11">
      <c r="B230" s="88" t="s">
        <v>2555</v>
      </c>
      <c r="C230" s="90">
        <v>4023</v>
      </c>
      <c r="D230" s="91" t="s">
        <v>140</v>
      </c>
      <c r="E230" s="104">
        <v>39205</v>
      </c>
      <c r="F230" s="93">
        <v>2534941.0000000005</v>
      </c>
      <c r="G230" s="105">
        <v>2.2829000000000002</v>
      </c>
      <c r="H230" s="93">
        <v>232.55128000000002</v>
      </c>
      <c r="I230" s="94">
        <v>4.000000079240492E-2</v>
      </c>
      <c r="J230" s="94">
        <f t="shared" si="7"/>
        <v>1.6783224024811016E-5</v>
      </c>
      <c r="K230" s="94">
        <f>H230/'סכום נכסי הקרן'!$C$42</f>
        <v>2.0854118496864339E-6</v>
      </c>
    </row>
    <row r="231" spans="2:11">
      <c r="B231" s="88" t="s">
        <v>2556</v>
      </c>
      <c r="C231" s="90">
        <v>4030</v>
      </c>
      <c r="D231" s="91" t="s">
        <v>138</v>
      </c>
      <c r="E231" s="104">
        <v>39377</v>
      </c>
      <c r="F231" s="93">
        <v>600000.00000000012</v>
      </c>
      <c r="G231" s="105">
        <v>1E-4</v>
      </c>
      <c r="H231" s="93">
        <v>2.2200000000000006E-3</v>
      </c>
      <c r="I231" s="94">
        <v>0</v>
      </c>
      <c r="J231" s="94">
        <f t="shared" si="7"/>
        <v>1.6021738231275471E-10</v>
      </c>
      <c r="K231" s="94">
        <f>H231/'סכום נכסי הקרן'!$C$42</f>
        <v>1.9907928721372268E-11</v>
      </c>
    </row>
    <row r="232" spans="2:11">
      <c r="B232" s="88" t="s">
        <v>2557</v>
      </c>
      <c r="C232" s="90">
        <v>8299</v>
      </c>
      <c r="D232" s="91" t="s">
        <v>141</v>
      </c>
      <c r="E232" s="104">
        <v>44286</v>
      </c>
      <c r="F232" s="93">
        <v>19685109.830000006</v>
      </c>
      <c r="G232" s="105">
        <v>100.87390000000001</v>
      </c>
      <c r="H232" s="93">
        <v>92746.734500000006</v>
      </c>
      <c r="I232" s="94">
        <v>7.6354387139784943E-2</v>
      </c>
      <c r="J232" s="94">
        <f t="shared" si="7"/>
        <v>6.693531089930654E-3</v>
      </c>
      <c r="K232" s="94">
        <f>H232/'סכום נכסי הקרן'!$C$42</f>
        <v>8.3170963043515214E-4</v>
      </c>
    </row>
    <row r="233" spans="2:11">
      <c r="B233" s="88" t="s">
        <v>2558</v>
      </c>
      <c r="C233" s="90">
        <v>5326</v>
      </c>
      <c r="D233" s="91" t="s">
        <v>141</v>
      </c>
      <c r="E233" s="104">
        <v>43220</v>
      </c>
      <c r="F233" s="93">
        <v>34321295.090000004</v>
      </c>
      <c r="G233" s="105">
        <v>92.826899999999995</v>
      </c>
      <c r="H233" s="93">
        <v>148805.67286000002</v>
      </c>
      <c r="I233" s="94">
        <v>2.4993016923076924E-2</v>
      </c>
      <c r="J233" s="94">
        <f t="shared" si="7"/>
        <v>1.0739304224737532E-2</v>
      </c>
      <c r="K233" s="94">
        <f>H233/'סכום נכסי הקרן'!$C$42</f>
        <v>1.3344201480327564E-3</v>
      </c>
    </row>
    <row r="234" spans="2:11">
      <c r="B234" s="88" t="s">
        <v>2559</v>
      </c>
      <c r="C234" s="90">
        <v>7036</v>
      </c>
      <c r="D234" s="91" t="s">
        <v>138</v>
      </c>
      <c r="E234" s="104">
        <v>37987</v>
      </c>
      <c r="F234" s="93">
        <v>115568579.72000001</v>
      </c>
      <c r="G234" s="105">
        <v>128.74770000000001</v>
      </c>
      <c r="H234" s="93">
        <v>550529.98673</v>
      </c>
      <c r="I234" s="94">
        <v>5.6741049615789477E-3</v>
      </c>
      <c r="J234" s="94">
        <f t="shared" si="7"/>
        <v>3.9731744756106378E-2</v>
      </c>
      <c r="K234" s="94">
        <f>H234/'סכום נכסי הקרן'!$C$42</f>
        <v>4.936897177837323E-3</v>
      </c>
    </row>
    <row r="235" spans="2:11">
      <c r="B235" s="88" t="s">
        <v>2560</v>
      </c>
      <c r="C235" s="89">
        <v>62174</v>
      </c>
      <c r="D235" s="91" t="s">
        <v>138</v>
      </c>
      <c r="E235" s="104">
        <v>42549</v>
      </c>
      <c r="F235" s="93">
        <v>3291159.3</v>
      </c>
      <c r="G235" s="105">
        <v>100</v>
      </c>
      <c r="H235" s="93">
        <v>12177.289420000001</v>
      </c>
      <c r="I235" s="94">
        <v>5.0072682000000006E-3</v>
      </c>
      <c r="J235" s="94">
        <f t="shared" si="7"/>
        <v>8.7883488042216334E-4</v>
      </c>
      <c r="K235" s="94">
        <f>H235/'סכום נכסי הקרן'!$C$42</f>
        <v>1.0920027468147774E-4</v>
      </c>
    </row>
    <row r="236" spans="2:11">
      <c r="B236" s="88" t="s">
        <v>2561</v>
      </c>
      <c r="C236" s="89">
        <v>60837</v>
      </c>
      <c r="D236" s="91" t="s">
        <v>138</v>
      </c>
      <c r="E236" s="104">
        <v>42555</v>
      </c>
      <c r="F236" s="93">
        <v>1528950.8700000003</v>
      </c>
      <c r="G236" s="105">
        <v>100</v>
      </c>
      <c r="H236" s="93">
        <v>5657.1182600000002</v>
      </c>
      <c r="I236" s="94">
        <v>2.3279983799999997E-3</v>
      </c>
      <c r="J236" s="94">
        <f t="shared" si="7"/>
        <v>4.0827417975265105E-4</v>
      </c>
      <c r="K236" s="94">
        <f>H236/'סכום נכסי הקרן'!$C$42</f>
        <v>5.0730408598402465E-5</v>
      </c>
    </row>
    <row r="237" spans="2:11">
      <c r="B237" s="88" t="s">
        <v>2562</v>
      </c>
      <c r="C237" s="90">
        <v>5309</v>
      </c>
      <c r="D237" s="91" t="s">
        <v>138</v>
      </c>
      <c r="E237" s="104">
        <v>42795</v>
      </c>
      <c r="F237" s="93">
        <v>23441069.550000004</v>
      </c>
      <c r="G237" s="105">
        <v>123.2107</v>
      </c>
      <c r="H237" s="93">
        <v>106863.05176000002</v>
      </c>
      <c r="I237" s="94">
        <v>3.1886515999999997E-2</v>
      </c>
      <c r="J237" s="94">
        <f t="shared" si="7"/>
        <v>7.7123055941169423E-3</v>
      </c>
      <c r="K237" s="94">
        <f>H237/'סכום נכסי הקרן'!$C$42</f>
        <v>9.5829820602990766E-4</v>
      </c>
    </row>
    <row r="238" spans="2:11">
      <c r="B238" s="88" t="s">
        <v>2563</v>
      </c>
      <c r="C238" s="89">
        <v>87344</v>
      </c>
      <c r="D238" s="91" t="s">
        <v>138</v>
      </c>
      <c r="E238" s="104">
        <v>44421</v>
      </c>
      <c r="F238" s="93">
        <v>1291254.6800000002</v>
      </c>
      <c r="G238" s="105">
        <v>100</v>
      </c>
      <c r="H238" s="93">
        <v>4777.6423000000004</v>
      </c>
      <c r="I238" s="94">
        <v>1.218823164E-2</v>
      </c>
      <c r="J238" s="94">
        <f t="shared" si="7"/>
        <v>3.4480240672643629E-4</v>
      </c>
      <c r="K238" s="94">
        <f>H238/'סכום נכסי הקרן'!$C$42</f>
        <v>4.2843676740816681E-5</v>
      </c>
    </row>
    <row r="239" spans="2:11">
      <c r="B239" s="88" t="s">
        <v>2564</v>
      </c>
      <c r="C239" s="90">
        <v>7046</v>
      </c>
      <c r="D239" s="91" t="s">
        <v>138</v>
      </c>
      <c r="E239" s="104">
        <v>43795</v>
      </c>
      <c r="F239" s="93">
        <v>26908412.119999994</v>
      </c>
      <c r="G239" s="105">
        <v>145.29949999999999</v>
      </c>
      <c r="H239" s="93">
        <v>144661.81660000002</v>
      </c>
      <c r="I239" s="94">
        <v>3.1037585100000004E-3</v>
      </c>
      <c r="J239" s="94">
        <f t="shared" si="7"/>
        <v>1.0440242151468378E-2</v>
      </c>
      <c r="K239" s="94">
        <f>H239/'סכום נכסי הקרן'!$C$42</f>
        <v>1.2972599700797418E-3</v>
      </c>
    </row>
    <row r="240" spans="2:11">
      <c r="B240" s="88" t="s">
        <v>2565</v>
      </c>
      <c r="C240" s="90">
        <v>8315</v>
      </c>
      <c r="D240" s="91" t="s">
        <v>138</v>
      </c>
      <c r="E240" s="104">
        <v>44337</v>
      </c>
      <c r="F240" s="93">
        <v>30342301.420000002</v>
      </c>
      <c r="G240" s="105">
        <v>91.9084</v>
      </c>
      <c r="H240" s="93">
        <v>103182.3579</v>
      </c>
      <c r="I240" s="94">
        <v>5.6542481853947366E-3</v>
      </c>
      <c r="J240" s="94">
        <f t="shared" si="7"/>
        <v>7.4466699475656669E-3</v>
      </c>
      <c r="K240" s="94">
        <f>H240/'סכום נכסי הקרן'!$C$42</f>
        <v>9.2529145332266756E-4</v>
      </c>
    </row>
    <row r="241" spans="2:11">
      <c r="B241" s="88" t="s">
        <v>2566</v>
      </c>
      <c r="C241" s="89">
        <v>62175</v>
      </c>
      <c r="D241" s="91" t="s">
        <v>138</v>
      </c>
      <c r="E241" s="104">
        <v>42549</v>
      </c>
      <c r="F241" s="93">
        <v>9328641.7800000012</v>
      </c>
      <c r="G241" s="105">
        <v>100</v>
      </c>
      <c r="H241" s="93">
        <v>34515.974549999999</v>
      </c>
      <c r="I241" s="94">
        <v>7.4634093000000004E-4</v>
      </c>
      <c r="J241" s="94">
        <f t="shared" si="7"/>
        <v>2.4910176082768736E-3</v>
      </c>
      <c r="K241" s="94">
        <f>H241/'סכום נכסי הקרן'!$C$42</f>
        <v>3.0952322571626081E-4</v>
      </c>
    </row>
    <row r="242" spans="2:11">
      <c r="B242" s="88" t="s">
        <v>2567</v>
      </c>
      <c r="C242" s="89">
        <v>62176</v>
      </c>
      <c r="D242" s="91" t="s">
        <v>138</v>
      </c>
      <c r="E242" s="104">
        <v>42549</v>
      </c>
      <c r="F242" s="93">
        <v>2600864.9</v>
      </c>
      <c r="G242" s="105">
        <v>100</v>
      </c>
      <c r="H242" s="93">
        <v>9623.2001400000008</v>
      </c>
      <c r="I242" s="94">
        <v>1.2751779799999999E-3</v>
      </c>
      <c r="J242" s="94">
        <f t="shared" si="7"/>
        <v>6.9450627743357395E-4</v>
      </c>
      <c r="K242" s="94">
        <f>H242/'סכום נכסי הקרן'!$C$42</f>
        <v>8.6296388494873683E-5</v>
      </c>
    </row>
    <row r="243" spans="2:11">
      <c r="B243" s="88" t="s">
        <v>2568</v>
      </c>
      <c r="C243" s="90">
        <v>8296</v>
      </c>
      <c r="D243" s="91" t="s">
        <v>138</v>
      </c>
      <c r="E243" s="104">
        <v>44085</v>
      </c>
      <c r="F243" s="93">
        <v>11408624</v>
      </c>
      <c r="G243" s="105">
        <v>121.708</v>
      </c>
      <c r="H243" s="93">
        <v>51375.269990000001</v>
      </c>
      <c r="I243" s="94">
        <v>3.6324564615384611E-3</v>
      </c>
      <c r="J243" s="94">
        <f t="shared" si="7"/>
        <v>3.7077528258598292E-3</v>
      </c>
      <c r="K243" s="94">
        <f>H243/'סכום נכסי הקרן'!$C$42</f>
        <v>4.6070955540638534E-4</v>
      </c>
    </row>
    <row r="244" spans="2:11">
      <c r="B244" s="88" t="s">
        <v>2569</v>
      </c>
      <c r="C244" s="90">
        <v>8333</v>
      </c>
      <c r="D244" s="91" t="s">
        <v>138</v>
      </c>
      <c r="E244" s="104">
        <v>44501</v>
      </c>
      <c r="F244" s="93">
        <v>3041426.9900000007</v>
      </c>
      <c r="G244" s="105">
        <v>129.0412</v>
      </c>
      <c r="H244" s="93">
        <v>14521.367450000005</v>
      </c>
      <c r="I244" s="94">
        <v>9.9942271397499994E-3</v>
      </c>
      <c r="J244" s="94">
        <f t="shared" si="7"/>
        <v>1.0480069731714603E-3</v>
      </c>
      <c r="K244" s="94">
        <f>H244/'סכום נכסי הקרן'!$C$42</f>
        <v>1.302208775366916E-4</v>
      </c>
    </row>
    <row r="245" spans="2:11">
      <c r="B245" s="88" t="s">
        <v>2570</v>
      </c>
      <c r="C245" s="89">
        <v>87955</v>
      </c>
      <c r="D245" s="91" t="s">
        <v>140</v>
      </c>
      <c r="E245" s="104">
        <v>44827</v>
      </c>
      <c r="F245" s="93">
        <v>2985616.0700000008</v>
      </c>
      <c r="G245" s="105">
        <v>100</v>
      </c>
      <c r="H245" s="93">
        <v>11997.69822</v>
      </c>
      <c r="I245" s="94">
        <v>5.3761861000000003E-3</v>
      </c>
      <c r="J245" s="94">
        <f t="shared" si="7"/>
        <v>8.6587378494900724E-4</v>
      </c>
      <c r="K245" s="94">
        <f>H245/'סכום נכסי הקרן'!$C$42</f>
        <v>1.0758978422715984E-4</v>
      </c>
    </row>
    <row r="246" spans="2:11">
      <c r="B246" s="88" t="s">
        <v>2571</v>
      </c>
      <c r="C246" s="89">
        <v>84031</v>
      </c>
      <c r="D246" s="91" t="s">
        <v>138</v>
      </c>
      <c r="E246" s="104">
        <v>44314</v>
      </c>
      <c r="F246" s="93">
        <v>2446484.4299999997</v>
      </c>
      <c r="G246" s="105">
        <v>100</v>
      </c>
      <c r="H246" s="93">
        <v>9051.9923699999999</v>
      </c>
      <c r="I246" s="94">
        <v>4.0475938100000004E-2</v>
      </c>
      <c r="J246" s="94">
        <f t="shared" si="7"/>
        <v>6.5328221722361619E-4</v>
      </c>
      <c r="K246" s="94">
        <f>H246/'סכום נכסי הקרן'!$C$42</f>
        <v>8.1174062562326826E-5</v>
      </c>
    </row>
    <row r="247" spans="2:11">
      <c r="B247" s="88" t="s">
        <v>2572</v>
      </c>
      <c r="C247" s="90">
        <v>6653</v>
      </c>
      <c r="D247" s="91" t="s">
        <v>138</v>
      </c>
      <c r="E247" s="104">
        <v>39264</v>
      </c>
      <c r="F247" s="93">
        <v>215650870.25999999</v>
      </c>
      <c r="G247" s="105">
        <v>90.406899999999993</v>
      </c>
      <c r="H247" s="93">
        <v>721364.08660000016</v>
      </c>
      <c r="I247" s="94">
        <v>5.4365281014520294E-3</v>
      </c>
      <c r="J247" s="94">
        <f t="shared" si="7"/>
        <v>5.2060840382650124E-2</v>
      </c>
      <c r="K247" s="94">
        <f>H247/'סכום נכסי הקרן'!$C$42</f>
        <v>6.4688580262119866E-3</v>
      </c>
    </row>
    <row r="248" spans="2:11">
      <c r="B248" s="88" t="s">
        <v>2573</v>
      </c>
      <c r="C248" s="90">
        <v>8410</v>
      </c>
      <c r="D248" s="91" t="s">
        <v>140</v>
      </c>
      <c r="E248" s="104">
        <v>44651</v>
      </c>
      <c r="F248" s="93">
        <v>5263964.4562850017</v>
      </c>
      <c r="G248" s="105">
        <v>117.68559999999999</v>
      </c>
      <c r="H248" s="93">
        <v>24894.318770069007</v>
      </c>
      <c r="I248" s="94">
        <v>1.5958752666225422E-2</v>
      </c>
      <c r="J248" s="94">
        <f t="shared" si="7"/>
        <v>1.7966227872971757E-3</v>
      </c>
      <c r="K248" s="94">
        <f>H248/'סכום נכסי הקרן'!$C$42</f>
        <v>2.2324068632506908E-4</v>
      </c>
    </row>
    <row r="249" spans="2:11">
      <c r="B249" s="88" t="s">
        <v>2574</v>
      </c>
      <c r="C249" s="90">
        <v>7001</v>
      </c>
      <c r="D249" s="91" t="s">
        <v>140</v>
      </c>
      <c r="E249" s="104">
        <v>43602</v>
      </c>
      <c r="F249" s="93">
        <v>11819432.540000005</v>
      </c>
      <c r="G249" s="105">
        <v>67.743700000000004</v>
      </c>
      <c r="H249" s="93">
        <v>32175.811720000005</v>
      </c>
      <c r="I249" s="94">
        <v>2.0422212233333334E-2</v>
      </c>
      <c r="J249" s="94">
        <f t="shared" si="7"/>
        <v>2.3221280754803842E-3</v>
      </c>
      <c r="K249" s="94">
        <f>H249/'סכום נכסי הקרן'!$C$42</f>
        <v>2.8853773255588033E-4</v>
      </c>
    </row>
    <row r="250" spans="2:11">
      <c r="B250" s="88" t="s">
        <v>2575</v>
      </c>
      <c r="C250" s="90">
        <v>8319</v>
      </c>
      <c r="D250" s="91" t="s">
        <v>140</v>
      </c>
      <c r="E250" s="104">
        <v>44377</v>
      </c>
      <c r="F250" s="93">
        <v>6677421.5500000007</v>
      </c>
      <c r="G250" s="105">
        <v>105.889</v>
      </c>
      <c r="H250" s="93">
        <v>28413.426730000003</v>
      </c>
      <c r="I250" s="94">
        <v>7.1272965399999996E-3</v>
      </c>
      <c r="J250" s="94">
        <f t="shared" si="7"/>
        <v>2.0505967807278617E-3</v>
      </c>
      <c r="K250" s="94">
        <f>H250/'סכום נכסי הקרן'!$C$42</f>
        <v>2.5479841174359162E-4</v>
      </c>
    </row>
    <row r="251" spans="2:11">
      <c r="B251" s="88" t="s">
        <v>2576</v>
      </c>
      <c r="C251" s="90">
        <v>8411</v>
      </c>
      <c r="D251" s="91" t="s">
        <v>140</v>
      </c>
      <c r="E251" s="104">
        <v>44651</v>
      </c>
      <c r="F251" s="93">
        <v>7010643.2744620023</v>
      </c>
      <c r="G251" s="105">
        <v>104.7353</v>
      </c>
      <c r="H251" s="93">
        <v>29506.311512990003</v>
      </c>
      <c r="I251" s="94">
        <v>2.3938128999338129E-2</v>
      </c>
      <c r="J251" s="94">
        <f t="shared" si="7"/>
        <v>2.1294702668089882E-3</v>
      </c>
      <c r="K251" s="94">
        <f>H251/'סכום נכסי הקרן'!$C$42</f>
        <v>2.6459889478883363E-4</v>
      </c>
    </row>
    <row r="252" spans="2:11">
      <c r="B252" s="88" t="s">
        <v>2577</v>
      </c>
      <c r="C252" s="90">
        <v>9384</v>
      </c>
      <c r="D252" s="91" t="s">
        <v>140</v>
      </c>
      <c r="E252" s="104">
        <v>44910</v>
      </c>
      <c r="F252" s="93">
        <v>933961.13430199993</v>
      </c>
      <c r="G252" s="105">
        <v>91.305400000000006</v>
      </c>
      <c r="H252" s="93">
        <v>3426.8037927299997</v>
      </c>
      <c r="I252" s="94">
        <v>9.3439119593439115E-3</v>
      </c>
      <c r="J252" s="94">
        <f t="shared" si="7"/>
        <v>2.4731240241919819E-4</v>
      </c>
      <c r="K252" s="94">
        <f>H252/'סכום נכסי הקרן'!$C$42</f>
        <v>3.0729984526034669E-5</v>
      </c>
    </row>
    <row r="253" spans="2:11">
      <c r="B253" s="88" t="s">
        <v>2578</v>
      </c>
      <c r="C253" s="90">
        <v>5303</v>
      </c>
      <c r="D253" s="91" t="s">
        <v>140</v>
      </c>
      <c r="E253" s="104">
        <v>42788</v>
      </c>
      <c r="F253" s="93">
        <v>24472675.480000004</v>
      </c>
      <c r="G253" s="105">
        <v>64.000600000000006</v>
      </c>
      <c r="H253" s="93">
        <v>62940.395710000012</v>
      </c>
      <c r="I253" s="94">
        <v>3.089686095763659E-2</v>
      </c>
      <c r="J253" s="94">
        <f t="shared" si="7"/>
        <v>4.5424078569302404E-3</v>
      </c>
      <c r="K253" s="94">
        <f>H253/'סכום נכסי הקרן'!$C$42</f>
        <v>5.6442023040074085E-4</v>
      </c>
    </row>
    <row r="254" spans="2:11">
      <c r="B254" s="88" t="s">
        <v>2579</v>
      </c>
      <c r="C254" s="90">
        <v>7011</v>
      </c>
      <c r="D254" s="91" t="s">
        <v>140</v>
      </c>
      <c r="E254" s="104">
        <v>43651</v>
      </c>
      <c r="F254" s="93">
        <v>32429743.710000005</v>
      </c>
      <c r="G254" s="105">
        <v>98.567700000000002</v>
      </c>
      <c r="H254" s="93">
        <v>128452.36709</v>
      </c>
      <c r="I254" s="94">
        <v>3.7851838785840482E-2</v>
      </c>
      <c r="J254" s="94">
        <f t="shared" si="7"/>
        <v>9.2704063094760508E-3</v>
      </c>
      <c r="K254" s="94">
        <f>H254/'סכום נכסי הקרן'!$C$42</f>
        <v>1.1519011568104792E-3</v>
      </c>
    </row>
    <row r="255" spans="2:11">
      <c r="B255" s="88" t="s">
        <v>2580</v>
      </c>
      <c r="C255" s="89">
        <v>62177</v>
      </c>
      <c r="D255" s="91" t="s">
        <v>138</v>
      </c>
      <c r="E255" s="104">
        <v>42549</v>
      </c>
      <c r="F255" s="93">
        <v>6932191.4699999997</v>
      </c>
      <c r="G255" s="105">
        <v>100</v>
      </c>
      <c r="H255" s="93">
        <v>25649.108410000004</v>
      </c>
      <c r="I255" s="94">
        <v>1.6824656599999999E-3</v>
      </c>
      <c r="J255" s="94">
        <f t="shared" si="7"/>
        <v>1.8510959495974149E-3</v>
      </c>
      <c r="K255" s="94">
        <f>H255/'סכום נכסי הקרן'!$C$42</f>
        <v>2.300092891860495E-4</v>
      </c>
    </row>
    <row r="256" spans="2:11">
      <c r="B256" s="88" t="s">
        <v>2581</v>
      </c>
      <c r="C256" s="90">
        <v>8406</v>
      </c>
      <c r="D256" s="91" t="s">
        <v>138</v>
      </c>
      <c r="E256" s="104">
        <v>44621</v>
      </c>
      <c r="F256" s="93">
        <v>17408367.000000007</v>
      </c>
      <c r="G256" s="105">
        <v>100</v>
      </c>
      <c r="H256" s="93">
        <v>64410.957900000023</v>
      </c>
      <c r="I256" s="94">
        <v>2.0480432000000003E-2</v>
      </c>
      <c r="J256" s="94">
        <f t="shared" si="7"/>
        <v>4.6485383184662376E-3</v>
      </c>
      <c r="K256" s="94">
        <f>H256/'סכום נכסי הקרן'!$C$42</f>
        <v>5.776075489858153E-4</v>
      </c>
    </row>
    <row r="257" spans="2:11">
      <c r="B257" s="88" t="s">
        <v>2582</v>
      </c>
      <c r="C257" s="90">
        <v>8502</v>
      </c>
      <c r="D257" s="91" t="s">
        <v>138</v>
      </c>
      <c r="E257" s="104">
        <v>44621</v>
      </c>
      <c r="F257" s="93">
        <v>25506650.230847999</v>
      </c>
      <c r="G257" s="105">
        <v>100.4263</v>
      </c>
      <c r="H257" s="93">
        <v>94776.92478264503</v>
      </c>
      <c r="I257" s="94">
        <v>2.1318289080179218E-2</v>
      </c>
      <c r="J257" s="94">
        <f t="shared" si="7"/>
        <v>6.8400499064541573E-3</v>
      </c>
      <c r="K257" s="94">
        <f>H257/'סכום נכסי הקרן'!$C$42</f>
        <v>8.4991543378547631E-4</v>
      </c>
    </row>
    <row r="258" spans="2:11">
      <c r="B258" s="88" t="s">
        <v>2583</v>
      </c>
      <c r="C258" s="90">
        <v>7017</v>
      </c>
      <c r="D258" s="91" t="s">
        <v>139</v>
      </c>
      <c r="E258" s="104">
        <v>43709</v>
      </c>
      <c r="F258" s="93">
        <v>62454288.230000012</v>
      </c>
      <c r="G258" s="105">
        <v>98.397369999999995</v>
      </c>
      <c r="H258" s="93">
        <v>61453.395800000013</v>
      </c>
      <c r="I258" s="94">
        <v>3.7851083196000002E-2</v>
      </c>
      <c r="J258" s="94">
        <f t="shared" ref="J258:J317" si="9">IFERROR(H258/$H$11,0)</f>
        <v>4.4350910852728074E-3</v>
      </c>
      <c r="K258" s="94">
        <f>H258/'סכום נכסי הקרן'!$C$42</f>
        <v>5.5108550597868363E-4</v>
      </c>
    </row>
    <row r="259" spans="2:11">
      <c r="B259" s="88" t="s">
        <v>2584</v>
      </c>
      <c r="C259" s="90">
        <v>5258</v>
      </c>
      <c r="D259" s="91" t="s">
        <v>139</v>
      </c>
      <c r="E259" s="104">
        <v>41914</v>
      </c>
      <c r="F259" s="93">
        <v>48818446.689999998</v>
      </c>
      <c r="G259" s="105">
        <v>7.3161319999999996</v>
      </c>
      <c r="H259" s="93">
        <v>3571.6063800000006</v>
      </c>
      <c r="I259" s="94">
        <v>6.4567902074719158E-2</v>
      </c>
      <c r="J259" s="94">
        <f t="shared" si="9"/>
        <v>2.5776280398879901E-4</v>
      </c>
      <c r="K259" s="94">
        <f>H259/'סכום נכסי הקרן'!$C$42</f>
        <v>3.2028506862089381E-5</v>
      </c>
    </row>
    <row r="260" spans="2:11">
      <c r="B260" s="88" t="s">
        <v>2585</v>
      </c>
      <c r="C260" s="90">
        <v>9536</v>
      </c>
      <c r="D260" s="91" t="s">
        <v>139</v>
      </c>
      <c r="E260" s="104">
        <v>45015</v>
      </c>
      <c r="F260" s="93">
        <v>14368999.435853003</v>
      </c>
      <c r="G260" s="105">
        <v>100</v>
      </c>
      <c r="H260" s="93">
        <v>14368.999435853002</v>
      </c>
      <c r="I260" s="94">
        <v>3.9932264706598934E-2</v>
      </c>
      <c r="J260" s="94">
        <f t="shared" si="9"/>
        <v>1.0370105748044218E-3</v>
      </c>
      <c r="K260" s="94">
        <f>H260/'סכום נכסי הקרן'!$C$42</f>
        <v>1.2885451196684676E-4</v>
      </c>
    </row>
    <row r="261" spans="2:11">
      <c r="B261" s="88" t="s">
        <v>2586</v>
      </c>
      <c r="C261" s="90">
        <v>5121</v>
      </c>
      <c r="D261" s="91" t="s">
        <v>139</v>
      </c>
      <c r="E261" s="104">
        <v>39845</v>
      </c>
      <c r="F261" s="93">
        <v>38610484.790000007</v>
      </c>
      <c r="G261" s="105">
        <v>1.3178460000000001</v>
      </c>
      <c r="H261" s="93">
        <v>508.8089700000001</v>
      </c>
      <c r="I261" s="94">
        <v>0.10322448979591836</v>
      </c>
      <c r="J261" s="94">
        <f t="shared" si="9"/>
        <v>3.6720739311103122E-5</v>
      </c>
      <c r="K261" s="94">
        <f>H261/'סכום נכסי הקרן'!$C$42</f>
        <v>4.5627624808805585E-6</v>
      </c>
    </row>
    <row r="262" spans="2:11">
      <c r="B262" s="88" t="s">
        <v>2587</v>
      </c>
      <c r="C262" s="90">
        <v>6885</v>
      </c>
      <c r="D262" s="91" t="s">
        <v>140</v>
      </c>
      <c r="E262" s="104">
        <v>43602</v>
      </c>
      <c r="F262" s="93">
        <v>16920124.920000002</v>
      </c>
      <c r="G262" s="105">
        <v>95.516800000000003</v>
      </c>
      <c r="H262" s="93">
        <v>64945.236380000002</v>
      </c>
      <c r="I262" s="94">
        <v>2.4001032906764169E-2</v>
      </c>
      <c r="J262" s="94">
        <f t="shared" si="9"/>
        <v>4.6870971921111181E-3</v>
      </c>
      <c r="K262" s="94">
        <f>H262/'סכום נכסי הקרן'!$C$42</f>
        <v>5.8239871020077149E-4</v>
      </c>
    </row>
    <row r="263" spans="2:11">
      <c r="B263" s="88" t="s">
        <v>2588</v>
      </c>
      <c r="C263" s="89">
        <v>84034</v>
      </c>
      <c r="D263" s="91" t="s">
        <v>138</v>
      </c>
      <c r="E263" s="104">
        <v>44314</v>
      </c>
      <c r="F263" s="93">
        <v>2339088.2800000007</v>
      </c>
      <c r="G263" s="105">
        <v>100</v>
      </c>
      <c r="H263" s="93">
        <v>8654.6266200000027</v>
      </c>
      <c r="I263" s="94">
        <v>3.723786305E-2</v>
      </c>
      <c r="J263" s="94">
        <f t="shared" si="9"/>
        <v>6.2460433421201978E-4</v>
      </c>
      <c r="K263" s="94">
        <f>H263/'סכום נכסי הקרן'!$C$42</f>
        <v>7.7610671108581532E-5</v>
      </c>
    </row>
    <row r="264" spans="2:11">
      <c r="B264" s="88" t="s">
        <v>2589</v>
      </c>
      <c r="C264" s="90">
        <v>5317</v>
      </c>
      <c r="D264" s="91" t="s">
        <v>138</v>
      </c>
      <c r="E264" s="104">
        <v>43191</v>
      </c>
      <c r="F264" s="93">
        <v>26965203.160000004</v>
      </c>
      <c r="G264" s="105">
        <v>161.4555</v>
      </c>
      <c r="H264" s="93">
        <v>161086.17331000004</v>
      </c>
      <c r="I264" s="94">
        <v>1.61834215E-2</v>
      </c>
      <c r="J264" s="94">
        <f t="shared" si="9"/>
        <v>1.1625587844372492E-2</v>
      </c>
      <c r="K264" s="94">
        <f>H264/'סכום נכסי הקרן'!$C$42</f>
        <v>1.4445459712856305E-3</v>
      </c>
    </row>
    <row r="265" spans="2:11">
      <c r="B265" s="88" t="s">
        <v>2590</v>
      </c>
      <c r="C265" s="89">
        <v>60838</v>
      </c>
      <c r="D265" s="91" t="s">
        <v>138</v>
      </c>
      <c r="E265" s="104">
        <v>42555</v>
      </c>
      <c r="F265" s="93">
        <v>1305003.03</v>
      </c>
      <c r="G265" s="105">
        <v>100</v>
      </c>
      <c r="H265" s="93">
        <v>4828.5111999999999</v>
      </c>
      <c r="I265" s="94">
        <v>7.0977942999999992E-4</v>
      </c>
      <c r="J265" s="94">
        <f t="shared" si="9"/>
        <v>3.4847361483415215E-4</v>
      </c>
      <c r="K265" s="94">
        <f>H265/'סכום נכסי הקרן'!$C$42</f>
        <v>4.3299845405381822E-5</v>
      </c>
    </row>
    <row r="266" spans="2:11">
      <c r="B266" s="88" t="s">
        <v>2591</v>
      </c>
      <c r="C266" s="89">
        <v>87345</v>
      </c>
      <c r="D266" s="91" t="s">
        <v>138</v>
      </c>
      <c r="E266" s="104">
        <v>44421</v>
      </c>
      <c r="F266" s="93">
        <v>1191824.4900000002</v>
      </c>
      <c r="G266" s="105">
        <v>100</v>
      </c>
      <c r="H266" s="93">
        <v>4409.7505899999996</v>
      </c>
      <c r="I266" s="94">
        <v>4.5775138500000001E-3</v>
      </c>
      <c r="J266" s="94">
        <f t="shared" si="9"/>
        <v>3.1825166494681319E-4</v>
      </c>
      <c r="K266" s="94">
        <f>H266/'סכום נכסי הקרן'!$C$42</f>
        <v>3.9544594785923096E-5</v>
      </c>
    </row>
    <row r="267" spans="2:11">
      <c r="B267" s="88" t="s">
        <v>2592</v>
      </c>
      <c r="C267" s="90">
        <v>7077</v>
      </c>
      <c r="D267" s="91" t="s">
        <v>138</v>
      </c>
      <c r="E267" s="104">
        <v>44012</v>
      </c>
      <c r="F267" s="93">
        <v>49044317.010000013</v>
      </c>
      <c r="G267" s="105">
        <v>118.6464</v>
      </c>
      <c r="H267" s="93">
        <v>215300.47124000004</v>
      </c>
      <c r="I267" s="94">
        <v>2.2549111355999997E-2</v>
      </c>
      <c r="J267" s="94">
        <f t="shared" si="9"/>
        <v>1.553823329404294E-2</v>
      </c>
      <c r="K267" s="94">
        <f>H267/'סכום נכסי הקרן'!$C$42</f>
        <v>1.9307146104161168E-3</v>
      </c>
    </row>
    <row r="268" spans="2:11">
      <c r="B268" s="88" t="s">
        <v>2593</v>
      </c>
      <c r="C268" s="90">
        <v>5278</v>
      </c>
      <c r="D268" s="91" t="s">
        <v>140</v>
      </c>
      <c r="E268" s="104">
        <v>42484</v>
      </c>
      <c r="F268" s="93">
        <v>13339834.789999999</v>
      </c>
      <c r="G268" s="105">
        <v>102.575</v>
      </c>
      <c r="H268" s="93">
        <v>54986.483820000009</v>
      </c>
      <c r="I268" s="94">
        <v>1.8980668057996485E-2</v>
      </c>
      <c r="J268" s="94">
        <f t="shared" si="9"/>
        <v>3.9683740991995672E-3</v>
      </c>
      <c r="K268" s="94">
        <f>H268/'סכום נכסי הקרן'!$C$42</f>
        <v>4.9309324348083305E-4</v>
      </c>
    </row>
    <row r="269" spans="2:11">
      <c r="B269" s="88" t="s">
        <v>2594</v>
      </c>
      <c r="C269" s="90">
        <v>9172</v>
      </c>
      <c r="D269" s="91" t="s">
        <v>140</v>
      </c>
      <c r="E269" s="104">
        <v>44743</v>
      </c>
      <c r="F269" s="93">
        <v>1373076.4545710003</v>
      </c>
      <c r="G269" s="105">
        <v>95.864599999999996</v>
      </c>
      <c r="H269" s="93">
        <v>5289.5284428150007</v>
      </c>
      <c r="I269" s="94">
        <v>3.2600649967399357E-2</v>
      </c>
      <c r="J269" s="94">
        <f t="shared" si="9"/>
        <v>3.8174522557508141E-4</v>
      </c>
      <c r="K269" s="94">
        <f>H269/'סכום נכסי הקרן'!$C$42</f>
        <v>4.7434033878032541E-5</v>
      </c>
    </row>
    <row r="270" spans="2:11">
      <c r="B270" s="88" t="s">
        <v>4485</v>
      </c>
      <c r="C270" s="90" t="s">
        <v>4486</v>
      </c>
      <c r="D270" s="91" t="s">
        <v>138</v>
      </c>
      <c r="E270" s="104">
        <v>44314</v>
      </c>
      <c r="F270" s="93">
        <v>2396813.7100000009</v>
      </c>
      <c r="G270" s="105">
        <v>100</v>
      </c>
      <c r="H270" s="93">
        <v>8868.2107100000012</v>
      </c>
      <c r="I270" s="94">
        <v>4.2094999999999994E-2</v>
      </c>
      <c r="J270" s="94">
        <v>6.4001869628426203E-4</v>
      </c>
      <c r="K270" s="94">
        <v>7.9550546931956968E-5</v>
      </c>
    </row>
    <row r="271" spans="2:11">
      <c r="B271" s="88" t="s">
        <v>2595</v>
      </c>
      <c r="C271" s="90">
        <v>8275</v>
      </c>
      <c r="D271" s="91" t="s">
        <v>138</v>
      </c>
      <c r="E271" s="104">
        <v>44256</v>
      </c>
      <c r="F271" s="93">
        <v>3342024.73</v>
      </c>
      <c r="G271" s="105">
        <v>114.2824</v>
      </c>
      <c r="H271" s="93">
        <v>14131.580440000003</v>
      </c>
      <c r="I271" s="94">
        <v>5.5700412166666659E-3</v>
      </c>
      <c r="J271" s="94">
        <f t="shared" si="9"/>
        <v>1.019876047765282E-3</v>
      </c>
      <c r="K271" s="94">
        <f>H271/'סכום נכסי הקרן'!$C$42</f>
        <v>1.2672544870263899E-4</v>
      </c>
    </row>
    <row r="272" spans="2:11">
      <c r="B272" s="88" t="s">
        <v>2596</v>
      </c>
      <c r="C272" s="90">
        <v>8335</v>
      </c>
      <c r="D272" s="91" t="s">
        <v>138</v>
      </c>
      <c r="E272" s="104">
        <v>44412</v>
      </c>
      <c r="F272" s="93">
        <v>20334640.860000007</v>
      </c>
      <c r="G272" s="105">
        <v>98.963300000000004</v>
      </c>
      <c r="H272" s="93">
        <v>74458.177069999991</v>
      </c>
      <c r="I272" s="94">
        <v>6.7782135822199996E-2</v>
      </c>
      <c r="J272" s="94">
        <f t="shared" si="9"/>
        <v>5.3736460459166534E-3</v>
      </c>
      <c r="K272" s="94">
        <f>H272/'סכום נכסי הקרן'!$C$42</f>
        <v>6.6770634316796139E-4</v>
      </c>
    </row>
    <row r="273" spans="2:11">
      <c r="B273" s="88" t="s">
        <v>2597</v>
      </c>
      <c r="C273" s="90">
        <v>6651</v>
      </c>
      <c r="D273" s="91" t="s">
        <v>140</v>
      </c>
      <c r="E273" s="104">
        <v>43465</v>
      </c>
      <c r="F273" s="93">
        <v>28989050</v>
      </c>
      <c r="G273" s="105">
        <v>105.1855</v>
      </c>
      <c r="H273" s="93">
        <v>122533.21588000002</v>
      </c>
      <c r="I273" s="94">
        <v>0.1195157527223135</v>
      </c>
      <c r="J273" s="94">
        <f t="shared" si="9"/>
        <v>8.8432212138095777E-3</v>
      </c>
      <c r="K273" s="94">
        <f>H273/'סכום נכסי הקרן'!$C$42</f>
        <v>1.0988209584412432E-3</v>
      </c>
    </row>
    <row r="274" spans="2:11">
      <c r="B274" s="88" t="s">
        <v>2598</v>
      </c>
      <c r="C274" s="90">
        <v>8415</v>
      </c>
      <c r="D274" s="91" t="s">
        <v>140</v>
      </c>
      <c r="E274" s="104">
        <v>44440</v>
      </c>
      <c r="F274" s="93">
        <v>33968356.990000002</v>
      </c>
      <c r="G274" s="105">
        <v>115.5314</v>
      </c>
      <c r="H274" s="93">
        <v>157702.48975000004</v>
      </c>
      <c r="I274" s="94">
        <v>5.6613927071000006E-2</v>
      </c>
      <c r="J274" s="94">
        <f t="shared" si="9"/>
        <v>1.1381387428805869E-2</v>
      </c>
      <c r="K274" s="94">
        <f>H274/'סכום נכסי הקרן'!$C$42</f>
        <v>1.4142026689756488E-3</v>
      </c>
    </row>
    <row r="275" spans="2:11">
      <c r="B275" s="88" t="s">
        <v>2599</v>
      </c>
      <c r="C275" s="89">
        <v>87341</v>
      </c>
      <c r="D275" s="91" t="s">
        <v>138</v>
      </c>
      <c r="E275" s="104">
        <v>44421</v>
      </c>
      <c r="F275" s="93">
        <v>3159968.22</v>
      </c>
      <c r="G275" s="105">
        <v>100</v>
      </c>
      <c r="H275" s="93">
        <v>11691.882430000001</v>
      </c>
      <c r="I275" s="94">
        <v>4.7396319900000006E-3</v>
      </c>
      <c r="J275" s="94">
        <f t="shared" si="9"/>
        <v>8.438030618212113E-4</v>
      </c>
      <c r="K275" s="94">
        <f>H275/'סכום נכסי הקרן'!$C$42</f>
        <v>1.0484737028608322E-4</v>
      </c>
    </row>
    <row r="276" spans="2:11">
      <c r="B276" s="88" t="s">
        <v>2600</v>
      </c>
      <c r="C276" s="90">
        <v>8310</v>
      </c>
      <c r="D276" s="91" t="s">
        <v>138</v>
      </c>
      <c r="E276" s="104">
        <v>44377</v>
      </c>
      <c r="F276" s="93">
        <v>8195250.4400000013</v>
      </c>
      <c r="G276" s="105">
        <v>35.569099999999999</v>
      </c>
      <c r="H276" s="93">
        <v>10785.414260000001</v>
      </c>
      <c r="I276" s="94">
        <v>2.137868723076923E-2</v>
      </c>
      <c r="J276" s="94">
        <f t="shared" si="9"/>
        <v>7.7838326121434953E-4</v>
      </c>
      <c r="K276" s="94">
        <f>H276/'סכום נכסי הקרן'!$C$42</f>
        <v>9.6718584828176573E-5</v>
      </c>
    </row>
    <row r="277" spans="2:11">
      <c r="B277" s="88" t="s">
        <v>2601</v>
      </c>
      <c r="C277" s="89">
        <v>87951</v>
      </c>
      <c r="D277" s="91" t="s">
        <v>140</v>
      </c>
      <c r="E277" s="104">
        <v>44771</v>
      </c>
      <c r="F277" s="93">
        <v>3164313.89</v>
      </c>
      <c r="G277" s="105">
        <v>100</v>
      </c>
      <c r="H277" s="93">
        <v>12715.795350000002</v>
      </c>
      <c r="I277" s="94">
        <v>9.9523021400000009E-3</v>
      </c>
      <c r="J277" s="94">
        <f t="shared" si="9"/>
        <v>9.1769884909986409E-4</v>
      </c>
      <c r="K277" s="94">
        <f>H277/'סכום נכסי הקרן'!$C$42</f>
        <v>1.1402934570421481E-4</v>
      </c>
    </row>
    <row r="278" spans="2:11">
      <c r="B278" s="88" t="s">
        <v>2602</v>
      </c>
      <c r="C278" s="90">
        <v>4029</v>
      </c>
      <c r="D278" s="91" t="s">
        <v>138</v>
      </c>
      <c r="E278" s="104">
        <v>39321</v>
      </c>
      <c r="F278" s="93">
        <v>929488.2200000002</v>
      </c>
      <c r="G278" s="105">
        <v>10.523400000000001</v>
      </c>
      <c r="H278" s="93">
        <v>361.91091999999998</v>
      </c>
      <c r="I278" s="94">
        <v>4.9041518102948137E-3</v>
      </c>
      <c r="J278" s="94">
        <f t="shared" si="9"/>
        <v>2.6119108212973316E-5</v>
      </c>
      <c r="K278" s="94">
        <f>H278/'סכום נכסי הקרן'!$C$42</f>
        <v>3.2454490084893053E-6</v>
      </c>
    </row>
    <row r="279" spans="2:11">
      <c r="B279" s="88" t="s">
        <v>2603</v>
      </c>
      <c r="C279" s="90">
        <v>7085</v>
      </c>
      <c r="D279" s="91" t="s">
        <v>138</v>
      </c>
      <c r="E279" s="104">
        <v>43983</v>
      </c>
      <c r="F279" s="93">
        <v>45894663.617542021</v>
      </c>
      <c r="G279" s="105">
        <v>98.3048</v>
      </c>
      <c r="H279" s="93">
        <v>166931.63193687002</v>
      </c>
      <c r="I279" s="94">
        <v>1.5305265761971934E-2</v>
      </c>
      <c r="J279" s="94">
        <f t="shared" si="9"/>
        <v>1.2047454546901598E-2</v>
      </c>
      <c r="K279" s="94">
        <f>H279/'סכום נכסי הקרן'!$C$42</f>
        <v>1.4969653288025035E-3</v>
      </c>
    </row>
    <row r="280" spans="2:11">
      <c r="B280" s="88" t="s">
        <v>2604</v>
      </c>
      <c r="C280" s="89">
        <v>608311</v>
      </c>
      <c r="D280" s="91" t="s">
        <v>138</v>
      </c>
      <c r="E280" s="104">
        <v>42555</v>
      </c>
      <c r="F280" s="93">
        <v>2478647.2100000004</v>
      </c>
      <c r="G280" s="105">
        <v>100</v>
      </c>
      <c r="H280" s="93">
        <v>9170.9946500000005</v>
      </c>
      <c r="I280" s="94">
        <v>2.3076923500000004E-3</v>
      </c>
      <c r="J280" s="94">
        <f t="shared" si="9"/>
        <v>6.61870610823098E-4</v>
      </c>
      <c r="K280" s="94">
        <f>H280/'סכום נכסי הקרן'!$C$42</f>
        <v>8.2241219728056917E-5</v>
      </c>
    </row>
    <row r="281" spans="2:11">
      <c r="B281" s="88" t="s">
        <v>2605</v>
      </c>
      <c r="C281" s="90">
        <v>8330</v>
      </c>
      <c r="D281" s="91" t="s">
        <v>138</v>
      </c>
      <c r="E281" s="104">
        <v>44002</v>
      </c>
      <c r="F281" s="93">
        <v>16258052.050000003</v>
      </c>
      <c r="G281" s="105">
        <v>110.38420000000001</v>
      </c>
      <c r="H281" s="93">
        <v>66401.38658000002</v>
      </c>
      <c r="I281" s="94">
        <v>5.4472098543692303E-2</v>
      </c>
      <c r="J281" s="94">
        <f t="shared" si="9"/>
        <v>4.7921875404436393E-3</v>
      </c>
      <c r="K281" s="94">
        <f>H281/'סכום נכסי הקרן'!$C$42</f>
        <v>5.9545678875447077E-4</v>
      </c>
    </row>
    <row r="282" spans="2:11">
      <c r="B282" s="88" t="s">
        <v>2606</v>
      </c>
      <c r="C282" s="90">
        <v>5331</v>
      </c>
      <c r="D282" s="91" t="s">
        <v>138</v>
      </c>
      <c r="E282" s="104">
        <v>43251</v>
      </c>
      <c r="F282" s="93">
        <v>19427765.710000001</v>
      </c>
      <c r="G282" s="105">
        <v>157.04</v>
      </c>
      <c r="H282" s="93">
        <v>112884.64413</v>
      </c>
      <c r="I282" s="94">
        <v>4.0329108485714284E-2</v>
      </c>
      <c r="J282" s="94">
        <f t="shared" si="9"/>
        <v>8.1468838674844442E-3</v>
      </c>
      <c r="K282" s="94">
        <f>H282/'סכום נכסי הקרן'!$C$42</f>
        <v>1.0122970491340151E-3</v>
      </c>
    </row>
    <row r="283" spans="2:11">
      <c r="B283" s="88" t="s">
        <v>2607</v>
      </c>
      <c r="C283" s="89">
        <v>62178</v>
      </c>
      <c r="D283" s="91" t="s">
        <v>138</v>
      </c>
      <c r="E283" s="104">
        <v>42549</v>
      </c>
      <c r="F283" s="93">
        <v>2036555.7800000003</v>
      </c>
      <c r="G283" s="105">
        <v>100</v>
      </c>
      <c r="H283" s="93">
        <v>7535.256370000001</v>
      </c>
      <c r="I283" s="94">
        <v>3.6781782700000001E-3</v>
      </c>
      <c r="J283" s="94">
        <f t="shared" si="9"/>
        <v>5.4381939218779729E-4</v>
      </c>
      <c r="K283" s="94">
        <f>H283/'סכום נכסי הקרן'!$C$42</f>
        <v>6.7572678698750584E-5</v>
      </c>
    </row>
    <row r="284" spans="2:11">
      <c r="B284" s="88" t="s">
        <v>2608</v>
      </c>
      <c r="C284" s="90">
        <v>5320</v>
      </c>
      <c r="D284" s="91" t="s">
        <v>138</v>
      </c>
      <c r="E284" s="104">
        <v>42948</v>
      </c>
      <c r="F284" s="93">
        <v>15371109.690000003</v>
      </c>
      <c r="G284" s="105">
        <v>135.16300000000001</v>
      </c>
      <c r="H284" s="93">
        <v>76871.396069999988</v>
      </c>
      <c r="I284" s="94">
        <v>9.7100521439999997E-3</v>
      </c>
      <c r="J284" s="94">
        <f t="shared" si="9"/>
        <v>5.5478080419199879E-3</v>
      </c>
      <c r="K284" s="94">
        <f>H284/'סכום נכסי הקרן'!$C$42</f>
        <v>6.8934697012339435E-4</v>
      </c>
    </row>
    <row r="285" spans="2:11">
      <c r="B285" s="88" t="s">
        <v>2609</v>
      </c>
      <c r="C285" s="90">
        <v>5287</v>
      </c>
      <c r="D285" s="91" t="s">
        <v>140</v>
      </c>
      <c r="E285" s="104">
        <v>42735</v>
      </c>
      <c r="F285" s="93">
        <v>19202819.482860003</v>
      </c>
      <c r="G285" s="105">
        <v>29.861799999999999</v>
      </c>
      <c r="H285" s="93">
        <v>23043.314870976006</v>
      </c>
      <c r="I285" s="94">
        <v>1.2493019736157801E-2</v>
      </c>
      <c r="J285" s="94">
        <f t="shared" si="9"/>
        <v>1.6630358506470033E-3</v>
      </c>
      <c r="K285" s="94">
        <f>H285/'סכום נכסי הקרן'!$C$42</f>
        <v>2.0664174322321071E-4</v>
      </c>
    </row>
    <row r="286" spans="2:11">
      <c r="B286" s="88" t="s">
        <v>2610</v>
      </c>
      <c r="C286" s="90">
        <v>7028</v>
      </c>
      <c r="D286" s="91" t="s">
        <v>140</v>
      </c>
      <c r="E286" s="104">
        <v>43754</v>
      </c>
      <c r="F286" s="93">
        <v>36679729.140000001</v>
      </c>
      <c r="G286" s="105">
        <v>108.2533</v>
      </c>
      <c r="H286" s="93">
        <v>159562.64871000001</v>
      </c>
      <c r="I286" s="94">
        <v>3.9347169811320753E-3</v>
      </c>
      <c r="J286" s="94">
        <f t="shared" si="9"/>
        <v>1.1515635086128757E-2</v>
      </c>
      <c r="K286" s="94">
        <f>H286/'סכום נכסי הקרן'!$C$42</f>
        <v>1.4308837104108295E-3</v>
      </c>
    </row>
    <row r="287" spans="2:11">
      <c r="B287" s="88" t="s">
        <v>2611</v>
      </c>
      <c r="C287" s="90">
        <v>8416</v>
      </c>
      <c r="D287" s="91" t="s">
        <v>140</v>
      </c>
      <c r="E287" s="104">
        <v>44713</v>
      </c>
      <c r="F287" s="93">
        <v>5122452.7100000009</v>
      </c>
      <c r="G287" s="105">
        <v>104.1722</v>
      </c>
      <c r="H287" s="93">
        <v>21443.405870000006</v>
      </c>
      <c r="I287" s="94">
        <v>1.2666816167664671E-3</v>
      </c>
      <c r="J287" s="94">
        <f t="shared" si="9"/>
        <v>1.5475704307934047E-3</v>
      </c>
      <c r="K287" s="94">
        <f>H287/'סכום נכסי הקרן'!$C$42</f>
        <v>1.922945025240611E-4</v>
      </c>
    </row>
    <row r="288" spans="2:11">
      <c r="B288" s="88" t="s">
        <v>2612</v>
      </c>
      <c r="C288" s="90">
        <v>5335</v>
      </c>
      <c r="D288" s="91" t="s">
        <v>138</v>
      </c>
      <c r="E288" s="104">
        <v>43306</v>
      </c>
      <c r="F288" s="93">
        <v>17093463.350000001</v>
      </c>
      <c r="G288" s="105">
        <v>143.31720000000001</v>
      </c>
      <c r="H288" s="93">
        <v>90642.130450000011</v>
      </c>
      <c r="I288" s="94">
        <v>2.0911388877777777E-2</v>
      </c>
      <c r="J288" s="94">
        <f t="shared" si="9"/>
        <v>6.5416418324100141E-3</v>
      </c>
      <c r="K288" s="94">
        <f>H288/'סכום נכסי הקרן'!$C$42</f>
        <v>8.1283651898735423E-4</v>
      </c>
    </row>
    <row r="289" spans="2:11">
      <c r="B289" s="88" t="s">
        <v>2613</v>
      </c>
      <c r="C289" s="90">
        <v>8339</v>
      </c>
      <c r="D289" s="91" t="s">
        <v>138</v>
      </c>
      <c r="E289" s="104">
        <v>44539</v>
      </c>
      <c r="F289" s="93">
        <v>4372766.2207390005</v>
      </c>
      <c r="G289" s="105">
        <v>99.307299999999998</v>
      </c>
      <c r="H289" s="93">
        <v>16067.161454798001</v>
      </c>
      <c r="I289" s="94">
        <v>1.0684947724970662E-2</v>
      </c>
      <c r="J289" s="94">
        <f t="shared" si="9"/>
        <v>1.159566914182039E-3</v>
      </c>
      <c r="K289" s="94">
        <f>H289/'סכום נכסי הקרן'!$C$42</f>
        <v>1.4408284008869299E-4</v>
      </c>
    </row>
    <row r="290" spans="2:11">
      <c r="B290" s="88" t="s">
        <v>2614</v>
      </c>
      <c r="C290" s="90">
        <v>7013</v>
      </c>
      <c r="D290" s="91" t="s">
        <v>140</v>
      </c>
      <c r="E290" s="104">
        <v>43507</v>
      </c>
      <c r="F290" s="93">
        <v>25686688.833511006</v>
      </c>
      <c r="G290" s="105">
        <v>96.100399999999993</v>
      </c>
      <c r="H290" s="93">
        <v>99196.715538407021</v>
      </c>
      <c r="I290" s="94">
        <v>2.1403480661921652E-2</v>
      </c>
      <c r="J290" s="94">
        <f t="shared" si="9"/>
        <v>7.1590261700840213E-3</v>
      </c>
      <c r="K290" s="94">
        <f>H290/'סכום נכסי הקרן'!$C$42</f>
        <v>8.8955006411389509E-4</v>
      </c>
    </row>
    <row r="291" spans="2:11">
      <c r="B291" s="88" t="s">
        <v>2615</v>
      </c>
      <c r="C291" s="89">
        <v>608312</v>
      </c>
      <c r="D291" s="91" t="s">
        <v>138</v>
      </c>
      <c r="E291" s="104">
        <v>42555</v>
      </c>
      <c r="F291" s="93">
        <v>1330990.8800000004</v>
      </c>
      <c r="G291" s="105">
        <v>100</v>
      </c>
      <c r="H291" s="93">
        <v>4924.666250000002</v>
      </c>
      <c r="I291" s="94">
        <v>0.10228103144000002</v>
      </c>
      <c r="J291" s="94">
        <f t="shared" si="9"/>
        <v>3.5541312402656312E-4</v>
      </c>
      <c r="K291" s="94">
        <f>H291/'סכום נכסי הקרן'!$C$42</f>
        <v>4.4162119225922377E-5</v>
      </c>
    </row>
    <row r="292" spans="2:11">
      <c r="B292" s="88" t="s">
        <v>2616</v>
      </c>
      <c r="C292" s="89">
        <v>608314</v>
      </c>
      <c r="D292" s="91" t="s">
        <v>138</v>
      </c>
      <c r="E292" s="104">
        <v>42555</v>
      </c>
      <c r="F292" s="93">
        <v>647872.76000000013</v>
      </c>
      <c r="G292" s="105">
        <v>100</v>
      </c>
      <c r="H292" s="93">
        <v>2397.1292400000007</v>
      </c>
      <c r="I292" s="94">
        <v>1.7329766999999999E-2</v>
      </c>
      <c r="J292" s="94">
        <f t="shared" si="9"/>
        <v>1.7300079815232573E-4</v>
      </c>
      <c r="K292" s="94">
        <f>H292/'סכום נכסי הקרן'!$C$42</f>
        <v>2.1496341462088862E-5</v>
      </c>
    </row>
    <row r="293" spans="2:11">
      <c r="B293" s="88" t="s">
        <v>2617</v>
      </c>
      <c r="C293" s="89">
        <v>608315</v>
      </c>
      <c r="D293" s="91" t="s">
        <v>138</v>
      </c>
      <c r="E293" s="104">
        <v>42555</v>
      </c>
      <c r="F293" s="93">
        <v>586646.57000000018</v>
      </c>
      <c r="G293" s="105">
        <v>100</v>
      </c>
      <c r="H293" s="93">
        <v>2170.5922799999998</v>
      </c>
      <c r="I293" s="94">
        <v>1.16255234E-3</v>
      </c>
      <c r="J293" s="94">
        <f t="shared" si="9"/>
        <v>1.5665162755399719E-4</v>
      </c>
      <c r="K293" s="94">
        <f>H293/'סכום נכסי הקרן'!$C$42</f>
        <v>1.9464863240270676E-5</v>
      </c>
    </row>
    <row r="294" spans="2:11">
      <c r="B294" s="88" t="s">
        <v>2618</v>
      </c>
      <c r="C294" s="89">
        <v>608316</v>
      </c>
      <c r="D294" s="91" t="s">
        <v>138</v>
      </c>
      <c r="E294" s="104">
        <v>42555</v>
      </c>
      <c r="F294" s="93">
        <v>2375333.1500000004</v>
      </c>
      <c r="G294" s="105">
        <v>100</v>
      </c>
      <c r="H294" s="93">
        <v>8788.7326499999999</v>
      </c>
      <c r="I294" s="94">
        <v>6.4025119999999995E-4</v>
      </c>
      <c r="J294" s="94">
        <f t="shared" si="9"/>
        <v>6.3428276532866634E-4</v>
      </c>
      <c r="K294" s="94">
        <f>H294/'סכום נכסי הקרן'!$C$42</f>
        <v>7.8813271688016735E-5</v>
      </c>
    </row>
    <row r="295" spans="2:11">
      <c r="B295" s="88" t="s">
        <v>2619</v>
      </c>
      <c r="C295" s="89">
        <v>608317</v>
      </c>
      <c r="D295" s="91" t="s">
        <v>138</v>
      </c>
      <c r="E295" s="104">
        <v>42555</v>
      </c>
      <c r="F295" s="93">
        <v>153644.76000000004</v>
      </c>
      <c r="G295" s="105">
        <v>100</v>
      </c>
      <c r="H295" s="93">
        <v>568.48558000000014</v>
      </c>
      <c r="I295" s="94">
        <v>9.1470273099999999E-3</v>
      </c>
      <c r="J295" s="94">
        <f t="shared" si="9"/>
        <v>4.1027599779345986E-5</v>
      </c>
      <c r="K295" s="94">
        <f>H295/'סכום נכסי הקרן'!$C$42</f>
        <v>5.0979145971927799E-6</v>
      </c>
    </row>
    <row r="296" spans="2:11">
      <c r="B296" s="88" t="s">
        <v>2620</v>
      </c>
      <c r="C296" s="90">
        <v>8112</v>
      </c>
      <c r="D296" s="91" t="s">
        <v>138</v>
      </c>
      <c r="E296" s="104">
        <v>44440</v>
      </c>
      <c r="F296" s="93">
        <v>4422253.3899999997</v>
      </c>
      <c r="G296" s="105">
        <v>74.700999999999993</v>
      </c>
      <c r="H296" s="93">
        <v>12222.829750000001</v>
      </c>
      <c r="I296" s="94">
        <v>2.7639083699374997E-3</v>
      </c>
      <c r="J296" s="94">
        <f t="shared" si="9"/>
        <v>8.8212152567543312E-4</v>
      </c>
      <c r="K296" s="94">
        <f>H296/'סכום נכסי הקרן'!$C$42</f>
        <v>1.0960865920561637E-4</v>
      </c>
    </row>
    <row r="297" spans="2:11">
      <c r="B297" s="88" t="s">
        <v>2621</v>
      </c>
      <c r="C297" s="90">
        <v>8317</v>
      </c>
      <c r="D297" s="91" t="s">
        <v>138</v>
      </c>
      <c r="E297" s="104">
        <v>44378</v>
      </c>
      <c r="F297" s="93">
        <v>4252968.5599999996</v>
      </c>
      <c r="G297" s="105">
        <v>115.2396</v>
      </c>
      <c r="H297" s="93">
        <v>18134.084670000004</v>
      </c>
      <c r="I297" s="94">
        <v>9.1461689544086017E-4</v>
      </c>
      <c r="J297" s="94">
        <f t="shared" si="9"/>
        <v>1.3087367461555198E-3</v>
      </c>
      <c r="K297" s="94">
        <f>H297/'סכום נכסי הקרן'!$C$42</f>
        <v>1.6261804731427455E-4</v>
      </c>
    </row>
    <row r="298" spans="2:11">
      <c r="B298" s="88" t="s">
        <v>2622</v>
      </c>
      <c r="C298" s="90">
        <v>9377</v>
      </c>
      <c r="D298" s="91" t="s">
        <v>138</v>
      </c>
      <c r="E298" s="104">
        <v>44502</v>
      </c>
      <c r="F298" s="93">
        <v>9467571.0100000016</v>
      </c>
      <c r="G298" s="105">
        <v>103.0479</v>
      </c>
      <c r="H298" s="93">
        <v>36097.69256000001</v>
      </c>
      <c r="I298" s="94">
        <v>5.3954580089721149E-2</v>
      </c>
      <c r="J298" s="94">
        <f t="shared" si="9"/>
        <v>2.6051701844566669E-3</v>
      </c>
      <c r="K298" s="94">
        <f>H298/'סכום נכסי הקרן'!$C$42</f>
        <v>3.2370733805877928E-4</v>
      </c>
    </row>
    <row r="299" spans="2:11">
      <c r="B299" s="88" t="s">
        <v>2625</v>
      </c>
      <c r="C299" s="89">
        <v>84036</v>
      </c>
      <c r="D299" s="91" t="s">
        <v>138</v>
      </c>
      <c r="E299" s="104">
        <v>44314</v>
      </c>
      <c r="F299" s="93">
        <v>3658181.5500000007</v>
      </c>
      <c r="G299" s="105">
        <v>100</v>
      </c>
      <c r="H299" s="93">
        <v>13535.271750000002</v>
      </c>
      <c r="I299" s="94">
        <v>6.2063097999999993E-4</v>
      </c>
      <c r="J299" s="94">
        <f t="shared" si="9"/>
        <v>9.7684045435890909E-4</v>
      </c>
      <c r="K299" s="94">
        <f>H299/'סכום נכסי הקרן'!$C$42</f>
        <v>1.2137802937991154E-4</v>
      </c>
    </row>
    <row r="300" spans="2:11">
      <c r="B300" s="88" t="s">
        <v>2626</v>
      </c>
      <c r="C300" s="90">
        <v>5268</v>
      </c>
      <c r="D300" s="91" t="s">
        <v>140</v>
      </c>
      <c r="E300" s="104">
        <v>42185</v>
      </c>
      <c r="F300" s="93">
        <v>11956086.119999999</v>
      </c>
      <c r="G300" s="105">
        <v>126.4318</v>
      </c>
      <c r="H300" s="93">
        <v>60744.831010000016</v>
      </c>
      <c r="I300" s="94">
        <v>3.9035591848450061E-3</v>
      </c>
      <c r="J300" s="94">
        <f t="shared" si="9"/>
        <v>4.3839539700238047E-3</v>
      </c>
      <c r="K300" s="94">
        <f>H300/'סכום נכסי הקרן'!$C$42</f>
        <v>5.4473142609859631E-4</v>
      </c>
    </row>
    <row r="301" spans="2:11">
      <c r="B301" s="88" t="s">
        <v>2627</v>
      </c>
      <c r="C301" s="90">
        <v>4022</v>
      </c>
      <c r="D301" s="91" t="s">
        <v>138</v>
      </c>
      <c r="E301" s="104">
        <v>39134</v>
      </c>
      <c r="F301" s="93">
        <v>338203.28000000009</v>
      </c>
      <c r="G301" s="105">
        <v>1E-4</v>
      </c>
      <c r="H301" s="93">
        <v>1.2600000000000003E-3</v>
      </c>
      <c r="I301" s="94">
        <v>0</v>
      </c>
      <c r="J301" s="94">
        <f t="shared" ref="J301:J312" si="10">IFERROR(H301/$H$11,0)</f>
        <v>9.0934189961293199E-11</v>
      </c>
      <c r="K301" s="94">
        <f>H301/'סכום נכסי הקרן'!$C$42</f>
        <v>1.1299094679697773E-11</v>
      </c>
    </row>
    <row r="302" spans="2:11">
      <c r="B302" s="88" t="s">
        <v>2628</v>
      </c>
      <c r="C302" s="90">
        <v>7043</v>
      </c>
      <c r="D302" s="91" t="s">
        <v>140</v>
      </c>
      <c r="E302" s="104">
        <v>43860</v>
      </c>
      <c r="F302" s="93">
        <v>54628088.194390014</v>
      </c>
      <c r="G302" s="105">
        <v>93.164199999999994</v>
      </c>
      <c r="H302" s="93">
        <v>204516.82105918007</v>
      </c>
      <c r="I302" s="94">
        <v>1.6901233896901232E-2</v>
      </c>
      <c r="J302" s="94">
        <f t="shared" si="10"/>
        <v>1.4759977346408958E-2</v>
      </c>
      <c r="K302" s="94">
        <f>H302/'סכום נכסי הקרן'!$C$42</f>
        <v>1.8340118450305416E-3</v>
      </c>
    </row>
    <row r="303" spans="2:11">
      <c r="B303" s="88" t="s">
        <v>2629</v>
      </c>
      <c r="C303" s="90">
        <v>5304</v>
      </c>
      <c r="D303" s="91" t="s">
        <v>140</v>
      </c>
      <c r="E303" s="104">
        <v>42928</v>
      </c>
      <c r="F303" s="93">
        <v>28936821.428901006</v>
      </c>
      <c r="G303" s="105">
        <v>56.195</v>
      </c>
      <c r="H303" s="93">
        <v>65345.016547454004</v>
      </c>
      <c r="I303" s="94">
        <v>5.377083845377083E-3</v>
      </c>
      <c r="J303" s="94">
        <f t="shared" si="10"/>
        <v>4.7159493236111341E-3</v>
      </c>
      <c r="K303" s="94">
        <f>H303/'סכום נכסי הקרן'!$C$42</f>
        <v>5.8598375302865104E-4</v>
      </c>
    </row>
    <row r="304" spans="2:11">
      <c r="B304" s="88" t="s">
        <v>2630</v>
      </c>
      <c r="C304" s="90">
        <v>5233</v>
      </c>
      <c r="D304" s="91" t="s">
        <v>138</v>
      </c>
      <c r="E304" s="104">
        <v>40544</v>
      </c>
      <c r="F304" s="93">
        <v>7414011.7500000009</v>
      </c>
      <c r="G304" s="123">
        <v>0</v>
      </c>
      <c r="H304" s="123">
        <v>0</v>
      </c>
      <c r="I304" s="94">
        <v>8.5047411179368822E-3</v>
      </c>
      <c r="J304" s="94">
        <f t="shared" si="10"/>
        <v>0</v>
      </c>
      <c r="K304" s="94">
        <f>H304/'סכום נכסי הקרן'!$C$42</f>
        <v>0</v>
      </c>
    </row>
    <row r="305" spans="2:11">
      <c r="B305" s="88" t="s">
        <v>2631</v>
      </c>
      <c r="C305" s="90">
        <v>5267</v>
      </c>
      <c r="D305" s="91" t="s">
        <v>140</v>
      </c>
      <c r="E305" s="104">
        <v>42153</v>
      </c>
      <c r="F305" s="93">
        <v>9619543.4400000013</v>
      </c>
      <c r="G305" s="105">
        <v>10.613899999999999</v>
      </c>
      <c r="H305" s="93">
        <v>4102.9235400000007</v>
      </c>
      <c r="I305" s="94">
        <v>1.0688340847734817E-2</v>
      </c>
      <c r="J305" s="94">
        <f t="shared" si="10"/>
        <v>2.9610795919287426E-4</v>
      </c>
      <c r="K305" s="94">
        <f>H305/'סכום נכסי הקרן'!$C$42</f>
        <v>3.67931123349371E-5</v>
      </c>
    </row>
    <row r="306" spans="2:11">
      <c r="B306" s="88" t="s">
        <v>2632</v>
      </c>
      <c r="C306" s="90">
        <v>5284</v>
      </c>
      <c r="D306" s="91" t="s">
        <v>140</v>
      </c>
      <c r="E306" s="104">
        <v>42531</v>
      </c>
      <c r="F306" s="93">
        <v>23197233.91</v>
      </c>
      <c r="G306" s="105">
        <v>43.807499999999997</v>
      </c>
      <c r="H306" s="93">
        <v>40836.512290000006</v>
      </c>
      <c r="I306" s="94">
        <v>2.0593163250000001E-2</v>
      </c>
      <c r="J306" s="94">
        <f t="shared" si="10"/>
        <v>2.9471707666155113E-3</v>
      </c>
      <c r="K306" s="94">
        <f>H306/'סכום נכסי הקרן'!$C$42</f>
        <v>3.6620287202646958E-4</v>
      </c>
    </row>
    <row r="307" spans="2:11">
      <c r="B307" s="88" t="s">
        <v>2633</v>
      </c>
      <c r="C307" s="89">
        <v>85891</v>
      </c>
      <c r="D307" s="91" t="s">
        <v>138</v>
      </c>
      <c r="E307" s="104">
        <v>44395</v>
      </c>
      <c r="F307" s="93">
        <v>46471553.32</v>
      </c>
      <c r="G307" s="105">
        <v>100</v>
      </c>
      <c r="H307" s="93">
        <v>171944.74728000004</v>
      </c>
      <c r="I307" s="94">
        <v>2.4834455910000001E-2</v>
      </c>
      <c r="J307" s="94">
        <f t="shared" si="10"/>
        <v>1.240925104127466E-2</v>
      </c>
      <c r="K307" s="94">
        <f>H307/'סכום נכסי הקרן'!$C$42</f>
        <v>1.541920618407481E-3</v>
      </c>
    </row>
    <row r="308" spans="2:11">
      <c r="B308" s="88" t="s">
        <v>2634</v>
      </c>
      <c r="C308" s="90">
        <v>7041</v>
      </c>
      <c r="D308" s="91" t="s">
        <v>138</v>
      </c>
      <c r="E308" s="104">
        <v>43516</v>
      </c>
      <c r="F308" s="93">
        <v>22980183.920000002</v>
      </c>
      <c r="G308" s="105">
        <v>82.046400000000006</v>
      </c>
      <c r="H308" s="93">
        <v>69761.33034</v>
      </c>
      <c r="I308" s="94">
        <v>1.4977693024E-2</v>
      </c>
      <c r="J308" s="94">
        <f t="shared" si="10"/>
        <v>5.0346746548334013E-3</v>
      </c>
      <c r="K308" s="94">
        <f>H308/'סכום נכסי הקרן'!$C$42</f>
        <v>6.2558720356613697E-4</v>
      </c>
    </row>
    <row r="309" spans="2:11">
      <c r="B309" s="88" t="s">
        <v>2635</v>
      </c>
      <c r="C309" s="90">
        <v>7054</v>
      </c>
      <c r="D309" s="91" t="s">
        <v>138</v>
      </c>
      <c r="E309" s="104">
        <v>43973</v>
      </c>
      <c r="F309" s="93">
        <v>8328238.2600000026</v>
      </c>
      <c r="G309" s="105">
        <v>105.4258</v>
      </c>
      <c r="H309" s="93">
        <v>32486.413610000003</v>
      </c>
      <c r="I309" s="94">
        <v>2.6128667784615381E-2</v>
      </c>
      <c r="J309" s="94">
        <f t="shared" si="10"/>
        <v>2.3445442114070482E-3</v>
      </c>
      <c r="K309" s="94">
        <f>H309/'סכום נכסי הקרן'!$C$42</f>
        <v>2.9132306601842241E-4</v>
      </c>
    </row>
    <row r="310" spans="2:11">
      <c r="B310" s="88" t="s">
        <v>2636</v>
      </c>
      <c r="C310" s="90">
        <v>7071</v>
      </c>
      <c r="D310" s="91" t="s">
        <v>138</v>
      </c>
      <c r="E310" s="104">
        <v>44055</v>
      </c>
      <c r="F310" s="93">
        <v>11131584.470000003</v>
      </c>
      <c r="G310" s="123">
        <v>0</v>
      </c>
      <c r="H310" s="123">
        <v>0</v>
      </c>
      <c r="I310" s="94">
        <v>3.4563906984615388E-2</v>
      </c>
      <c r="J310" s="94">
        <f t="shared" si="10"/>
        <v>0</v>
      </c>
      <c r="K310" s="94">
        <f>H310/'סכום נכסי הקרן'!$C$42</f>
        <v>0</v>
      </c>
    </row>
    <row r="311" spans="2:11">
      <c r="B311" s="88" t="s">
        <v>2637</v>
      </c>
      <c r="C311" s="89">
        <v>83111</v>
      </c>
      <c r="D311" s="91" t="s">
        <v>138</v>
      </c>
      <c r="E311" s="104">
        <v>44256</v>
      </c>
      <c r="F311" s="93">
        <v>4121152.3700000006</v>
      </c>
      <c r="G311" s="105">
        <v>100</v>
      </c>
      <c r="H311" s="93">
        <v>15248.263760000002</v>
      </c>
      <c r="I311" s="94">
        <v>4.0967072299999997E-3</v>
      </c>
      <c r="J311" s="94">
        <f t="shared" si="10"/>
        <v>1.1004670740728116E-3</v>
      </c>
      <c r="K311" s="94">
        <f>H311/'סכום נכסי הקרן'!$C$42</f>
        <v>1.3673934597241614E-4</v>
      </c>
    </row>
    <row r="312" spans="2:11">
      <c r="B312" s="88" t="s">
        <v>2638</v>
      </c>
      <c r="C312" s="89">
        <v>62179</v>
      </c>
      <c r="D312" s="91" t="s">
        <v>138</v>
      </c>
      <c r="E312" s="104">
        <v>42549</v>
      </c>
      <c r="F312" s="93">
        <v>4306197.03</v>
      </c>
      <c r="G312" s="105">
        <v>100</v>
      </c>
      <c r="H312" s="93">
        <v>15932.929010000002</v>
      </c>
      <c r="I312" s="94">
        <v>2.19839904E-3</v>
      </c>
      <c r="J312" s="94">
        <f t="shared" si="10"/>
        <v>1.1498793597104278E-3</v>
      </c>
      <c r="K312" s="94">
        <f>H312/'סכום נכסי הקרן'!$C$42</f>
        <v>1.4287910588007402E-4</v>
      </c>
    </row>
    <row r="313" spans="2:11">
      <c r="B313" s="88" t="s">
        <v>2639</v>
      </c>
      <c r="C313" s="90">
        <v>6646</v>
      </c>
      <c r="D313" s="91" t="s">
        <v>140</v>
      </c>
      <c r="E313" s="104">
        <v>42947</v>
      </c>
      <c r="F313" s="93">
        <v>31519472.110000003</v>
      </c>
      <c r="G313" s="105">
        <v>79.099999999999994</v>
      </c>
      <c r="H313" s="93">
        <v>100188.84990000002</v>
      </c>
      <c r="I313" s="94">
        <v>2.4593773728170083E-2</v>
      </c>
      <c r="J313" s="94">
        <f t="shared" si="9"/>
        <v>7.2306284990556278E-3</v>
      </c>
      <c r="K313" s="94">
        <f>H313/'סכום נכסי הקרן'!$C$42</f>
        <v>8.9844706418264176E-4</v>
      </c>
    </row>
    <row r="314" spans="2:11">
      <c r="B314" s="88" t="s">
        <v>2640</v>
      </c>
      <c r="C314" s="89">
        <v>621710</v>
      </c>
      <c r="D314" s="91" t="s">
        <v>138</v>
      </c>
      <c r="E314" s="104">
        <v>42549</v>
      </c>
      <c r="F314" s="93">
        <v>4979877.95</v>
      </c>
      <c r="G314" s="105">
        <v>100</v>
      </c>
      <c r="H314" s="93">
        <v>18425.548440000006</v>
      </c>
      <c r="I314" s="94">
        <v>1.59735324E-3</v>
      </c>
      <c r="J314" s="94">
        <f t="shared" si="9"/>
        <v>1.3297716841142618E-3</v>
      </c>
      <c r="K314" s="94">
        <f>H314/'סכום נכסי הקרן'!$C$42</f>
        <v>1.6523175900707746E-4</v>
      </c>
    </row>
    <row r="315" spans="2:11">
      <c r="B315" s="88" t="s">
        <v>2641</v>
      </c>
      <c r="C315" s="90">
        <v>5276</v>
      </c>
      <c r="D315" s="91" t="s">
        <v>138</v>
      </c>
      <c r="E315" s="104">
        <v>42423</v>
      </c>
      <c r="F315" s="93">
        <v>18355386.060000002</v>
      </c>
      <c r="G315" s="105">
        <v>99.959500000000006</v>
      </c>
      <c r="H315" s="93">
        <v>67887.422920000012</v>
      </c>
      <c r="I315" s="94">
        <v>2.3320000000000003E-3</v>
      </c>
      <c r="J315" s="94">
        <f t="shared" si="9"/>
        <v>4.8994347712618489E-3</v>
      </c>
      <c r="K315" s="94">
        <f>H315/'סכום נכסי הקרן'!$C$42</f>
        <v>6.0878287232838453E-4</v>
      </c>
    </row>
    <row r="316" spans="2:11">
      <c r="B316" s="88" t="s">
        <v>2642</v>
      </c>
      <c r="C316" s="90">
        <v>6647</v>
      </c>
      <c r="D316" s="91" t="s">
        <v>138</v>
      </c>
      <c r="E316" s="104">
        <v>43454</v>
      </c>
      <c r="F316" s="93">
        <v>44366468.470000006</v>
      </c>
      <c r="G316" s="105">
        <v>126.2908</v>
      </c>
      <c r="H316" s="93">
        <v>207313.84141000002</v>
      </c>
      <c r="I316" s="94">
        <v>3.2347973913043476E-3</v>
      </c>
      <c r="J316" s="94">
        <f t="shared" si="9"/>
        <v>1.4961838282843136E-2</v>
      </c>
      <c r="K316" s="94">
        <f>H316/'סכום נכסי הקרן'!$C$42</f>
        <v>1.8590942242090781E-3</v>
      </c>
    </row>
    <row r="317" spans="2:11">
      <c r="B317" s="88" t="s">
        <v>2643</v>
      </c>
      <c r="C317" s="90">
        <v>8000</v>
      </c>
      <c r="D317" s="91" t="s">
        <v>138</v>
      </c>
      <c r="E317" s="104">
        <v>44228</v>
      </c>
      <c r="F317" s="93">
        <v>24702704</v>
      </c>
      <c r="G317" s="105">
        <v>103.127</v>
      </c>
      <c r="H317" s="93">
        <v>94258.082970000018</v>
      </c>
      <c r="I317" s="94">
        <v>1.6077797763636363E-3</v>
      </c>
      <c r="J317" s="94">
        <f t="shared" si="9"/>
        <v>6.8026050969692978E-3</v>
      </c>
      <c r="K317" s="94">
        <f>H317/'סכום נכסי הקרן'!$C$42</f>
        <v>8.4526270143241123E-4</v>
      </c>
    </row>
    <row r="318" spans="2:11">
      <c r="B318" s="88" t="s">
        <v>2644</v>
      </c>
      <c r="C318" s="90">
        <v>9618</v>
      </c>
      <c r="D318" s="91" t="s">
        <v>142</v>
      </c>
      <c r="E318" s="104">
        <v>45020</v>
      </c>
      <c r="F318" s="93">
        <v>23705357.796750002</v>
      </c>
      <c r="G318" s="105">
        <v>100.50279999999999</v>
      </c>
      <c r="H318" s="93">
        <v>58410.645157658</v>
      </c>
      <c r="I318" s="94">
        <v>3.6638137243515716E-2</v>
      </c>
      <c r="J318" s="94">
        <f t="shared" ref="J318:J333" si="11">IFERROR(H318/$H$11,0)</f>
        <v>4.2154957956572715E-3</v>
      </c>
      <c r="K318" s="94">
        <f>H318/'סכום נכסי הקרן'!$C$42</f>
        <v>5.2379953169730774E-4</v>
      </c>
    </row>
    <row r="319" spans="2:11">
      <c r="B319" s="88" t="s">
        <v>2645</v>
      </c>
      <c r="C319" s="90">
        <v>8312</v>
      </c>
      <c r="D319" s="91" t="s">
        <v>140</v>
      </c>
      <c r="E319" s="104">
        <v>44377</v>
      </c>
      <c r="F319" s="93">
        <v>41396122.080000013</v>
      </c>
      <c r="G319" s="105">
        <v>90.94</v>
      </c>
      <c r="H319" s="93">
        <v>151278.97788000002</v>
      </c>
      <c r="I319" s="94">
        <v>3.7898125072727273E-2</v>
      </c>
      <c r="J319" s="94">
        <f t="shared" si="11"/>
        <v>1.0917802628325549E-2</v>
      </c>
      <c r="K319" s="94">
        <f>H319/'סכום נכסי הקרן'!$C$42</f>
        <v>1.3565995985031943E-3</v>
      </c>
    </row>
    <row r="320" spans="2:11">
      <c r="B320" s="88" t="s">
        <v>2646</v>
      </c>
      <c r="C320" s="90">
        <v>5337</v>
      </c>
      <c r="D320" s="91" t="s">
        <v>138</v>
      </c>
      <c r="E320" s="104">
        <v>42985</v>
      </c>
      <c r="F320" s="93">
        <v>22250385.370000005</v>
      </c>
      <c r="G320" s="105">
        <v>106.3754</v>
      </c>
      <c r="H320" s="93">
        <v>87575.064840000021</v>
      </c>
      <c r="I320" s="94">
        <v>5.19031544E-3</v>
      </c>
      <c r="J320" s="94">
        <f t="shared" si="11"/>
        <v>6.3202917317723246E-3</v>
      </c>
      <c r="K320" s="94">
        <f>H320/'סכום נכסי הקרן'!$C$42</f>
        <v>7.8533249937129477E-4</v>
      </c>
    </row>
    <row r="321" spans="2:11">
      <c r="B321" s="88" t="s">
        <v>2647</v>
      </c>
      <c r="C321" s="90">
        <v>5269</v>
      </c>
      <c r="D321" s="91" t="s">
        <v>140</v>
      </c>
      <c r="E321" s="104">
        <v>41730</v>
      </c>
      <c r="F321" s="93">
        <v>10135867.660000002</v>
      </c>
      <c r="G321" s="105">
        <v>93.174700000000001</v>
      </c>
      <c r="H321" s="93">
        <v>37950.972310000012</v>
      </c>
      <c r="I321" s="94">
        <v>2.2184807348717441E-2</v>
      </c>
      <c r="J321" s="94">
        <f t="shared" si="11"/>
        <v>2.7389213692486656E-3</v>
      </c>
      <c r="K321" s="94">
        <f>H321/'סכום נכסי הקרן'!$C$42</f>
        <v>3.4032668993434805E-4</v>
      </c>
    </row>
    <row r="322" spans="2:11">
      <c r="B322" s="88" t="s">
        <v>2648</v>
      </c>
      <c r="C322" s="90">
        <v>7049</v>
      </c>
      <c r="D322" s="91" t="s">
        <v>140</v>
      </c>
      <c r="E322" s="104">
        <v>43922</v>
      </c>
      <c r="F322" s="93">
        <v>10891388.520000003</v>
      </c>
      <c r="G322" s="105">
        <v>102.45440000000001</v>
      </c>
      <c r="H322" s="93">
        <v>44841.263119999996</v>
      </c>
      <c r="I322" s="94">
        <v>2.1724184999999997E-2</v>
      </c>
      <c r="J322" s="94">
        <f t="shared" si="11"/>
        <v>3.236193602109849E-3</v>
      </c>
      <c r="K322" s="94">
        <f>H322/'סכום נכסי הקרן'!$C$42</f>
        <v>4.0211561710326967E-4</v>
      </c>
    </row>
    <row r="323" spans="2:11">
      <c r="B323" s="88" t="s">
        <v>2649</v>
      </c>
      <c r="C323" s="89">
        <v>608318</v>
      </c>
      <c r="D323" s="91" t="s">
        <v>138</v>
      </c>
      <c r="E323" s="104">
        <v>42555</v>
      </c>
      <c r="F323" s="93">
        <v>742393.77</v>
      </c>
      <c r="G323" s="105">
        <v>100</v>
      </c>
      <c r="H323" s="93">
        <v>2746.8569300000008</v>
      </c>
      <c r="I323" s="94">
        <v>4.76190487E-3</v>
      </c>
      <c r="J323" s="94">
        <f t="shared" si="11"/>
        <v>1.9824064275326562E-4</v>
      </c>
      <c r="K323" s="94">
        <f>H323/'סכום נכסי הקרן'!$C$42</f>
        <v>2.4632536923534886E-5</v>
      </c>
    </row>
    <row r="324" spans="2:11">
      <c r="B324" s="88" t="s">
        <v>2650</v>
      </c>
      <c r="C324" s="90">
        <v>5227</v>
      </c>
      <c r="D324" s="91" t="s">
        <v>138</v>
      </c>
      <c r="E324" s="104">
        <v>40969</v>
      </c>
      <c r="F324" s="93">
        <v>2408104.1700000004</v>
      </c>
      <c r="G324" s="105">
        <v>49.8812</v>
      </c>
      <c r="H324" s="93">
        <v>4444.4076599999999</v>
      </c>
      <c r="I324" s="94">
        <v>3.0266343825665859E-3</v>
      </c>
      <c r="J324" s="94">
        <f t="shared" si="11"/>
        <v>3.2075286541259244E-4</v>
      </c>
      <c r="K324" s="94">
        <f>H324/'סכום נכסי הקרן'!$C$42</f>
        <v>3.9855383290090487E-5</v>
      </c>
    </row>
    <row r="325" spans="2:11">
      <c r="B325" s="88" t="s">
        <v>2651</v>
      </c>
      <c r="C325" s="90">
        <v>7005</v>
      </c>
      <c r="D325" s="91" t="s">
        <v>138</v>
      </c>
      <c r="E325" s="104">
        <v>43621</v>
      </c>
      <c r="F325" s="93">
        <v>11648000.000000002</v>
      </c>
      <c r="G325" s="105">
        <v>87.900999999999996</v>
      </c>
      <c r="H325" s="93">
        <v>37883.22136000001</v>
      </c>
      <c r="I325" s="94">
        <v>5.2705882376470588E-3</v>
      </c>
      <c r="J325" s="94">
        <f t="shared" si="11"/>
        <v>2.7340317837269527E-3</v>
      </c>
      <c r="K325" s="94">
        <f>H325/'סכום נכסי הקרן'!$C$42</f>
        <v>3.3971913088776909E-4</v>
      </c>
    </row>
    <row r="326" spans="2:11">
      <c r="B326" s="88" t="s">
        <v>2652</v>
      </c>
      <c r="C326" s="90">
        <v>5286</v>
      </c>
      <c r="D326" s="91" t="s">
        <v>138</v>
      </c>
      <c r="E326" s="104">
        <v>42705</v>
      </c>
      <c r="F326" s="93">
        <v>14830000.210000003</v>
      </c>
      <c r="G326" s="105">
        <v>103.8721</v>
      </c>
      <c r="H326" s="93">
        <v>56995.660780000006</v>
      </c>
      <c r="I326" s="94">
        <v>7.0619048857142857E-3</v>
      </c>
      <c r="J326" s="94">
        <f t="shared" si="11"/>
        <v>4.1133763843951964E-3</v>
      </c>
      <c r="K326" s="94">
        <f>H326/'סכום נכסי הקרן'!$C$42</f>
        <v>5.1111060911520386E-4</v>
      </c>
    </row>
    <row r="327" spans="2:11">
      <c r="B327" s="88" t="s">
        <v>2653</v>
      </c>
      <c r="C327" s="89">
        <v>608320</v>
      </c>
      <c r="D327" s="91" t="s">
        <v>138</v>
      </c>
      <c r="E327" s="104">
        <v>42555</v>
      </c>
      <c r="F327" s="93">
        <v>1359477.02</v>
      </c>
      <c r="G327" s="105">
        <v>100</v>
      </c>
      <c r="H327" s="93">
        <v>5030.0650100000003</v>
      </c>
      <c r="I327" s="94">
        <v>2.0000000399999999E-3</v>
      </c>
      <c r="J327" s="94">
        <f t="shared" si="11"/>
        <v>3.6301975169602705E-4</v>
      </c>
      <c r="K327" s="94">
        <f>H327/'סכום נכסי הקרן'!$C$42</f>
        <v>4.5107286343670563E-5</v>
      </c>
    </row>
    <row r="328" spans="2:11">
      <c r="B328" s="88" t="s">
        <v>2654</v>
      </c>
      <c r="C328" s="90">
        <v>8273</v>
      </c>
      <c r="D328" s="91" t="s">
        <v>138</v>
      </c>
      <c r="E328" s="104">
        <v>43922</v>
      </c>
      <c r="F328" s="93">
        <v>43039349.810000002</v>
      </c>
      <c r="G328" s="105">
        <v>69.8125</v>
      </c>
      <c r="H328" s="93">
        <v>111173.33057000002</v>
      </c>
      <c r="I328" s="94">
        <v>1.2290119620000001E-2</v>
      </c>
      <c r="J328" s="94">
        <f t="shared" si="11"/>
        <v>8.0233783814936694E-3</v>
      </c>
      <c r="K328" s="94">
        <f>H328/'סכום נכסי הקרן'!$C$42</f>
        <v>9.9695078410140373E-4</v>
      </c>
    </row>
    <row r="329" spans="2:11">
      <c r="B329" s="88" t="s">
        <v>2655</v>
      </c>
      <c r="C329" s="90">
        <v>8321</v>
      </c>
      <c r="D329" s="91" t="s">
        <v>138</v>
      </c>
      <c r="E329" s="104">
        <v>44217</v>
      </c>
      <c r="F329" s="93">
        <v>21493859.350000001</v>
      </c>
      <c r="G329" s="105">
        <v>93.643799999999999</v>
      </c>
      <c r="H329" s="93">
        <v>74472.366640000022</v>
      </c>
      <c r="I329" s="94">
        <v>6.06662216484E-2</v>
      </c>
      <c r="J329" s="94">
        <f t="shared" si="11"/>
        <v>5.3746701070705042E-3</v>
      </c>
      <c r="K329" s="94">
        <f>H329/'סכום נכסי הקרן'!$C$42</f>
        <v>6.6783358864009993E-4</v>
      </c>
    </row>
    <row r="330" spans="2:11">
      <c r="B330" s="88" t="s">
        <v>2656</v>
      </c>
      <c r="C330" s="90">
        <v>8509</v>
      </c>
      <c r="D330" s="91" t="s">
        <v>138</v>
      </c>
      <c r="E330" s="104">
        <v>44531</v>
      </c>
      <c r="F330" s="93">
        <v>27607153.02</v>
      </c>
      <c r="G330" s="105">
        <v>71.343999999999994</v>
      </c>
      <c r="H330" s="93">
        <v>72875.374810000008</v>
      </c>
      <c r="I330" s="94">
        <v>1.558235135797143E-2</v>
      </c>
      <c r="J330" s="94">
        <f t="shared" si="11"/>
        <v>5.2594152194230005E-3</v>
      </c>
      <c r="K330" s="94">
        <f>H330/'סכום נכסי הקרן'!$C$42</f>
        <v>6.5351250777512064E-4</v>
      </c>
    </row>
    <row r="331" spans="2:11">
      <c r="B331" s="88" t="s">
        <v>2657</v>
      </c>
      <c r="C331" s="90">
        <v>9409</v>
      </c>
      <c r="D331" s="91" t="s">
        <v>138</v>
      </c>
      <c r="E331" s="104">
        <v>44931</v>
      </c>
      <c r="F331" s="93">
        <v>6469161.7900000028</v>
      </c>
      <c r="G331" s="105">
        <v>94.927800000000005</v>
      </c>
      <c r="H331" s="93">
        <v>22721.821989999997</v>
      </c>
      <c r="I331" s="94">
        <v>2.2549503745968744E-2</v>
      </c>
      <c r="J331" s="94">
        <f t="shared" si="11"/>
        <v>1.6398337119883717E-3</v>
      </c>
      <c r="K331" s="94">
        <f>H331/'סכום נכסי הקרן'!$C$42</f>
        <v>2.0375874441289584E-4</v>
      </c>
    </row>
    <row r="332" spans="2:11">
      <c r="B332" s="88" t="s">
        <v>2658</v>
      </c>
      <c r="C332" s="89">
        <v>608321</v>
      </c>
      <c r="D332" s="91" t="s">
        <v>138</v>
      </c>
      <c r="E332" s="104">
        <v>42555</v>
      </c>
      <c r="F332" s="93">
        <v>1157387.7100000002</v>
      </c>
      <c r="G332" s="105">
        <v>100</v>
      </c>
      <c r="H332" s="93">
        <v>4282.3345800000006</v>
      </c>
      <c r="I332" s="94">
        <v>2.0114942900000001E-3</v>
      </c>
      <c r="J332" s="94">
        <f t="shared" si="11"/>
        <v>3.0905605252026563E-4</v>
      </c>
      <c r="K332" s="94">
        <f>H332/'סכום נכסי הקרן'!$C$42</f>
        <v>3.8401987198066498E-5</v>
      </c>
    </row>
    <row r="333" spans="2:11">
      <c r="B333" s="88" t="s">
        <v>2659</v>
      </c>
      <c r="C333" s="90">
        <v>6658</v>
      </c>
      <c r="D333" s="91" t="s">
        <v>138</v>
      </c>
      <c r="E333" s="104">
        <v>43356</v>
      </c>
      <c r="F333" s="93">
        <v>32533991.640000004</v>
      </c>
      <c r="G333" s="105">
        <v>58.655099999999997</v>
      </c>
      <c r="H333" s="93">
        <v>70606.527750000008</v>
      </c>
      <c r="I333" s="94">
        <v>3.2487368594262364E-2</v>
      </c>
      <c r="J333" s="94">
        <f t="shared" si="11"/>
        <v>5.0956725451792211E-3</v>
      </c>
      <c r="K333" s="94">
        <f>H333/'סכום נכסי הקרן'!$C$42</f>
        <v>6.3316654131107778E-4</v>
      </c>
    </row>
    <row r="334" spans="2:11">
      <c r="B334" s="96"/>
      <c r="C334" s="98"/>
      <c r="D334" s="98"/>
      <c r="E334" s="98"/>
      <c r="F334" s="98"/>
      <c r="G334" s="98"/>
      <c r="H334" s="98"/>
      <c r="I334" s="98"/>
      <c r="J334" s="98"/>
      <c r="K334" s="98"/>
    </row>
    <row r="335" spans="2:11">
      <c r="B335" s="96"/>
      <c r="C335" s="98"/>
      <c r="D335" s="98"/>
      <c r="E335" s="98"/>
      <c r="F335" s="98"/>
      <c r="G335" s="98"/>
      <c r="H335" s="98"/>
      <c r="I335" s="98"/>
      <c r="J335" s="98"/>
      <c r="K335" s="98"/>
    </row>
    <row r="336" spans="2:11">
      <c r="B336" s="96"/>
      <c r="C336" s="98"/>
      <c r="D336" s="98"/>
      <c r="E336" s="98"/>
      <c r="F336" s="98"/>
      <c r="G336" s="98"/>
      <c r="H336" s="98"/>
      <c r="I336" s="98"/>
      <c r="J336" s="98"/>
      <c r="K336" s="98"/>
    </row>
    <row r="337" spans="2:11">
      <c r="B337" s="112" t="s">
        <v>117</v>
      </c>
      <c r="C337" s="98"/>
      <c r="D337" s="98"/>
      <c r="E337" s="98"/>
      <c r="F337" s="98"/>
      <c r="G337" s="98"/>
      <c r="H337" s="98"/>
      <c r="I337" s="98"/>
      <c r="J337" s="98"/>
      <c r="K337" s="98"/>
    </row>
    <row r="338" spans="2:11">
      <c r="B338" s="112" t="s">
        <v>213</v>
      </c>
      <c r="C338" s="98"/>
      <c r="D338" s="98"/>
      <c r="E338" s="98"/>
      <c r="F338" s="98"/>
      <c r="G338" s="98"/>
      <c r="H338" s="98"/>
      <c r="I338" s="98"/>
      <c r="J338" s="98"/>
      <c r="K338" s="98"/>
    </row>
    <row r="339" spans="2:11">
      <c r="B339" s="112" t="s">
        <v>221</v>
      </c>
      <c r="C339" s="98"/>
      <c r="D339" s="98"/>
      <c r="E339" s="98"/>
      <c r="F339" s="98"/>
      <c r="G339" s="98"/>
      <c r="H339" s="98"/>
      <c r="I339" s="98"/>
      <c r="J339" s="98"/>
      <c r="K339" s="98"/>
    </row>
    <row r="340" spans="2:11">
      <c r="B340" s="96"/>
      <c r="C340" s="98"/>
      <c r="D340" s="98"/>
      <c r="E340" s="98"/>
      <c r="F340" s="98"/>
      <c r="G340" s="98"/>
      <c r="H340" s="98"/>
      <c r="I340" s="98"/>
      <c r="J340" s="98"/>
      <c r="K340" s="98"/>
    </row>
    <row r="341" spans="2:11">
      <c r="B341" s="96"/>
      <c r="C341" s="98"/>
      <c r="D341" s="98"/>
      <c r="E341" s="98"/>
      <c r="F341" s="98"/>
      <c r="G341" s="98"/>
      <c r="H341" s="98"/>
      <c r="I341" s="98"/>
      <c r="J341" s="98"/>
      <c r="K341" s="98"/>
    </row>
    <row r="342" spans="2:11">
      <c r="B342" s="96"/>
      <c r="C342" s="98"/>
      <c r="D342" s="98"/>
      <c r="E342" s="98"/>
      <c r="F342" s="98"/>
      <c r="G342" s="98"/>
      <c r="H342" s="98"/>
      <c r="I342" s="98"/>
      <c r="J342" s="98"/>
      <c r="K342" s="98"/>
    </row>
    <row r="343" spans="2:11">
      <c r="B343" s="96"/>
      <c r="C343" s="98"/>
      <c r="D343" s="98"/>
      <c r="E343" s="98"/>
      <c r="F343" s="98"/>
      <c r="G343" s="98"/>
      <c r="H343" s="98"/>
      <c r="I343" s="98"/>
      <c r="J343" s="98"/>
      <c r="K343" s="98"/>
    </row>
    <row r="344" spans="2:11">
      <c r="B344" s="96"/>
      <c r="C344" s="98"/>
      <c r="D344" s="98"/>
      <c r="E344" s="98"/>
      <c r="F344" s="98"/>
      <c r="G344" s="98"/>
      <c r="H344" s="98"/>
      <c r="I344" s="98"/>
      <c r="J344" s="98"/>
      <c r="K344" s="98"/>
    </row>
    <row r="345" spans="2:11">
      <c r="B345" s="96"/>
      <c r="C345" s="98"/>
      <c r="D345" s="98"/>
      <c r="E345" s="98"/>
      <c r="F345" s="98"/>
      <c r="G345" s="98"/>
      <c r="H345" s="98"/>
      <c r="I345" s="98"/>
      <c r="J345" s="98"/>
      <c r="K345" s="98"/>
    </row>
    <row r="346" spans="2:11">
      <c r="B346" s="96"/>
      <c r="C346" s="98"/>
      <c r="D346" s="98"/>
      <c r="E346" s="98"/>
      <c r="F346" s="98"/>
      <c r="G346" s="98"/>
      <c r="H346" s="98"/>
      <c r="I346" s="98"/>
      <c r="J346" s="98"/>
      <c r="K346" s="98"/>
    </row>
    <row r="347" spans="2:11">
      <c r="B347" s="96"/>
      <c r="C347" s="98"/>
      <c r="D347" s="98"/>
      <c r="E347" s="98"/>
      <c r="F347" s="98"/>
      <c r="G347" s="98"/>
      <c r="H347" s="98"/>
      <c r="I347" s="98"/>
      <c r="J347" s="98"/>
      <c r="K347" s="98"/>
    </row>
    <row r="348" spans="2:11">
      <c r="B348" s="96"/>
      <c r="C348" s="98"/>
      <c r="D348" s="98"/>
      <c r="E348" s="98"/>
      <c r="F348" s="98"/>
      <c r="G348" s="98"/>
      <c r="H348" s="98"/>
      <c r="I348" s="98"/>
      <c r="J348" s="98"/>
      <c r="K348" s="98"/>
    </row>
    <row r="349" spans="2:11">
      <c r="B349" s="96"/>
      <c r="C349" s="98"/>
      <c r="D349" s="98"/>
      <c r="E349" s="98"/>
      <c r="F349" s="98"/>
      <c r="G349" s="98"/>
      <c r="H349" s="98"/>
      <c r="I349" s="98"/>
      <c r="J349" s="98"/>
      <c r="K349" s="98"/>
    </row>
    <row r="350" spans="2:11">
      <c r="B350" s="96"/>
      <c r="C350" s="98"/>
      <c r="D350" s="98"/>
      <c r="E350" s="98"/>
      <c r="F350" s="98"/>
      <c r="G350" s="98"/>
      <c r="H350" s="98"/>
      <c r="I350" s="98"/>
      <c r="J350" s="98"/>
      <c r="K350" s="98"/>
    </row>
    <row r="351" spans="2:11">
      <c r="B351" s="96"/>
      <c r="C351" s="98"/>
      <c r="D351" s="98"/>
      <c r="E351" s="98"/>
      <c r="F351" s="98"/>
      <c r="G351" s="98"/>
      <c r="H351" s="98"/>
      <c r="I351" s="98"/>
      <c r="J351" s="98"/>
      <c r="K351" s="98"/>
    </row>
    <row r="352" spans="2:11">
      <c r="B352" s="96"/>
      <c r="C352" s="98"/>
      <c r="D352" s="98"/>
      <c r="E352" s="98"/>
      <c r="F352" s="98"/>
      <c r="G352" s="98"/>
      <c r="H352" s="98"/>
      <c r="I352" s="98"/>
      <c r="J352" s="98"/>
      <c r="K352" s="98"/>
    </row>
    <row r="353" spans="2:11">
      <c r="B353" s="96"/>
      <c r="C353" s="98"/>
      <c r="D353" s="98"/>
      <c r="E353" s="98"/>
      <c r="F353" s="98"/>
      <c r="G353" s="98"/>
      <c r="H353" s="98"/>
      <c r="I353" s="98"/>
      <c r="J353" s="98"/>
      <c r="K353" s="98"/>
    </row>
    <row r="354" spans="2:11">
      <c r="B354" s="96"/>
      <c r="C354" s="98"/>
      <c r="D354" s="98"/>
      <c r="E354" s="98"/>
      <c r="F354" s="98"/>
      <c r="G354" s="98"/>
      <c r="H354" s="98"/>
      <c r="I354" s="98"/>
      <c r="J354" s="98"/>
      <c r="K354" s="98"/>
    </row>
    <row r="355" spans="2:11">
      <c r="B355" s="96"/>
      <c r="C355" s="98"/>
      <c r="D355" s="98"/>
      <c r="E355" s="98"/>
      <c r="F355" s="98"/>
      <c r="G355" s="98"/>
      <c r="H355" s="98"/>
      <c r="I355" s="98"/>
      <c r="J355" s="98"/>
      <c r="K355" s="98"/>
    </row>
    <row r="356" spans="2:11">
      <c r="B356" s="96"/>
      <c r="C356" s="98"/>
      <c r="D356" s="98"/>
      <c r="E356" s="98"/>
      <c r="F356" s="98"/>
      <c r="G356" s="98"/>
      <c r="H356" s="98"/>
      <c r="I356" s="98"/>
      <c r="J356" s="98"/>
      <c r="K356" s="98"/>
    </row>
    <row r="357" spans="2:11">
      <c r="B357" s="96"/>
      <c r="C357" s="98"/>
      <c r="D357" s="98"/>
      <c r="E357" s="98"/>
      <c r="F357" s="98"/>
      <c r="G357" s="98"/>
      <c r="H357" s="98"/>
      <c r="I357" s="98"/>
      <c r="J357" s="98"/>
      <c r="K357" s="98"/>
    </row>
    <row r="358" spans="2:11">
      <c r="B358" s="96"/>
      <c r="C358" s="98"/>
      <c r="D358" s="98"/>
      <c r="E358" s="98"/>
      <c r="F358" s="98"/>
      <c r="G358" s="98"/>
      <c r="H358" s="98"/>
      <c r="I358" s="98"/>
      <c r="J358" s="98"/>
      <c r="K358" s="98"/>
    </row>
    <row r="359" spans="2:11">
      <c r="B359" s="96"/>
      <c r="C359" s="98"/>
      <c r="D359" s="98"/>
      <c r="E359" s="98"/>
      <c r="F359" s="98"/>
      <c r="G359" s="98"/>
      <c r="H359" s="98"/>
      <c r="I359" s="98"/>
      <c r="J359" s="98"/>
      <c r="K359" s="98"/>
    </row>
    <row r="360" spans="2:11">
      <c r="B360" s="96"/>
      <c r="C360" s="98"/>
      <c r="D360" s="98"/>
      <c r="E360" s="98"/>
      <c r="F360" s="98"/>
      <c r="G360" s="98"/>
      <c r="H360" s="98"/>
      <c r="I360" s="98"/>
      <c r="J360" s="98"/>
      <c r="K360" s="98"/>
    </row>
    <row r="361" spans="2:11">
      <c r="B361" s="96"/>
      <c r="C361" s="98"/>
      <c r="D361" s="98"/>
      <c r="E361" s="98"/>
      <c r="F361" s="98"/>
      <c r="G361" s="98"/>
      <c r="H361" s="98"/>
      <c r="I361" s="98"/>
      <c r="J361" s="98"/>
      <c r="K361" s="98"/>
    </row>
    <row r="362" spans="2:11">
      <c r="B362" s="96"/>
      <c r="C362" s="98"/>
      <c r="D362" s="98"/>
      <c r="E362" s="98"/>
      <c r="F362" s="98"/>
      <c r="G362" s="98"/>
      <c r="H362" s="98"/>
      <c r="I362" s="98"/>
      <c r="J362" s="98"/>
      <c r="K362" s="98"/>
    </row>
    <row r="363" spans="2:11">
      <c r="B363" s="96"/>
      <c r="C363" s="98"/>
      <c r="D363" s="98"/>
      <c r="E363" s="98"/>
      <c r="F363" s="98"/>
      <c r="G363" s="98"/>
      <c r="H363" s="98"/>
      <c r="I363" s="98"/>
      <c r="J363" s="98"/>
      <c r="K363" s="98"/>
    </row>
    <row r="364" spans="2:11">
      <c r="B364" s="96"/>
      <c r="C364" s="98"/>
      <c r="D364" s="98"/>
      <c r="E364" s="98"/>
      <c r="F364" s="98"/>
      <c r="G364" s="98"/>
      <c r="H364" s="98"/>
      <c r="I364" s="98"/>
      <c r="J364" s="98"/>
      <c r="K364" s="98"/>
    </row>
    <row r="365" spans="2:11">
      <c r="B365" s="96"/>
      <c r="C365" s="98"/>
      <c r="D365" s="98"/>
      <c r="E365" s="98"/>
      <c r="F365" s="98"/>
      <c r="G365" s="98"/>
      <c r="H365" s="98"/>
      <c r="I365" s="98"/>
      <c r="J365" s="98"/>
      <c r="K365" s="98"/>
    </row>
    <row r="366" spans="2:11">
      <c r="B366" s="96"/>
      <c r="C366" s="98"/>
      <c r="D366" s="98"/>
      <c r="E366" s="98"/>
      <c r="F366" s="98"/>
      <c r="G366" s="98"/>
      <c r="H366" s="98"/>
      <c r="I366" s="98"/>
      <c r="J366" s="98"/>
      <c r="K366" s="98"/>
    </row>
    <row r="367" spans="2:11">
      <c r="B367" s="96"/>
      <c r="C367" s="98"/>
      <c r="D367" s="98"/>
      <c r="E367" s="98"/>
      <c r="F367" s="98"/>
      <c r="G367" s="98"/>
      <c r="H367" s="98"/>
      <c r="I367" s="98"/>
      <c r="J367" s="98"/>
      <c r="K367" s="98"/>
    </row>
    <row r="368" spans="2:11">
      <c r="B368" s="96"/>
      <c r="C368" s="98"/>
      <c r="D368" s="98"/>
      <c r="E368" s="98"/>
      <c r="F368" s="98"/>
      <c r="G368" s="98"/>
      <c r="H368" s="98"/>
      <c r="I368" s="98"/>
      <c r="J368" s="98"/>
      <c r="K368" s="98"/>
    </row>
    <row r="369" spans="2:11">
      <c r="B369" s="96"/>
      <c r="C369" s="98"/>
      <c r="D369" s="98"/>
      <c r="E369" s="98"/>
      <c r="F369" s="98"/>
      <c r="G369" s="98"/>
      <c r="H369" s="98"/>
      <c r="I369" s="98"/>
      <c r="J369" s="98"/>
      <c r="K369" s="98"/>
    </row>
    <row r="370" spans="2:11">
      <c r="B370" s="96"/>
      <c r="C370" s="98"/>
      <c r="D370" s="98"/>
      <c r="E370" s="98"/>
      <c r="F370" s="98"/>
      <c r="G370" s="98"/>
      <c r="H370" s="98"/>
      <c r="I370" s="98"/>
      <c r="J370" s="98"/>
      <c r="K370" s="98"/>
    </row>
    <row r="371" spans="2:11">
      <c r="B371" s="96"/>
      <c r="C371" s="98"/>
      <c r="D371" s="98"/>
      <c r="E371" s="98"/>
      <c r="F371" s="98"/>
      <c r="G371" s="98"/>
      <c r="H371" s="98"/>
      <c r="I371" s="98"/>
      <c r="J371" s="98"/>
      <c r="K371" s="98"/>
    </row>
    <row r="372" spans="2:11">
      <c r="B372" s="96"/>
      <c r="C372" s="98"/>
      <c r="D372" s="98"/>
      <c r="E372" s="98"/>
      <c r="F372" s="98"/>
      <c r="G372" s="98"/>
      <c r="H372" s="98"/>
      <c r="I372" s="98"/>
      <c r="J372" s="98"/>
      <c r="K372" s="98"/>
    </row>
    <row r="373" spans="2:11">
      <c r="B373" s="96"/>
      <c r="C373" s="98"/>
      <c r="D373" s="98"/>
      <c r="E373" s="98"/>
      <c r="F373" s="98"/>
      <c r="G373" s="98"/>
      <c r="H373" s="98"/>
      <c r="I373" s="98"/>
      <c r="J373" s="98"/>
      <c r="K373" s="98"/>
    </row>
    <row r="374" spans="2:11">
      <c r="B374" s="96"/>
      <c r="C374" s="98"/>
      <c r="D374" s="98"/>
      <c r="E374" s="98"/>
      <c r="F374" s="98"/>
      <c r="G374" s="98"/>
      <c r="H374" s="98"/>
      <c r="I374" s="98"/>
      <c r="J374" s="98"/>
      <c r="K374" s="98"/>
    </row>
    <row r="375" spans="2:11">
      <c r="B375" s="96"/>
      <c r="C375" s="98"/>
      <c r="D375" s="98"/>
      <c r="E375" s="98"/>
      <c r="F375" s="98"/>
      <c r="G375" s="98"/>
      <c r="H375" s="98"/>
      <c r="I375" s="98"/>
      <c r="J375" s="98"/>
      <c r="K375" s="98"/>
    </row>
    <row r="376" spans="2:11">
      <c r="B376" s="96"/>
      <c r="C376" s="98"/>
      <c r="D376" s="98"/>
      <c r="E376" s="98"/>
      <c r="F376" s="98"/>
      <c r="G376" s="98"/>
      <c r="H376" s="98"/>
      <c r="I376" s="98"/>
      <c r="J376" s="98"/>
      <c r="K376" s="98"/>
    </row>
    <row r="377" spans="2:11">
      <c r="B377" s="96"/>
      <c r="C377" s="98"/>
      <c r="D377" s="98"/>
      <c r="E377" s="98"/>
      <c r="F377" s="98"/>
      <c r="G377" s="98"/>
      <c r="H377" s="98"/>
      <c r="I377" s="98"/>
      <c r="J377" s="98"/>
      <c r="K377" s="98"/>
    </row>
    <row r="378" spans="2:11">
      <c r="B378" s="96"/>
      <c r="C378" s="98"/>
      <c r="D378" s="98"/>
      <c r="E378" s="98"/>
      <c r="F378" s="98"/>
      <c r="G378" s="98"/>
      <c r="H378" s="98"/>
      <c r="I378" s="98"/>
      <c r="J378" s="98"/>
      <c r="K378" s="98"/>
    </row>
    <row r="379" spans="2:11">
      <c r="B379" s="96"/>
      <c r="C379" s="98"/>
      <c r="D379" s="98"/>
      <c r="E379" s="98"/>
      <c r="F379" s="98"/>
      <c r="G379" s="98"/>
      <c r="H379" s="98"/>
      <c r="I379" s="98"/>
      <c r="J379" s="98"/>
      <c r="K379" s="98"/>
    </row>
    <row r="380" spans="2:11">
      <c r="B380" s="96"/>
      <c r="C380" s="98"/>
      <c r="D380" s="98"/>
      <c r="E380" s="98"/>
      <c r="F380" s="98"/>
      <c r="G380" s="98"/>
      <c r="H380" s="98"/>
      <c r="I380" s="98"/>
      <c r="J380" s="98"/>
      <c r="K380" s="98"/>
    </row>
    <row r="381" spans="2:11">
      <c r="B381" s="96"/>
      <c r="C381" s="98"/>
      <c r="D381" s="98"/>
      <c r="E381" s="98"/>
      <c r="F381" s="98"/>
      <c r="G381" s="98"/>
      <c r="H381" s="98"/>
      <c r="I381" s="98"/>
      <c r="J381" s="98"/>
      <c r="K381" s="98"/>
    </row>
    <row r="382" spans="2:11">
      <c r="B382" s="96"/>
      <c r="C382" s="98"/>
      <c r="D382" s="98"/>
      <c r="E382" s="98"/>
      <c r="F382" s="98"/>
      <c r="G382" s="98"/>
      <c r="H382" s="98"/>
      <c r="I382" s="98"/>
      <c r="J382" s="98"/>
      <c r="K382" s="98"/>
    </row>
    <row r="383" spans="2:11">
      <c r="B383" s="96"/>
      <c r="C383" s="98"/>
      <c r="D383" s="98"/>
      <c r="E383" s="98"/>
      <c r="F383" s="98"/>
      <c r="G383" s="98"/>
      <c r="H383" s="98"/>
      <c r="I383" s="98"/>
      <c r="J383" s="98"/>
      <c r="K383" s="98"/>
    </row>
    <row r="384" spans="2:11">
      <c r="B384" s="96"/>
      <c r="C384" s="98"/>
      <c r="D384" s="98"/>
      <c r="E384" s="98"/>
      <c r="F384" s="98"/>
      <c r="G384" s="98"/>
      <c r="H384" s="98"/>
      <c r="I384" s="98"/>
      <c r="J384" s="98"/>
      <c r="K384" s="98"/>
    </row>
    <row r="385" spans="2:11">
      <c r="B385" s="96"/>
      <c r="C385" s="98"/>
      <c r="D385" s="98"/>
      <c r="E385" s="98"/>
      <c r="F385" s="98"/>
      <c r="G385" s="98"/>
      <c r="H385" s="98"/>
      <c r="I385" s="98"/>
      <c r="J385" s="98"/>
      <c r="K385" s="98"/>
    </row>
    <row r="386" spans="2:11">
      <c r="B386" s="96"/>
      <c r="C386" s="98"/>
      <c r="D386" s="98"/>
      <c r="E386" s="98"/>
      <c r="F386" s="98"/>
      <c r="G386" s="98"/>
      <c r="H386" s="98"/>
      <c r="I386" s="98"/>
      <c r="J386" s="98"/>
      <c r="K386" s="98"/>
    </row>
    <row r="387" spans="2:11">
      <c r="B387" s="96"/>
      <c r="C387" s="98"/>
      <c r="D387" s="98"/>
      <c r="E387" s="98"/>
      <c r="F387" s="98"/>
      <c r="G387" s="98"/>
      <c r="H387" s="98"/>
      <c r="I387" s="98"/>
      <c r="J387" s="98"/>
      <c r="K387" s="98"/>
    </row>
    <row r="388" spans="2:11">
      <c r="B388" s="96"/>
      <c r="C388" s="98"/>
      <c r="D388" s="98"/>
      <c r="E388" s="98"/>
      <c r="F388" s="98"/>
      <c r="G388" s="98"/>
      <c r="H388" s="98"/>
      <c r="I388" s="98"/>
      <c r="J388" s="98"/>
      <c r="K388" s="98"/>
    </row>
    <row r="389" spans="2:11">
      <c r="B389" s="96"/>
      <c r="C389" s="98"/>
      <c r="D389" s="98"/>
      <c r="E389" s="98"/>
      <c r="F389" s="98"/>
      <c r="G389" s="98"/>
      <c r="H389" s="98"/>
      <c r="I389" s="98"/>
      <c r="J389" s="98"/>
      <c r="K389" s="98"/>
    </row>
    <row r="390" spans="2:11">
      <c r="B390" s="96"/>
      <c r="C390" s="98"/>
      <c r="D390" s="98"/>
      <c r="E390" s="98"/>
      <c r="F390" s="98"/>
      <c r="G390" s="98"/>
      <c r="H390" s="98"/>
      <c r="I390" s="98"/>
      <c r="J390" s="98"/>
      <c r="K390" s="98"/>
    </row>
    <row r="391" spans="2:11">
      <c r="B391" s="96"/>
      <c r="C391" s="98"/>
      <c r="D391" s="98"/>
      <c r="E391" s="98"/>
      <c r="F391" s="98"/>
      <c r="G391" s="98"/>
      <c r="H391" s="98"/>
      <c r="I391" s="98"/>
      <c r="J391" s="98"/>
      <c r="K391" s="98"/>
    </row>
    <row r="392" spans="2:11">
      <c r="B392" s="96"/>
      <c r="C392" s="98"/>
      <c r="D392" s="98"/>
      <c r="E392" s="98"/>
      <c r="F392" s="98"/>
      <c r="G392" s="98"/>
      <c r="H392" s="98"/>
      <c r="I392" s="98"/>
      <c r="J392" s="98"/>
      <c r="K392" s="98"/>
    </row>
    <row r="393" spans="2:11">
      <c r="B393" s="96"/>
      <c r="C393" s="98"/>
      <c r="D393" s="98"/>
      <c r="E393" s="98"/>
      <c r="F393" s="98"/>
      <c r="G393" s="98"/>
      <c r="H393" s="98"/>
      <c r="I393" s="98"/>
      <c r="J393" s="98"/>
      <c r="K393" s="98"/>
    </row>
    <row r="394" spans="2:11">
      <c r="B394" s="96"/>
      <c r="C394" s="98"/>
      <c r="D394" s="98"/>
      <c r="E394" s="98"/>
      <c r="F394" s="98"/>
      <c r="G394" s="98"/>
      <c r="H394" s="98"/>
      <c r="I394" s="98"/>
      <c r="J394" s="98"/>
      <c r="K394" s="98"/>
    </row>
    <row r="395" spans="2:11">
      <c r="B395" s="96"/>
      <c r="C395" s="98"/>
      <c r="D395" s="98"/>
      <c r="E395" s="98"/>
      <c r="F395" s="98"/>
      <c r="G395" s="98"/>
      <c r="H395" s="98"/>
      <c r="I395" s="98"/>
      <c r="J395" s="98"/>
      <c r="K395" s="98"/>
    </row>
    <row r="396" spans="2:11">
      <c r="B396" s="96"/>
      <c r="C396" s="98"/>
      <c r="D396" s="98"/>
      <c r="E396" s="98"/>
      <c r="F396" s="98"/>
      <c r="G396" s="98"/>
      <c r="H396" s="98"/>
      <c r="I396" s="98"/>
      <c r="J396" s="98"/>
      <c r="K396" s="98"/>
    </row>
    <row r="397" spans="2:11">
      <c r="B397" s="96"/>
      <c r="C397" s="98"/>
      <c r="D397" s="98"/>
      <c r="E397" s="98"/>
      <c r="F397" s="98"/>
      <c r="G397" s="98"/>
      <c r="H397" s="98"/>
      <c r="I397" s="98"/>
      <c r="J397" s="98"/>
      <c r="K397" s="98"/>
    </row>
    <row r="398" spans="2:11">
      <c r="B398" s="96"/>
      <c r="C398" s="98"/>
      <c r="D398" s="98"/>
      <c r="E398" s="98"/>
      <c r="F398" s="98"/>
      <c r="G398" s="98"/>
      <c r="H398" s="98"/>
      <c r="I398" s="98"/>
      <c r="J398" s="98"/>
      <c r="K398" s="98"/>
    </row>
    <row r="399" spans="2:11">
      <c r="B399" s="96"/>
      <c r="C399" s="98"/>
      <c r="D399" s="98"/>
      <c r="E399" s="98"/>
      <c r="F399" s="98"/>
      <c r="G399" s="98"/>
      <c r="H399" s="98"/>
      <c r="I399" s="98"/>
      <c r="J399" s="98"/>
      <c r="K399" s="98"/>
    </row>
    <row r="400" spans="2:11">
      <c r="B400" s="96"/>
      <c r="C400" s="98"/>
      <c r="D400" s="98"/>
      <c r="E400" s="98"/>
      <c r="F400" s="98"/>
      <c r="G400" s="98"/>
      <c r="H400" s="98"/>
      <c r="I400" s="98"/>
      <c r="J400" s="98"/>
      <c r="K400" s="98"/>
    </row>
    <row r="401" spans="2:11">
      <c r="B401" s="96"/>
      <c r="C401" s="98"/>
      <c r="D401" s="98"/>
      <c r="E401" s="98"/>
      <c r="F401" s="98"/>
      <c r="G401" s="98"/>
      <c r="H401" s="98"/>
      <c r="I401" s="98"/>
      <c r="J401" s="98"/>
      <c r="K401" s="98"/>
    </row>
    <row r="402" spans="2:11">
      <c r="B402" s="96"/>
      <c r="C402" s="98"/>
      <c r="D402" s="98"/>
      <c r="E402" s="98"/>
      <c r="F402" s="98"/>
      <c r="G402" s="98"/>
      <c r="H402" s="98"/>
      <c r="I402" s="98"/>
      <c r="J402" s="98"/>
      <c r="K402" s="98"/>
    </row>
    <row r="403" spans="2:11">
      <c r="B403" s="96"/>
      <c r="C403" s="98"/>
      <c r="D403" s="98"/>
      <c r="E403" s="98"/>
      <c r="F403" s="98"/>
      <c r="G403" s="98"/>
      <c r="H403" s="98"/>
      <c r="I403" s="98"/>
      <c r="J403" s="98"/>
      <c r="K403" s="98"/>
    </row>
    <row r="404" spans="2:11">
      <c r="B404" s="96"/>
      <c r="C404" s="98"/>
      <c r="D404" s="98"/>
      <c r="E404" s="98"/>
      <c r="F404" s="98"/>
      <c r="G404" s="98"/>
      <c r="H404" s="98"/>
      <c r="I404" s="98"/>
      <c r="J404" s="98"/>
      <c r="K404" s="98"/>
    </row>
    <row r="405" spans="2:11">
      <c r="B405" s="96"/>
      <c r="C405" s="98"/>
      <c r="D405" s="98"/>
      <c r="E405" s="98"/>
      <c r="F405" s="98"/>
      <c r="G405" s="98"/>
      <c r="H405" s="98"/>
      <c r="I405" s="98"/>
      <c r="J405" s="98"/>
      <c r="K405" s="98"/>
    </row>
    <row r="406" spans="2:11">
      <c r="B406" s="96"/>
      <c r="C406" s="98"/>
      <c r="D406" s="98"/>
      <c r="E406" s="98"/>
      <c r="F406" s="98"/>
      <c r="G406" s="98"/>
      <c r="H406" s="98"/>
      <c r="I406" s="98"/>
      <c r="J406" s="98"/>
      <c r="K406" s="98"/>
    </row>
    <row r="407" spans="2:11">
      <c r="B407" s="96"/>
      <c r="C407" s="98"/>
      <c r="D407" s="98"/>
      <c r="E407" s="98"/>
      <c r="F407" s="98"/>
      <c r="G407" s="98"/>
      <c r="H407" s="98"/>
      <c r="I407" s="98"/>
      <c r="J407" s="98"/>
      <c r="K407" s="98"/>
    </row>
    <row r="408" spans="2:11">
      <c r="B408" s="96"/>
      <c r="C408" s="98"/>
      <c r="D408" s="98"/>
      <c r="E408" s="98"/>
      <c r="F408" s="98"/>
      <c r="G408" s="98"/>
      <c r="H408" s="98"/>
      <c r="I408" s="98"/>
      <c r="J408" s="98"/>
      <c r="K408" s="98"/>
    </row>
    <row r="409" spans="2:11">
      <c r="B409" s="96"/>
      <c r="C409" s="98"/>
      <c r="D409" s="98"/>
      <c r="E409" s="98"/>
      <c r="F409" s="98"/>
      <c r="G409" s="98"/>
      <c r="H409" s="98"/>
      <c r="I409" s="98"/>
      <c r="J409" s="98"/>
      <c r="K409" s="98"/>
    </row>
    <row r="410" spans="2:11">
      <c r="B410" s="96"/>
      <c r="C410" s="98"/>
      <c r="D410" s="98"/>
      <c r="E410" s="98"/>
      <c r="F410" s="98"/>
      <c r="G410" s="98"/>
      <c r="H410" s="98"/>
      <c r="I410" s="98"/>
      <c r="J410" s="98"/>
      <c r="K410" s="98"/>
    </row>
    <row r="411" spans="2:11">
      <c r="B411" s="96"/>
      <c r="C411" s="98"/>
      <c r="D411" s="98"/>
      <c r="E411" s="98"/>
      <c r="F411" s="98"/>
      <c r="G411" s="98"/>
      <c r="H411" s="98"/>
      <c r="I411" s="98"/>
      <c r="J411" s="98"/>
      <c r="K411" s="98"/>
    </row>
    <row r="412" spans="2:11">
      <c r="B412" s="96"/>
      <c r="C412" s="98"/>
      <c r="D412" s="98"/>
      <c r="E412" s="98"/>
      <c r="F412" s="98"/>
      <c r="G412" s="98"/>
      <c r="H412" s="98"/>
      <c r="I412" s="98"/>
      <c r="J412" s="98"/>
      <c r="K412" s="98"/>
    </row>
    <row r="413" spans="2:11">
      <c r="B413" s="96"/>
      <c r="C413" s="98"/>
      <c r="D413" s="98"/>
      <c r="E413" s="98"/>
      <c r="F413" s="98"/>
      <c r="G413" s="98"/>
      <c r="H413" s="98"/>
      <c r="I413" s="98"/>
      <c r="J413" s="98"/>
      <c r="K413" s="98"/>
    </row>
    <row r="414" spans="2:11">
      <c r="B414" s="96"/>
      <c r="C414" s="98"/>
      <c r="D414" s="98"/>
      <c r="E414" s="98"/>
      <c r="F414" s="98"/>
      <c r="G414" s="98"/>
      <c r="H414" s="98"/>
      <c r="I414" s="98"/>
      <c r="J414" s="98"/>
      <c r="K414" s="98"/>
    </row>
    <row r="415" spans="2:11">
      <c r="B415" s="96"/>
      <c r="C415" s="98"/>
      <c r="D415" s="98"/>
      <c r="E415" s="98"/>
      <c r="F415" s="98"/>
      <c r="G415" s="98"/>
      <c r="H415" s="98"/>
      <c r="I415" s="98"/>
      <c r="J415" s="98"/>
      <c r="K415" s="98"/>
    </row>
    <row r="416" spans="2:11">
      <c r="B416" s="96"/>
      <c r="C416" s="98"/>
      <c r="D416" s="98"/>
      <c r="E416" s="98"/>
      <c r="F416" s="98"/>
      <c r="G416" s="98"/>
      <c r="H416" s="98"/>
      <c r="I416" s="98"/>
      <c r="J416" s="98"/>
      <c r="K416" s="98"/>
    </row>
    <row r="417" spans="2:11">
      <c r="B417" s="96"/>
      <c r="C417" s="98"/>
      <c r="D417" s="98"/>
      <c r="E417" s="98"/>
      <c r="F417" s="98"/>
      <c r="G417" s="98"/>
      <c r="H417" s="98"/>
      <c r="I417" s="98"/>
      <c r="J417" s="98"/>
      <c r="K417" s="98"/>
    </row>
    <row r="418" spans="2:11">
      <c r="B418" s="96"/>
      <c r="C418" s="98"/>
      <c r="D418" s="98"/>
      <c r="E418" s="98"/>
      <c r="F418" s="98"/>
      <c r="G418" s="98"/>
      <c r="H418" s="98"/>
      <c r="I418" s="98"/>
      <c r="J418" s="98"/>
      <c r="K418" s="98"/>
    </row>
    <row r="419" spans="2:11">
      <c r="B419" s="96"/>
      <c r="C419" s="98"/>
      <c r="D419" s="98"/>
      <c r="E419" s="98"/>
      <c r="F419" s="98"/>
      <c r="G419" s="98"/>
      <c r="H419" s="98"/>
      <c r="I419" s="98"/>
      <c r="J419" s="98"/>
      <c r="K419" s="98"/>
    </row>
    <row r="420" spans="2:11">
      <c r="B420" s="96"/>
      <c r="C420" s="98"/>
      <c r="D420" s="98"/>
      <c r="E420" s="98"/>
      <c r="F420" s="98"/>
      <c r="G420" s="98"/>
      <c r="H420" s="98"/>
      <c r="I420" s="98"/>
      <c r="J420" s="98"/>
      <c r="K420" s="98"/>
    </row>
    <row r="421" spans="2:11">
      <c r="B421" s="96"/>
      <c r="C421" s="98"/>
      <c r="D421" s="98"/>
      <c r="E421" s="98"/>
      <c r="F421" s="98"/>
      <c r="G421" s="98"/>
      <c r="H421" s="98"/>
      <c r="I421" s="98"/>
      <c r="J421" s="98"/>
      <c r="K421" s="98"/>
    </row>
    <row r="422" spans="2:11">
      <c r="B422" s="96"/>
      <c r="C422" s="98"/>
      <c r="D422" s="98"/>
      <c r="E422" s="98"/>
      <c r="F422" s="98"/>
      <c r="G422" s="98"/>
      <c r="H422" s="98"/>
      <c r="I422" s="98"/>
      <c r="J422" s="98"/>
      <c r="K422" s="98"/>
    </row>
    <row r="423" spans="2:11">
      <c r="B423" s="96"/>
      <c r="C423" s="98"/>
      <c r="D423" s="98"/>
      <c r="E423" s="98"/>
      <c r="F423" s="98"/>
      <c r="G423" s="98"/>
      <c r="H423" s="98"/>
      <c r="I423" s="98"/>
      <c r="J423" s="98"/>
      <c r="K423" s="98"/>
    </row>
    <row r="424" spans="2:11">
      <c r="B424" s="96"/>
      <c r="C424" s="98"/>
      <c r="D424" s="98"/>
      <c r="E424" s="98"/>
      <c r="F424" s="98"/>
      <c r="G424" s="98"/>
      <c r="H424" s="98"/>
      <c r="I424" s="98"/>
      <c r="J424" s="98"/>
      <c r="K424" s="98"/>
    </row>
    <row r="425" spans="2:11">
      <c r="B425" s="96"/>
      <c r="C425" s="98"/>
      <c r="D425" s="98"/>
      <c r="E425" s="98"/>
      <c r="F425" s="98"/>
      <c r="G425" s="98"/>
      <c r="H425" s="98"/>
      <c r="I425" s="98"/>
      <c r="J425" s="98"/>
      <c r="K425" s="98"/>
    </row>
    <row r="426" spans="2:11">
      <c r="B426" s="96"/>
      <c r="C426" s="98"/>
      <c r="D426" s="98"/>
      <c r="E426" s="98"/>
      <c r="F426" s="98"/>
      <c r="G426" s="98"/>
      <c r="H426" s="98"/>
      <c r="I426" s="98"/>
      <c r="J426" s="98"/>
      <c r="K426" s="98"/>
    </row>
    <row r="427" spans="2:11">
      <c r="B427" s="96"/>
      <c r="C427" s="98"/>
      <c r="D427" s="98"/>
      <c r="E427" s="98"/>
      <c r="F427" s="98"/>
      <c r="G427" s="98"/>
      <c r="H427" s="98"/>
      <c r="I427" s="98"/>
      <c r="J427" s="98"/>
      <c r="K427" s="98"/>
    </row>
    <row r="428" spans="2:11">
      <c r="B428" s="96"/>
      <c r="C428" s="98"/>
      <c r="D428" s="98"/>
      <c r="E428" s="98"/>
      <c r="F428" s="98"/>
      <c r="G428" s="98"/>
      <c r="H428" s="98"/>
      <c r="I428" s="98"/>
      <c r="J428" s="98"/>
      <c r="K428" s="98"/>
    </row>
    <row r="429" spans="2:11">
      <c r="B429" s="96"/>
      <c r="C429" s="98"/>
      <c r="D429" s="98"/>
      <c r="E429" s="98"/>
      <c r="F429" s="98"/>
      <c r="G429" s="98"/>
      <c r="H429" s="98"/>
      <c r="I429" s="98"/>
      <c r="J429" s="98"/>
      <c r="K429" s="98"/>
    </row>
    <row r="430" spans="2:11">
      <c r="B430" s="96"/>
      <c r="C430" s="98"/>
      <c r="D430" s="98"/>
      <c r="E430" s="98"/>
      <c r="F430" s="98"/>
      <c r="G430" s="98"/>
      <c r="H430" s="98"/>
      <c r="I430" s="98"/>
      <c r="J430" s="98"/>
      <c r="K430" s="98"/>
    </row>
    <row r="431" spans="2:11">
      <c r="B431" s="96"/>
      <c r="C431" s="98"/>
      <c r="D431" s="98"/>
      <c r="E431" s="98"/>
      <c r="F431" s="98"/>
      <c r="G431" s="98"/>
      <c r="H431" s="98"/>
      <c r="I431" s="98"/>
      <c r="J431" s="98"/>
      <c r="K431" s="98"/>
    </row>
    <row r="432" spans="2:11">
      <c r="B432" s="96"/>
      <c r="C432" s="98"/>
      <c r="D432" s="98"/>
      <c r="E432" s="98"/>
      <c r="F432" s="98"/>
      <c r="G432" s="98"/>
      <c r="H432" s="98"/>
      <c r="I432" s="98"/>
      <c r="J432" s="98"/>
      <c r="K432" s="98"/>
    </row>
    <row r="433" spans="2:11">
      <c r="B433" s="96"/>
      <c r="C433" s="98"/>
      <c r="D433" s="98"/>
      <c r="E433" s="98"/>
      <c r="F433" s="98"/>
      <c r="G433" s="98"/>
      <c r="H433" s="98"/>
      <c r="I433" s="98"/>
      <c r="J433" s="98"/>
      <c r="K433" s="98"/>
    </row>
    <row r="434" spans="2:11">
      <c r="B434" s="96"/>
      <c r="C434" s="98"/>
      <c r="D434" s="98"/>
      <c r="E434" s="98"/>
      <c r="F434" s="98"/>
      <c r="G434" s="98"/>
      <c r="H434" s="98"/>
      <c r="I434" s="98"/>
      <c r="J434" s="98"/>
      <c r="K434" s="98"/>
    </row>
    <row r="435" spans="2:11">
      <c r="B435" s="96"/>
      <c r="C435" s="98"/>
      <c r="D435" s="98"/>
      <c r="E435" s="98"/>
      <c r="F435" s="98"/>
      <c r="G435" s="98"/>
      <c r="H435" s="98"/>
      <c r="I435" s="98"/>
      <c r="J435" s="98"/>
      <c r="K435" s="98"/>
    </row>
    <row r="436" spans="2:11">
      <c r="B436" s="96"/>
      <c r="C436" s="98"/>
      <c r="D436" s="98"/>
      <c r="E436" s="98"/>
      <c r="F436" s="98"/>
      <c r="G436" s="98"/>
      <c r="H436" s="98"/>
      <c r="I436" s="98"/>
      <c r="J436" s="98"/>
      <c r="K436" s="98"/>
    </row>
    <row r="437" spans="2:11">
      <c r="B437" s="96"/>
      <c r="C437" s="98"/>
      <c r="D437" s="98"/>
      <c r="E437" s="98"/>
      <c r="F437" s="98"/>
      <c r="G437" s="98"/>
      <c r="H437" s="98"/>
      <c r="I437" s="98"/>
      <c r="J437" s="98"/>
      <c r="K437" s="98"/>
    </row>
    <row r="438" spans="2:11">
      <c r="B438" s="96"/>
      <c r="C438" s="98"/>
      <c r="D438" s="98"/>
      <c r="E438" s="98"/>
      <c r="F438" s="98"/>
      <c r="G438" s="98"/>
      <c r="H438" s="98"/>
      <c r="I438" s="98"/>
      <c r="J438" s="98"/>
      <c r="K438" s="98"/>
    </row>
    <row r="439" spans="2:11">
      <c r="B439" s="96"/>
      <c r="C439" s="98"/>
      <c r="D439" s="98"/>
      <c r="E439" s="98"/>
      <c r="F439" s="98"/>
      <c r="G439" s="98"/>
      <c r="H439" s="98"/>
      <c r="I439" s="98"/>
      <c r="J439" s="98"/>
      <c r="K439" s="98"/>
    </row>
    <row r="440" spans="2:11">
      <c r="B440" s="96"/>
      <c r="C440" s="98"/>
      <c r="D440" s="98"/>
      <c r="E440" s="98"/>
      <c r="F440" s="98"/>
      <c r="G440" s="98"/>
      <c r="H440" s="98"/>
      <c r="I440" s="98"/>
      <c r="J440" s="98"/>
      <c r="K440" s="98"/>
    </row>
    <row r="441" spans="2:11">
      <c r="B441" s="96"/>
      <c r="C441" s="98"/>
      <c r="D441" s="98"/>
      <c r="E441" s="98"/>
      <c r="F441" s="98"/>
      <c r="G441" s="98"/>
      <c r="H441" s="98"/>
      <c r="I441" s="98"/>
      <c r="J441" s="98"/>
      <c r="K441" s="98"/>
    </row>
    <row r="442" spans="2:11">
      <c r="B442" s="96"/>
      <c r="C442" s="98"/>
      <c r="D442" s="98"/>
      <c r="E442" s="98"/>
      <c r="F442" s="98"/>
      <c r="G442" s="98"/>
      <c r="H442" s="98"/>
      <c r="I442" s="98"/>
      <c r="J442" s="98"/>
      <c r="K442" s="98"/>
    </row>
    <row r="443" spans="2:11">
      <c r="B443" s="96"/>
      <c r="C443" s="98"/>
      <c r="D443" s="98"/>
      <c r="E443" s="98"/>
      <c r="F443" s="98"/>
      <c r="G443" s="98"/>
      <c r="H443" s="98"/>
      <c r="I443" s="98"/>
      <c r="J443" s="98"/>
      <c r="K443" s="98"/>
    </row>
    <row r="444" spans="2:11">
      <c r="B444" s="96"/>
      <c r="C444" s="98"/>
      <c r="D444" s="98"/>
      <c r="E444" s="98"/>
      <c r="F444" s="98"/>
      <c r="G444" s="98"/>
      <c r="H444" s="98"/>
      <c r="I444" s="98"/>
      <c r="J444" s="98"/>
      <c r="K444" s="98"/>
    </row>
    <row r="445" spans="2:11">
      <c r="B445" s="96"/>
      <c r="C445" s="98"/>
      <c r="D445" s="98"/>
      <c r="E445" s="98"/>
      <c r="F445" s="98"/>
      <c r="G445" s="98"/>
      <c r="H445" s="98"/>
      <c r="I445" s="98"/>
      <c r="J445" s="98"/>
      <c r="K445" s="98"/>
    </row>
    <row r="446" spans="2:11">
      <c r="B446" s="96"/>
      <c r="C446" s="98"/>
      <c r="D446" s="98"/>
      <c r="E446" s="98"/>
      <c r="F446" s="98"/>
      <c r="G446" s="98"/>
      <c r="H446" s="98"/>
      <c r="I446" s="98"/>
      <c r="J446" s="98"/>
      <c r="K446" s="98"/>
    </row>
    <row r="447" spans="2:11">
      <c r="B447" s="96"/>
      <c r="C447" s="98"/>
      <c r="D447" s="98"/>
      <c r="E447" s="98"/>
      <c r="F447" s="98"/>
      <c r="G447" s="98"/>
      <c r="H447" s="98"/>
      <c r="I447" s="98"/>
      <c r="J447" s="98"/>
      <c r="K447" s="98"/>
    </row>
    <row r="448" spans="2:11">
      <c r="B448" s="96"/>
      <c r="C448" s="98"/>
      <c r="D448" s="98"/>
      <c r="E448" s="98"/>
      <c r="F448" s="98"/>
      <c r="G448" s="98"/>
      <c r="H448" s="98"/>
      <c r="I448" s="98"/>
      <c r="J448" s="98"/>
      <c r="K448" s="98"/>
    </row>
    <row r="449" spans="2:11">
      <c r="B449" s="96"/>
      <c r="C449" s="98"/>
      <c r="D449" s="98"/>
      <c r="E449" s="98"/>
      <c r="F449" s="98"/>
      <c r="G449" s="98"/>
      <c r="H449" s="98"/>
      <c r="I449" s="98"/>
      <c r="J449" s="98"/>
      <c r="K449" s="98"/>
    </row>
    <row r="450" spans="2:11">
      <c r="B450" s="96"/>
      <c r="C450" s="98"/>
      <c r="D450" s="98"/>
      <c r="E450" s="98"/>
      <c r="F450" s="98"/>
      <c r="G450" s="98"/>
      <c r="H450" s="98"/>
      <c r="I450" s="98"/>
      <c r="J450" s="98"/>
      <c r="K450" s="98"/>
    </row>
    <row r="451" spans="2:11">
      <c r="B451" s="96"/>
      <c r="C451" s="98"/>
      <c r="D451" s="98"/>
      <c r="E451" s="98"/>
      <c r="F451" s="98"/>
      <c r="G451" s="98"/>
      <c r="H451" s="98"/>
      <c r="I451" s="98"/>
      <c r="J451" s="98"/>
      <c r="K451" s="98"/>
    </row>
    <row r="452" spans="2:11">
      <c r="B452" s="96"/>
      <c r="C452" s="98"/>
      <c r="D452" s="98"/>
      <c r="E452" s="98"/>
      <c r="F452" s="98"/>
      <c r="G452" s="98"/>
      <c r="H452" s="98"/>
      <c r="I452" s="98"/>
      <c r="J452" s="98"/>
      <c r="K452" s="98"/>
    </row>
    <row r="453" spans="2:11">
      <c r="B453" s="96"/>
      <c r="C453" s="98"/>
      <c r="D453" s="98"/>
      <c r="E453" s="98"/>
      <c r="F453" s="98"/>
      <c r="G453" s="98"/>
      <c r="H453" s="98"/>
      <c r="I453" s="98"/>
      <c r="J453" s="98"/>
      <c r="K453" s="98"/>
    </row>
    <row r="454" spans="2:11">
      <c r="B454" s="96"/>
      <c r="C454" s="98"/>
      <c r="D454" s="98"/>
      <c r="E454" s="98"/>
      <c r="F454" s="98"/>
      <c r="G454" s="98"/>
      <c r="H454" s="98"/>
      <c r="I454" s="98"/>
      <c r="J454" s="98"/>
      <c r="K454" s="98"/>
    </row>
    <row r="455" spans="2:11">
      <c r="B455" s="96"/>
      <c r="C455" s="98"/>
      <c r="D455" s="98"/>
      <c r="E455" s="98"/>
      <c r="F455" s="98"/>
      <c r="G455" s="98"/>
      <c r="H455" s="98"/>
      <c r="I455" s="98"/>
      <c r="J455" s="98"/>
      <c r="K455" s="98"/>
    </row>
    <row r="456" spans="2:11">
      <c r="B456" s="96"/>
      <c r="C456" s="98"/>
      <c r="D456" s="98"/>
      <c r="E456" s="98"/>
      <c r="F456" s="98"/>
      <c r="G456" s="98"/>
      <c r="H456" s="98"/>
      <c r="I456" s="98"/>
      <c r="J456" s="98"/>
      <c r="K456" s="98"/>
    </row>
    <row r="457" spans="2:11">
      <c r="B457" s="96"/>
      <c r="C457" s="98"/>
      <c r="D457" s="98"/>
      <c r="E457" s="98"/>
      <c r="F457" s="98"/>
      <c r="G457" s="98"/>
      <c r="H457" s="98"/>
      <c r="I457" s="98"/>
      <c r="J457" s="98"/>
      <c r="K457" s="98"/>
    </row>
    <row r="458" spans="2:11">
      <c r="B458" s="96"/>
      <c r="C458" s="98"/>
      <c r="D458" s="98"/>
      <c r="E458" s="98"/>
      <c r="F458" s="98"/>
      <c r="G458" s="98"/>
      <c r="H458" s="98"/>
      <c r="I458" s="98"/>
      <c r="J458" s="98"/>
      <c r="K458" s="98"/>
    </row>
    <row r="459" spans="2:11">
      <c r="B459" s="96"/>
      <c r="C459" s="98"/>
      <c r="D459" s="98"/>
      <c r="E459" s="98"/>
      <c r="F459" s="98"/>
      <c r="G459" s="98"/>
      <c r="H459" s="98"/>
      <c r="I459" s="98"/>
      <c r="J459" s="98"/>
      <c r="K459" s="98"/>
    </row>
    <row r="460" spans="2:11">
      <c r="B460" s="96"/>
      <c r="C460" s="98"/>
      <c r="D460" s="98"/>
      <c r="E460" s="98"/>
      <c r="F460" s="98"/>
      <c r="G460" s="98"/>
      <c r="H460" s="98"/>
      <c r="I460" s="98"/>
      <c r="J460" s="98"/>
      <c r="K460" s="98"/>
    </row>
    <row r="461" spans="2:11">
      <c r="B461" s="96"/>
      <c r="C461" s="98"/>
      <c r="D461" s="98"/>
      <c r="E461" s="98"/>
      <c r="F461" s="98"/>
      <c r="G461" s="98"/>
      <c r="H461" s="98"/>
      <c r="I461" s="98"/>
      <c r="J461" s="98"/>
      <c r="K461" s="98"/>
    </row>
    <row r="462" spans="2:11">
      <c r="B462" s="96"/>
      <c r="C462" s="98"/>
      <c r="D462" s="98"/>
      <c r="E462" s="98"/>
      <c r="F462" s="98"/>
      <c r="G462" s="98"/>
      <c r="H462" s="98"/>
      <c r="I462" s="98"/>
      <c r="J462" s="98"/>
      <c r="K462" s="98"/>
    </row>
    <row r="463" spans="2:11">
      <c r="B463" s="96"/>
      <c r="C463" s="98"/>
      <c r="D463" s="98"/>
      <c r="E463" s="98"/>
      <c r="F463" s="98"/>
      <c r="G463" s="98"/>
      <c r="H463" s="98"/>
      <c r="I463" s="98"/>
      <c r="J463" s="98"/>
      <c r="K463" s="98"/>
    </row>
    <row r="464" spans="2:11">
      <c r="B464" s="96"/>
      <c r="C464" s="98"/>
      <c r="D464" s="98"/>
      <c r="E464" s="98"/>
      <c r="F464" s="98"/>
      <c r="G464" s="98"/>
      <c r="H464" s="98"/>
      <c r="I464" s="98"/>
      <c r="J464" s="98"/>
      <c r="K464" s="98"/>
    </row>
    <row r="465" spans="2:11">
      <c r="B465" s="96"/>
      <c r="C465" s="98"/>
      <c r="D465" s="98"/>
      <c r="E465" s="98"/>
      <c r="F465" s="98"/>
      <c r="G465" s="98"/>
      <c r="H465" s="98"/>
      <c r="I465" s="98"/>
      <c r="J465" s="98"/>
      <c r="K465" s="98"/>
    </row>
    <row r="466" spans="2:11">
      <c r="B466" s="96"/>
      <c r="C466" s="98"/>
      <c r="D466" s="98"/>
      <c r="E466" s="98"/>
      <c r="F466" s="98"/>
      <c r="G466" s="98"/>
      <c r="H466" s="98"/>
      <c r="I466" s="98"/>
      <c r="J466" s="98"/>
      <c r="K466" s="98"/>
    </row>
    <row r="467" spans="2:11">
      <c r="B467" s="96"/>
      <c r="C467" s="98"/>
      <c r="D467" s="98"/>
      <c r="E467" s="98"/>
      <c r="F467" s="98"/>
      <c r="G467" s="98"/>
      <c r="H467" s="98"/>
      <c r="I467" s="98"/>
      <c r="J467" s="98"/>
      <c r="K467" s="98"/>
    </row>
    <row r="468" spans="2:11">
      <c r="B468" s="96"/>
      <c r="C468" s="98"/>
      <c r="D468" s="98"/>
      <c r="E468" s="98"/>
      <c r="F468" s="98"/>
      <c r="G468" s="98"/>
      <c r="H468" s="98"/>
      <c r="I468" s="98"/>
      <c r="J468" s="98"/>
      <c r="K468" s="98"/>
    </row>
    <row r="469" spans="2:11">
      <c r="B469" s="96"/>
      <c r="C469" s="98"/>
      <c r="D469" s="98"/>
      <c r="E469" s="98"/>
      <c r="F469" s="98"/>
      <c r="G469" s="98"/>
      <c r="H469" s="98"/>
      <c r="I469" s="98"/>
      <c r="J469" s="98"/>
      <c r="K469" s="98"/>
    </row>
    <row r="470" spans="2:11">
      <c r="B470" s="96"/>
      <c r="C470" s="98"/>
      <c r="D470" s="98"/>
      <c r="E470" s="98"/>
      <c r="F470" s="98"/>
      <c r="G470" s="98"/>
      <c r="H470" s="98"/>
      <c r="I470" s="98"/>
      <c r="J470" s="98"/>
      <c r="K470" s="98"/>
    </row>
    <row r="471" spans="2:11">
      <c r="B471" s="96"/>
      <c r="C471" s="98"/>
      <c r="D471" s="98"/>
      <c r="E471" s="98"/>
      <c r="F471" s="98"/>
      <c r="G471" s="98"/>
      <c r="H471" s="98"/>
      <c r="I471" s="98"/>
      <c r="J471" s="98"/>
      <c r="K471" s="98"/>
    </row>
    <row r="472" spans="2:11">
      <c r="B472" s="96"/>
      <c r="C472" s="98"/>
      <c r="D472" s="98"/>
      <c r="E472" s="98"/>
      <c r="F472" s="98"/>
      <c r="G472" s="98"/>
      <c r="H472" s="98"/>
      <c r="I472" s="98"/>
      <c r="J472" s="98"/>
      <c r="K472" s="98"/>
    </row>
    <row r="473" spans="2:11">
      <c r="B473" s="96"/>
      <c r="C473" s="98"/>
      <c r="D473" s="98"/>
      <c r="E473" s="98"/>
      <c r="F473" s="98"/>
      <c r="G473" s="98"/>
      <c r="H473" s="98"/>
      <c r="I473" s="98"/>
      <c r="J473" s="98"/>
      <c r="K473" s="98"/>
    </row>
    <row r="474" spans="2:11">
      <c r="B474" s="96"/>
      <c r="C474" s="98"/>
      <c r="D474" s="98"/>
      <c r="E474" s="98"/>
      <c r="F474" s="98"/>
      <c r="G474" s="98"/>
      <c r="H474" s="98"/>
      <c r="I474" s="98"/>
      <c r="J474" s="98"/>
      <c r="K474" s="98"/>
    </row>
    <row r="475" spans="2:11">
      <c r="B475" s="96"/>
      <c r="C475" s="98"/>
      <c r="D475" s="98"/>
      <c r="E475" s="98"/>
      <c r="F475" s="98"/>
      <c r="G475" s="98"/>
      <c r="H475" s="98"/>
      <c r="I475" s="98"/>
      <c r="J475" s="98"/>
      <c r="K475" s="98"/>
    </row>
    <row r="476" spans="2:11">
      <c r="B476" s="96"/>
      <c r="C476" s="98"/>
      <c r="D476" s="98"/>
      <c r="E476" s="98"/>
      <c r="F476" s="98"/>
      <c r="G476" s="98"/>
      <c r="H476" s="98"/>
      <c r="I476" s="98"/>
      <c r="J476" s="98"/>
      <c r="K476" s="98"/>
    </row>
    <row r="477" spans="2:11">
      <c r="B477" s="96"/>
      <c r="C477" s="98"/>
      <c r="D477" s="98"/>
      <c r="E477" s="98"/>
      <c r="F477" s="98"/>
      <c r="G477" s="98"/>
      <c r="H477" s="98"/>
      <c r="I477" s="98"/>
      <c r="J477" s="98"/>
      <c r="K477" s="98"/>
    </row>
    <row r="478" spans="2:11">
      <c r="B478" s="96"/>
      <c r="C478" s="98"/>
      <c r="D478" s="98"/>
      <c r="E478" s="98"/>
      <c r="F478" s="98"/>
      <c r="G478" s="98"/>
      <c r="H478" s="98"/>
      <c r="I478" s="98"/>
      <c r="J478" s="98"/>
      <c r="K478" s="98"/>
    </row>
    <row r="479" spans="2:11">
      <c r="B479" s="96"/>
      <c r="C479" s="98"/>
      <c r="D479" s="98"/>
      <c r="E479" s="98"/>
      <c r="F479" s="98"/>
      <c r="G479" s="98"/>
      <c r="H479" s="98"/>
      <c r="I479" s="98"/>
      <c r="J479" s="98"/>
      <c r="K479" s="98"/>
    </row>
    <row r="480" spans="2:11">
      <c r="B480" s="96"/>
      <c r="C480" s="98"/>
      <c r="D480" s="98"/>
      <c r="E480" s="98"/>
      <c r="F480" s="98"/>
      <c r="G480" s="98"/>
      <c r="H480" s="98"/>
      <c r="I480" s="98"/>
      <c r="J480" s="98"/>
      <c r="K480" s="98"/>
    </row>
    <row r="481" spans="2:11">
      <c r="B481" s="96"/>
      <c r="C481" s="98"/>
      <c r="D481" s="98"/>
      <c r="E481" s="98"/>
      <c r="F481" s="98"/>
      <c r="G481" s="98"/>
      <c r="H481" s="98"/>
      <c r="I481" s="98"/>
      <c r="J481" s="98"/>
      <c r="K481" s="98"/>
    </row>
    <row r="482" spans="2:11">
      <c r="B482" s="96"/>
      <c r="C482" s="98"/>
      <c r="D482" s="98"/>
      <c r="E482" s="98"/>
      <c r="F482" s="98"/>
      <c r="G482" s="98"/>
      <c r="H482" s="98"/>
      <c r="I482" s="98"/>
      <c r="J482" s="98"/>
      <c r="K482" s="98"/>
    </row>
    <row r="483" spans="2:11">
      <c r="B483" s="96"/>
      <c r="C483" s="98"/>
      <c r="D483" s="98"/>
      <c r="E483" s="98"/>
      <c r="F483" s="98"/>
      <c r="G483" s="98"/>
      <c r="H483" s="98"/>
      <c r="I483" s="98"/>
      <c r="J483" s="98"/>
      <c r="K483" s="98"/>
    </row>
    <row r="484" spans="2:11">
      <c r="B484" s="96"/>
      <c r="C484" s="98"/>
      <c r="D484" s="98"/>
      <c r="E484" s="98"/>
      <c r="F484" s="98"/>
      <c r="G484" s="98"/>
      <c r="H484" s="98"/>
      <c r="I484" s="98"/>
      <c r="J484" s="98"/>
      <c r="K484" s="98"/>
    </row>
    <row r="485" spans="2:11">
      <c r="B485" s="96"/>
      <c r="C485" s="98"/>
      <c r="D485" s="98"/>
      <c r="E485" s="98"/>
      <c r="F485" s="98"/>
      <c r="G485" s="98"/>
      <c r="H485" s="98"/>
      <c r="I485" s="98"/>
      <c r="J485" s="98"/>
      <c r="K485" s="98"/>
    </row>
    <row r="486" spans="2:11">
      <c r="B486" s="96"/>
      <c r="C486" s="98"/>
      <c r="D486" s="98"/>
      <c r="E486" s="98"/>
      <c r="F486" s="98"/>
      <c r="G486" s="98"/>
      <c r="H486" s="98"/>
      <c r="I486" s="98"/>
      <c r="J486" s="98"/>
      <c r="K486" s="98"/>
    </row>
    <row r="487" spans="2:11">
      <c r="B487" s="96"/>
      <c r="C487" s="98"/>
      <c r="D487" s="98"/>
      <c r="E487" s="98"/>
      <c r="F487" s="98"/>
      <c r="G487" s="98"/>
      <c r="H487" s="98"/>
      <c r="I487" s="98"/>
      <c r="J487" s="98"/>
      <c r="K487" s="98"/>
    </row>
    <row r="488" spans="2:11">
      <c r="B488" s="96"/>
      <c r="C488" s="98"/>
      <c r="D488" s="98"/>
      <c r="E488" s="98"/>
      <c r="F488" s="98"/>
      <c r="G488" s="98"/>
      <c r="H488" s="98"/>
      <c r="I488" s="98"/>
      <c r="J488" s="98"/>
      <c r="K488" s="98"/>
    </row>
    <row r="489" spans="2:11">
      <c r="B489" s="96"/>
      <c r="C489" s="98"/>
      <c r="D489" s="98"/>
      <c r="E489" s="98"/>
      <c r="F489" s="98"/>
      <c r="G489" s="98"/>
      <c r="H489" s="98"/>
      <c r="I489" s="98"/>
      <c r="J489" s="98"/>
      <c r="K489" s="98"/>
    </row>
    <row r="490" spans="2:11">
      <c r="B490" s="96"/>
      <c r="C490" s="98"/>
      <c r="D490" s="98"/>
      <c r="E490" s="98"/>
      <c r="F490" s="98"/>
      <c r="G490" s="98"/>
      <c r="H490" s="98"/>
      <c r="I490" s="98"/>
      <c r="J490" s="98"/>
      <c r="K490" s="98"/>
    </row>
    <row r="491" spans="2:11">
      <c r="B491" s="96"/>
      <c r="C491" s="98"/>
      <c r="D491" s="98"/>
      <c r="E491" s="98"/>
      <c r="F491" s="98"/>
      <c r="G491" s="98"/>
      <c r="H491" s="98"/>
      <c r="I491" s="98"/>
      <c r="J491" s="98"/>
      <c r="K491" s="98"/>
    </row>
    <row r="492" spans="2:11">
      <c r="B492" s="96"/>
      <c r="C492" s="98"/>
      <c r="D492" s="98"/>
      <c r="E492" s="98"/>
      <c r="F492" s="98"/>
      <c r="G492" s="98"/>
      <c r="H492" s="98"/>
      <c r="I492" s="98"/>
      <c r="J492" s="98"/>
      <c r="K492" s="98"/>
    </row>
    <row r="493" spans="2:11">
      <c r="B493" s="96"/>
      <c r="C493" s="98"/>
      <c r="D493" s="98"/>
      <c r="E493" s="98"/>
      <c r="F493" s="98"/>
      <c r="G493" s="98"/>
      <c r="H493" s="98"/>
      <c r="I493" s="98"/>
      <c r="J493" s="98"/>
      <c r="K493" s="98"/>
    </row>
    <row r="494" spans="2:11">
      <c r="B494" s="96"/>
      <c r="C494" s="98"/>
      <c r="D494" s="98"/>
      <c r="E494" s="98"/>
      <c r="F494" s="98"/>
      <c r="G494" s="98"/>
      <c r="H494" s="98"/>
      <c r="I494" s="98"/>
      <c r="J494" s="98"/>
      <c r="K494" s="98"/>
    </row>
    <row r="495" spans="2:11">
      <c r="B495" s="96"/>
      <c r="C495" s="98"/>
      <c r="D495" s="98"/>
      <c r="E495" s="98"/>
      <c r="F495" s="98"/>
      <c r="G495" s="98"/>
      <c r="H495" s="98"/>
      <c r="I495" s="98"/>
      <c r="J495" s="98"/>
      <c r="K495" s="98"/>
    </row>
    <row r="496" spans="2:11">
      <c r="B496" s="96"/>
      <c r="C496" s="98"/>
      <c r="D496" s="98"/>
      <c r="E496" s="98"/>
      <c r="F496" s="98"/>
      <c r="G496" s="98"/>
      <c r="H496" s="98"/>
      <c r="I496" s="98"/>
      <c r="J496" s="98"/>
      <c r="K496" s="98"/>
    </row>
    <row r="497" spans="2:11">
      <c r="B497" s="96"/>
      <c r="C497" s="98"/>
      <c r="D497" s="98"/>
      <c r="E497" s="98"/>
      <c r="F497" s="98"/>
      <c r="G497" s="98"/>
      <c r="H497" s="98"/>
      <c r="I497" s="98"/>
      <c r="J497" s="98"/>
      <c r="K497" s="98"/>
    </row>
    <row r="498" spans="2:11">
      <c r="B498" s="96"/>
      <c r="C498" s="98"/>
      <c r="D498" s="98"/>
      <c r="E498" s="98"/>
      <c r="F498" s="98"/>
      <c r="G498" s="98"/>
      <c r="H498" s="98"/>
      <c r="I498" s="98"/>
      <c r="J498" s="98"/>
      <c r="K498" s="98"/>
    </row>
    <row r="499" spans="2:11">
      <c r="B499" s="96"/>
      <c r="C499" s="98"/>
      <c r="D499" s="98"/>
      <c r="E499" s="98"/>
      <c r="F499" s="98"/>
      <c r="G499" s="98"/>
      <c r="H499" s="98"/>
      <c r="I499" s="98"/>
      <c r="J499" s="98"/>
      <c r="K499" s="98"/>
    </row>
    <row r="500" spans="2:11">
      <c r="B500" s="96"/>
      <c r="C500" s="98"/>
      <c r="D500" s="98"/>
      <c r="E500" s="98"/>
      <c r="F500" s="98"/>
      <c r="G500" s="98"/>
      <c r="H500" s="98"/>
      <c r="I500" s="98"/>
      <c r="J500" s="98"/>
      <c r="K500" s="98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41.710937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152</v>
      </c>
      <c r="C1" s="46" t="s" vm="1">
        <v>240</v>
      </c>
    </row>
    <row r="2" spans="2:12">
      <c r="B2" s="46" t="s">
        <v>151</v>
      </c>
      <c r="C2" s="46" t="s">
        <v>241</v>
      </c>
    </row>
    <row r="3" spans="2:12">
      <c r="B3" s="46" t="s">
        <v>153</v>
      </c>
      <c r="C3" s="46" t="s">
        <v>242</v>
      </c>
    </row>
    <row r="4" spans="2:12">
      <c r="B4" s="46" t="s">
        <v>154</v>
      </c>
      <c r="C4" s="46" t="s">
        <v>243</v>
      </c>
    </row>
    <row r="6" spans="2:12" ht="26.25" customHeight="1">
      <c r="B6" s="151" t="s">
        <v>181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26.25" customHeight="1">
      <c r="B7" s="151" t="s">
        <v>104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12" s="3" customFormat="1" ht="63">
      <c r="B8" s="21" t="s">
        <v>121</v>
      </c>
      <c r="C8" s="29" t="s">
        <v>49</v>
      </c>
      <c r="D8" s="29" t="s">
        <v>70</v>
      </c>
      <c r="E8" s="29" t="s">
        <v>108</v>
      </c>
      <c r="F8" s="29" t="s">
        <v>109</v>
      </c>
      <c r="G8" s="29" t="s">
        <v>215</v>
      </c>
      <c r="H8" s="29" t="s">
        <v>214</v>
      </c>
      <c r="I8" s="29" t="s">
        <v>116</v>
      </c>
      <c r="J8" s="29" t="s">
        <v>63</v>
      </c>
      <c r="K8" s="29" t="s">
        <v>155</v>
      </c>
      <c r="L8" s="30" t="s">
        <v>157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222</v>
      </c>
      <c r="H9" s="15"/>
      <c r="I9" s="15" t="s">
        <v>218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0" t="s">
        <v>52</v>
      </c>
      <c r="C11" s="90"/>
      <c r="D11" s="91"/>
      <c r="E11" s="91"/>
      <c r="F11" s="104"/>
      <c r="G11" s="93"/>
      <c r="H11" s="105"/>
      <c r="I11" s="93">
        <v>89.689742195000022</v>
      </c>
      <c r="J11" s="94"/>
      <c r="K11" s="94">
        <f>IFERROR(I11/$I$11,0)</f>
        <v>1</v>
      </c>
      <c r="L11" s="94">
        <f>I11/'סכום נכסי הקרן'!$C$42</f>
        <v>8.0429594353888042E-7</v>
      </c>
    </row>
    <row r="12" spans="2:12" ht="21" customHeight="1">
      <c r="B12" s="115" t="s">
        <v>2660</v>
      </c>
      <c r="C12" s="90"/>
      <c r="D12" s="91"/>
      <c r="E12" s="91"/>
      <c r="F12" s="104"/>
      <c r="G12" s="93"/>
      <c r="H12" s="105"/>
      <c r="I12" s="93">
        <v>38.132942195000012</v>
      </c>
      <c r="J12" s="94"/>
      <c r="K12" s="94">
        <f t="shared" ref="K12:K17" si="0">IFERROR(I12/$I$11,0)</f>
        <v>0.42516503294315222</v>
      </c>
      <c r="L12" s="94">
        <f>I12/'סכום נכסי הקרן'!$C$42</f>
        <v>3.4195851133075178E-7</v>
      </c>
    </row>
    <row r="13" spans="2:12">
      <c r="B13" s="95" t="s">
        <v>2661</v>
      </c>
      <c r="C13" s="90">
        <v>8944</v>
      </c>
      <c r="D13" s="91" t="s">
        <v>525</v>
      </c>
      <c r="E13" s="91" t="s">
        <v>139</v>
      </c>
      <c r="F13" s="104">
        <v>44607</v>
      </c>
      <c r="G13" s="93">
        <v>617931.60715000005</v>
      </c>
      <c r="H13" s="105">
        <v>6.1585999999999999</v>
      </c>
      <c r="I13" s="93">
        <v>38.05593595700001</v>
      </c>
      <c r="J13" s="94">
        <v>3.7096657276471522E-3</v>
      </c>
      <c r="K13" s="94">
        <f t="shared" si="0"/>
        <v>0.42430644826986169</v>
      </c>
      <c r="L13" s="94">
        <f>I13/'סכום נכסי הקרן'!$C$42</f>
        <v>3.4126795516083957E-7</v>
      </c>
    </row>
    <row r="14" spans="2:12">
      <c r="B14" s="95" t="s">
        <v>2662</v>
      </c>
      <c r="C14" s="90" t="s">
        <v>2663</v>
      </c>
      <c r="D14" s="91" t="s">
        <v>1133</v>
      </c>
      <c r="E14" s="91" t="s">
        <v>139</v>
      </c>
      <c r="F14" s="104">
        <v>44628</v>
      </c>
      <c r="G14" s="93">
        <v>1096330.2707500004</v>
      </c>
      <c r="H14" s="105">
        <v>1E-4</v>
      </c>
      <c r="I14" s="93">
        <v>1.09633E-3</v>
      </c>
      <c r="J14" s="94">
        <v>1.2053473978490792E-2</v>
      </c>
      <c r="K14" s="94">
        <f t="shared" si="0"/>
        <v>1.2223582911147197E-5</v>
      </c>
      <c r="L14" s="94">
        <f>I14/'סכום נכסי הקרן'!$C$42</f>
        <v>9.8313781509468688E-12</v>
      </c>
    </row>
    <row r="15" spans="2:12">
      <c r="B15" s="95" t="s">
        <v>2664</v>
      </c>
      <c r="C15" s="90">
        <v>8731</v>
      </c>
      <c r="D15" s="91" t="s">
        <v>162</v>
      </c>
      <c r="E15" s="91" t="s">
        <v>139</v>
      </c>
      <c r="F15" s="104">
        <v>44537</v>
      </c>
      <c r="G15" s="93">
        <v>131559.63249000002</v>
      </c>
      <c r="H15" s="105">
        <v>5.7700000000000001E-2</v>
      </c>
      <c r="I15" s="93">
        <v>7.5909908000000012E-2</v>
      </c>
      <c r="J15" s="94">
        <v>2.0105865178151976E-2</v>
      </c>
      <c r="K15" s="94">
        <f t="shared" si="0"/>
        <v>8.4636109037931656E-4</v>
      </c>
      <c r="L15" s="94">
        <f>I15/'סכום נכסי הקרן'!$C$42</f>
        <v>6.8072479176122804E-10</v>
      </c>
    </row>
    <row r="16" spans="2:12">
      <c r="B16" s="115" t="s">
        <v>208</v>
      </c>
      <c r="C16" s="90"/>
      <c r="D16" s="91"/>
      <c r="E16" s="91"/>
      <c r="F16" s="104"/>
      <c r="G16" s="93"/>
      <c r="H16" s="105"/>
      <c r="I16" s="93">
        <v>51.556800000000017</v>
      </c>
      <c r="J16" s="94"/>
      <c r="K16" s="94">
        <f t="shared" si="0"/>
        <v>0.57483496705684789</v>
      </c>
      <c r="L16" s="94">
        <f>I16/'סכום נכסי הקרן'!$C$42</f>
        <v>4.623374322081287E-7</v>
      </c>
    </row>
    <row r="17" spans="2:12">
      <c r="B17" s="95" t="s">
        <v>2665</v>
      </c>
      <c r="C17" s="90" t="s">
        <v>2666</v>
      </c>
      <c r="D17" s="91" t="s">
        <v>751</v>
      </c>
      <c r="E17" s="91" t="s">
        <v>138</v>
      </c>
      <c r="F17" s="104">
        <v>43375</v>
      </c>
      <c r="G17" s="93">
        <v>250.00000000000003</v>
      </c>
      <c r="H17" s="105">
        <v>0</v>
      </c>
      <c r="I17" s="124">
        <v>0</v>
      </c>
      <c r="J17" s="94">
        <v>0</v>
      </c>
      <c r="K17" s="94">
        <f t="shared" si="0"/>
        <v>0</v>
      </c>
      <c r="L17" s="94">
        <f>I17/'[5]סכום נכסי הקרן'!$C$42</f>
        <v>0</v>
      </c>
    </row>
    <row r="18" spans="2:12">
      <c r="B18" s="95" t="s">
        <v>2667</v>
      </c>
      <c r="C18" s="90">
        <v>9122</v>
      </c>
      <c r="D18" s="91" t="s">
        <v>1226</v>
      </c>
      <c r="E18" s="91" t="s">
        <v>138</v>
      </c>
      <c r="F18" s="104">
        <v>44742</v>
      </c>
      <c r="G18" s="93">
        <v>83689.200000000026</v>
      </c>
      <c r="H18" s="105">
        <v>16.649999999999999</v>
      </c>
      <c r="I18" s="93">
        <v>51.556800000000017</v>
      </c>
      <c r="J18" s="94">
        <v>1.0060791129319636E-2</v>
      </c>
      <c r="K18" s="94">
        <f t="shared" ref="K18" si="1">IFERROR(I18/$I$11,0)</f>
        <v>0.57483496705684789</v>
      </c>
      <c r="L18" s="94">
        <f>I18/'סכום נכסי הקרן'!$C$42</f>
        <v>4.623374322081287E-7</v>
      </c>
    </row>
    <row r="19" spans="2:12">
      <c r="B19" s="90"/>
      <c r="C19" s="90"/>
      <c r="D19" s="90"/>
      <c r="E19" s="90"/>
      <c r="F19" s="90"/>
      <c r="G19" s="93"/>
      <c r="H19" s="105"/>
      <c r="I19" s="90"/>
      <c r="J19" s="90"/>
      <c r="K19" s="94"/>
      <c r="L19" s="90"/>
    </row>
    <row r="20" spans="2:12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2:12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2:12">
      <c r="B22" s="125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12">
      <c r="B23" s="125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12">
      <c r="B24" s="125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12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12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12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12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12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12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12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12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12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2:1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2:1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2:12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2:12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2:12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2:1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2:12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2:12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2:12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2:12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2:12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2:12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2:12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2:12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2:12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2:12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2:1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2:12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2:12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2:12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2:12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2:12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2:12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2:12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2:12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2:12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2:12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2:12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2:12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2:12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2:12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2:12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2:1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2:12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2:12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2:12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2:12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2:12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2:12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2:12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2:12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2:12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2:12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2:12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2:12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  <row r="110" spans="2:12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2:12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2:12"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2:12"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2:12"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2:12"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2:12">
      <c r="B119" s="96"/>
      <c r="C119" s="98"/>
      <c r="D119" s="98"/>
      <c r="E119" s="98"/>
      <c r="F119" s="98"/>
      <c r="G119" s="98"/>
      <c r="H119" s="98"/>
      <c r="I119" s="98"/>
      <c r="J119" s="98"/>
      <c r="K119" s="98"/>
      <c r="L119" s="98"/>
    </row>
    <row r="120" spans="2:12">
      <c r="B120" s="96"/>
      <c r="C120" s="98"/>
      <c r="D120" s="98"/>
      <c r="E120" s="98"/>
      <c r="F120" s="98"/>
      <c r="G120" s="98"/>
      <c r="H120" s="98"/>
      <c r="I120" s="98"/>
      <c r="J120" s="98"/>
      <c r="K120" s="98"/>
      <c r="L120" s="98"/>
    </row>
    <row r="121" spans="2:12">
      <c r="B121" s="96"/>
      <c r="C121" s="98"/>
      <c r="D121" s="98"/>
      <c r="E121" s="98"/>
      <c r="F121" s="98"/>
      <c r="G121" s="98"/>
      <c r="H121" s="98"/>
      <c r="I121" s="98"/>
      <c r="J121" s="98"/>
      <c r="K121" s="98"/>
      <c r="L121" s="98"/>
    </row>
    <row r="122" spans="2:12">
      <c r="B122" s="96"/>
      <c r="C122" s="98"/>
      <c r="D122" s="98"/>
      <c r="E122" s="98"/>
      <c r="F122" s="98"/>
      <c r="G122" s="98"/>
      <c r="H122" s="98"/>
      <c r="I122" s="98"/>
      <c r="J122" s="98"/>
      <c r="K122" s="98"/>
      <c r="L122" s="98"/>
    </row>
    <row r="123" spans="2:12">
      <c r="B123" s="96"/>
      <c r="C123" s="98"/>
      <c r="D123" s="98"/>
      <c r="E123" s="98"/>
      <c r="F123" s="98"/>
      <c r="G123" s="98"/>
      <c r="H123" s="98"/>
      <c r="I123" s="98"/>
      <c r="J123" s="98"/>
      <c r="K123" s="98"/>
      <c r="L123" s="98"/>
    </row>
    <row r="124" spans="2:12">
      <c r="B124" s="96"/>
      <c r="C124" s="98"/>
      <c r="D124" s="98"/>
      <c r="E124" s="98"/>
      <c r="F124" s="98"/>
      <c r="G124" s="98"/>
      <c r="H124" s="98"/>
      <c r="I124" s="98"/>
      <c r="J124" s="98"/>
      <c r="K124" s="98"/>
      <c r="L124" s="98"/>
    </row>
    <row r="125" spans="2:12">
      <c r="B125" s="96"/>
      <c r="C125" s="98"/>
      <c r="D125" s="98"/>
      <c r="E125" s="98"/>
      <c r="F125" s="98"/>
      <c r="G125" s="98"/>
      <c r="H125" s="98"/>
      <c r="I125" s="98"/>
      <c r="J125" s="98"/>
      <c r="K125" s="98"/>
      <c r="L125" s="98"/>
    </row>
    <row r="126" spans="2:12">
      <c r="B126" s="96"/>
      <c r="C126" s="98"/>
      <c r="D126" s="98"/>
      <c r="E126" s="98"/>
      <c r="F126" s="98"/>
      <c r="G126" s="98"/>
      <c r="H126" s="98"/>
      <c r="I126" s="98"/>
      <c r="J126" s="98"/>
      <c r="K126" s="98"/>
      <c r="L126" s="98"/>
    </row>
    <row r="127" spans="2:12">
      <c r="B127" s="96"/>
      <c r="C127" s="98"/>
      <c r="D127" s="98"/>
      <c r="E127" s="98"/>
      <c r="F127" s="98"/>
      <c r="G127" s="98"/>
      <c r="H127" s="98"/>
      <c r="I127" s="98"/>
      <c r="J127" s="98"/>
      <c r="K127" s="98"/>
      <c r="L127" s="98"/>
    </row>
    <row r="128" spans="2:12">
      <c r="B128" s="96"/>
      <c r="C128" s="98"/>
      <c r="D128" s="98"/>
      <c r="E128" s="98"/>
      <c r="F128" s="98"/>
      <c r="G128" s="98"/>
      <c r="H128" s="98"/>
      <c r="I128" s="98"/>
      <c r="J128" s="98"/>
      <c r="K128" s="98"/>
      <c r="L128" s="98"/>
    </row>
    <row r="129" spans="2:12">
      <c r="B129" s="96"/>
      <c r="C129" s="98"/>
      <c r="D129" s="98"/>
      <c r="E129" s="98"/>
      <c r="F129" s="98"/>
      <c r="G129" s="98"/>
      <c r="H129" s="98"/>
      <c r="I129" s="98"/>
      <c r="J129" s="98"/>
      <c r="K129" s="98"/>
      <c r="L129" s="98"/>
    </row>
    <row r="130" spans="2:12">
      <c r="B130" s="96"/>
      <c r="C130" s="98"/>
      <c r="D130" s="98"/>
      <c r="E130" s="98"/>
      <c r="F130" s="98"/>
      <c r="G130" s="98"/>
      <c r="H130" s="98"/>
      <c r="I130" s="98"/>
      <c r="J130" s="98"/>
      <c r="K130" s="98"/>
      <c r="L130" s="98"/>
    </row>
    <row r="131" spans="2:12">
      <c r="B131" s="96"/>
      <c r="C131" s="98"/>
      <c r="D131" s="98"/>
      <c r="E131" s="98"/>
      <c r="F131" s="98"/>
      <c r="G131" s="98"/>
      <c r="H131" s="98"/>
      <c r="I131" s="98"/>
      <c r="J131" s="98"/>
      <c r="K131" s="98"/>
      <c r="L131" s="98"/>
    </row>
    <row r="132" spans="2:12">
      <c r="B132" s="96"/>
      <c r="C132" s="98"/>
      <c r="D132" s="98"/>
      <c r="E132" s="98"/>
      <c r="F132" s="98"/>
      <c r="G132" s="98"/>
      <c r="H132" s="98"/>
      <c r="I132" s="98"/>
      <c r="J132" s="98"/>
      <c r="K132" s="98"/>
      <c r="L132" s="98"/>
    </row>
    <row r="133" spans="2:12">
      <c r="B133" s="96"/>
      <c r="C133" s="98"/>
      <c r="D133" s="98"/>
      <c r="E133" s="98"/>
      <c r="F133" s="98"/>
      <c r="G133" s="98"/>
      <c r="H133" s="98"/>
      <c r="I133" s="98"/>
      <c r="J133" s="98"/>
      <c r="K133" s="98"/>
      <c r="L133" s="98"/>
    </row>
    <row r="134" spans="2:12">
      <c r="B134" s="96"/>
      <c r="C134" s="98"/>
      <c r="D134" s="98"/>
      <c r="E134" s="98"/>
      <c r="F134" s="98"/>
      <c r="G134" s="98"/>
      <c r="H134" s="98"/>
      <c r="I134" s="98"/>
      <c r="J134" s="98"/>
      <c r="K134" s="98"/>
      <c r="L134" s="98"/>
    </row>
    <row r="135" spans="2:12">
      <c r="B135" s="96"/>
      <c r="C135" s="98"/>
      <c r="D135" s="98"/>
      <c r="E135" s="98"/>
      <c r="F135" s="98"/>
      <c r="G135" s="98"/>
      <c r="H135" s="98"/>
      <c r="I135" s="98"/>
      <c r="J135" s="98"/>
      <c r="K135" s="98"/>
      <c r="L135" s="98"/>
    </row>
    <row r="136" spans="2:12">
      <c r="B136" s="96"/>
      <c r="C136" s="98"/>
      <c r="D136" s="98"/>
      <c r="E136" s="98"/>
      <c r="F136" s="98"/>
      <c r="G136" s="98"/>
      <c r="H136" s="98"/>
      <c r="I136" s="98"/>
      <c r="J136" s="98"/>
      <c r="K136" s="98"/>
      <c r="L136" s="98"/>
    </row>
    <row r="137" spans="2:12">
      <c r="B137" s="96"/>
      <c r="C137" s="98"/>
      <c r="D137" s="98"/>
      <c r="E137" s="98"/>
      <c r="F137" s="98"/>
      <c r="G137" s="98"/>
      <c r="H137" s="98"/>
      <c r="I137" s="98"/>
      <c r="J137" s="98"/>
      <c r="K137" s="98"/>
      <c r="L137" s="98"/>
    </row>
    <row r="138" spans="2:12">
      <c r="B138" s="96"/>
      <c r="C138" s="98"/>
      <c r="D138" s="98"/>
      <c r="E138" s="98"/>
      <c r="F138" s="98"/>
      <c r="G138" s="98"/>
      <c r="H138" s="98"/>
      <c r="I138" s="98"/>
      <c r="J138" s="98"/>
      <c r="K138" s="98"/>
      <c r="L138" s="98"/>
    </row>
    <row r="139" spans="2:12">
      <c r="B139" s="96"/>
      <c r="C139" s="98"/>
      <c r="D139" s="98"/>
      <c r="E139" s="98"/>
      <c r="F139" s="98"/>
      <c r="G139" s="98"/>
      <c r="H139" s="98"/>
      <c r="I139" s="98"/>
      <c r="J139" s="98"/>
      <c r="K139" s="98"/>
      <c r="L139" s="98"/>
    </row>
    <row r="140" spans="2:12">
      <c r="B140" s="96"/>
      <c r="C140" s="98"/>
      <c r="D140" s="98"/>
      <c r="E140" s="98"/>
      <c r="F140" s="98"/>
      <c r="G140" s="98"/>
      <c r="H140" s="98"/>
      <c r="I140" s="98"/>
      <c r="J140" s="98"/>
      <c r="K140" s="98"/>
      <c r="L140" s="98"/>
    </row>
    <row r="141" spans="2:12">
      <c r="B141" s="96"/>
      <c r="C141" s="98"/>
      <c r="D141" s="98"/>
      <c r="E141" s="98"/>
      <c r="F141" s="98"/>
      <c r="G141" s="98"/>
      <c r="H141" s="98"/>
      <c r="I141" s="98"/>
      <c r="J141" s="98"/>
      <c r="K141" s="98"/>
      <c r="L141" s="98"/>
    </row>
    <row r="142" spans="2:12">
      <c r="B142" s="96"/>
      <c r="C142" s="98"/>
      <c r="D142" s="98"/>
      <c r="E142" s="98"/>
      <c r="F142" s="98"/>
      <c r="G142" s="98"/>
      <c r="H142" s="98"/>
      <c r="I142" s="98"/>
      <c r="J142" s="98"/>
      <c r="K142" s="98"/>
      <c r="L142" s="98"/>
    </row>
    <row r="143" spans="2:12">
      <c r="B143" s="96"/>
      <c r="C143" s="98"/>
      <c r="D143" s="98"/>
      <c r="E143" s="98"/>
      <c r="F143" s="98"/>
      <c r="G143" s="98"/>
      <c r="H143" s="98"/>
      <c r="I143" s="98"/>
      <c r="J143" s="98"/>
      <c r="K143" s="98"/>
      <c r="L143" s="98"/>
    </row>
    <row r="144" spans="2:12">
      <c r="B144" s="96"/>
      <c r="C144" s="98"/>
      <c r="D144" s="98"/>
      <c r="E144" s="98"/>
      <c r="F144" s="98"/>
      <c r="G144" s="98"/>
      <c r="H144" s="98"/>
      <c r="I144" s="98"/>
      <c r="J144" s="98"/>
      <c r="K144" s="98"/>
      <c r="L144" s="98"/>
    </row>
    <row r="145" spans="2:12">
      <c r="B145" s="96"/>
      <c r="C145" s="98"/>
      <c r="D145" s="98"/>
      <c r="E145" s="98"/>
      <c r="F145" s="98"/>
      <c r="G145" s="98"/>
      <c r="H145" s="98"/>
      <c r="I145" s="98"/>
      <c r="J145" s="98"/>
      <c r="K145" s="98"/>
      <c r="L145" s="98"/>
    </row>
    <row r="146" spans="2:12">
      <c r="B146" s="96"/>
      <c r="C146" s="98"/>
      <c r="D146" s="98"/>
      <c r="E146" s="98"/>
      <c r="F146" s="98"/>
      <c r="G146" s="98"/>
      <c r="H146" s="98"/>
      <c r="I146" s="98"/>
      <c r="J146" s="98"/>
      <c r="K146" s="98"/>
      <c r="L146" s="98"/>
    </row>
    <row r="147" spans="2:12">
      <c r="B147" s="96"/>
      <c r="C147" s="98"/>
      <c r="D147" s="98"/>
      <c r="E147" s="98"/>
      <c r="F147" s="98"/>
      <c r="G147" s="98"/>
      <c r="H147" s="98"/>
      <c r="I147" s="98"/>
      <c r="J147" s="98"/>
      <c r="K147" s="98"/>
      <c r="L147" s="98"/>
    </row>
    <row r="148" spans="2:12">
      <c r="B148" s="96"/>
      <c r="C148" s="98"/>
      <c r="D148" s="98"/>
      <c r="E148" s="98"/>
      <c r="F148" s="98"/>
      <c r="G148" s="98"/>
      <c r="H148" s="98"/>
      <c r="I148" s="98"/>
      <c r="J148" s="98"/>
      <c r="K148" s="98"/>
      <c r="L148" s="98"/>
    </row>
    <row r="149" spans="2:12">
      <c r="B149" s="96"/>
      <c r="C149" s="98"/>
      <c r="D149" s="98"/>
      <c r="E149" s="98"/>
      <c r="F149" s="98"/>
      <c r="G149" s="98"/>
      <c r="H149" s="98"/>
      <c r="I149" s="98"/>
      <c r="J149" s="98"/>
      <c r="K149" s="98"/>
      <c r="L149" s="98"/>
    </row>
    <row r="150" spans="2:12">
      <c r="B150" s="96"/>
      <c r="C150" s="98"/>
      <c r="D150" s="98"/>
      <c r="E150" s="98"/>
      <c r="F150" s="98"/>
      <c r="G150" s="98"/>
      <c r="H150" s="98"/>
      <c r="I150" s="98"/>
      <c r="J150" s="98"/>
      <c r="K150" s="98"/>
      <c r="L150" s="98"/>
    </row>
    <row r="151" spans="2:12">
      <c r="B151" s="96"/>
      <c r="C151" s="98"/>
      <c r="D151" s="98"/>
      <c r="E151" s="98"/>
      <c r="F151" s="98"/>
      <c r="G151" s="98"/>
      <c r="H151" s="98"/>
      <c r="I151" s="98"/>
      <c r="J151" s="98"/>
      <c r="K151" s="98"/>
      <c r="L151" s="98"/>
    </row>
    <row r="152" spans="2:12">
      <c r="B152" s="96"/>
      <c r="C152" s="98"/>
      <c r="D152" s="98"/>
      <c r="E152" s="98"/>
      <c r="F152" s="98"/>
      <c r="G152" s="98"/>
      <c r="H152" s="98"/>
      <c r="I152" s="98"/>
      <c r="J152" s="98"/>
      <c r="K152" s="98"/>
      <c r="L152" s="98"/>
    </row>
    <row r="153" spans="2:12">
      <c r="B153" s="96"/>
      <c r="C153" s="98"/>
      <c r="D153" s="98"/>
      <c r="E153" s="98"/>
      <c r="F153" s="98"/>
      <c r="G153" s="98"/>
      <c r="H153" s="98"/>
      <c r="I153" s="98"/>
      <c r="J153" s="98"/>
      <c r="K153" s="98"/>
      <c r="L153" s="98"/>
    </row>
    <row r="154" spans="2:12">
      <c r="B154" s="96"/>
      <c r="C154" s="98"/>
      <c r="D154" s="98"/>
      <c r="E154" s="98"/>
      <c r="F154" s="98"/>
      <c r="G154" s="98"/>
      <c r="H154" s="98"/>
      <c r="I154" s="98"/>
      <c r="J154" s="98"/>
      <c r="K154" s="98"/>
      <c r="L154" s="98"/>
    </row>
    <row r="155" spans="2:12">
      <c r="B155" s="96"/>
      <c r="C155" s="98"/>
      <c r="D155" s="98"/>
      <c r="E155" s="98"/>
      <c r="F155" s="98"/>
      <c r="G155" s="98"/>
      <c r="H155" s="98"/>
      <c r="I155" s="98"/>
      <c r="J155" s="98"/>
      <c r="K155" s="98"/>
      <c r="L155" s="98"/>
    </row>
    <row r="156" spans="2:12">
      <c r="B156" s="96"/>
      <c r="C156" s="98"/>
      <c r="D156" s="98"/>
      <c r="E156" s="98"/>
      <c r="F156" s="98"/>
      <c r="G156" s="98"/>
      <c r="H156" s="98"/>
      <c r="I156" s="98"/>
      <c r="J156" s="98"/>
      <c r="K156" s="98"/>
      <c r="L156" s="98"/>
    </row>
    <row r="157" spans="2:12">
      <c r="B157" s="96"/>
      <c r="C157" s="98"/>
      <c r="D157" s="98"/>
      <c r="E157" s="98"/>
      <c r="F157" s="98"/>
      <c r="G157" s="98"/>
      <c r="H157" s="98"/>
      <c r="I157" s="98"/>
      <c r="J157" s="98"/>
      <c r="K157" s="98"/>
      <c r="L157" s="98"/>
    </row>
    <row r="158" spans="2:12">
      <c r="B158" s="96"/>
      <c r="C158" s="98"/>
      <c r="D158" s="98"/>
      <c r="E158" s="98"/>
      <c r="F158" s="98"/>
      <c r="G158" s="98"/>
      <c r="H158" s="98"/>
      <c r="I158" s="98"/>
      <c r="J158" s="98"/>
      <c r="K158" s="98"/>
      <c r="L158" s="98"/>
    </row>
    <row r="159" spans="2:12">
      <c r="B159" s="96"/>
      <c r="C159" s="98"/>
      <c r="D159" s="98"/>
      <c r="E159" s="98"/>
      <c r="F159" s="98"/>
      <c r="G159" s="98"/>
      <c r="H159" s="98"/>
      <c r="I159" s="98"/>
      <c r="J159" s="98"/>
      <c r="K159" s="98"/>
      <c r="L159" s="98"/>
    </row>
    <row r="160" spans="2:12">
      <c r="B160" s="96"/>
      <c r="C160" s="98"/>
      <c r="D160" s="98"/>
      <c r="E160" s="98"/>
      <c r="F160" s="98"/>
      <c r="G160" s="98"/>
      <c r="H160" s="98"/>
      <c r="I160" s="98"/>
      <c r="J160" s="98"/>
      <c r="K160" s="98"/>
      <c r="L160" s="98"/>
    </row>
    <row r="161" spans="2:12">
      <c r="B161" s="96"/>
      <c r="C161" s="98"/>
      <c r="D161" s="98"/>
      <c r="E161" s="98"/>
      <c r="F161" s="98"/>
      <c r="G161" s="98"/>
      <c r="H161" s="98"/>
      <c r="I161" s="98"/>
      <c r="J161" s="98"/>
      <c r="K161" s="98"/>
      <c r="L161" s="98"/>
    </row>
    <row r="162" spans="2:12">
      <c r="B162" s="96"/>
      <c r="C162" s="98"/>
      <c r="D162" s="98"/>
      <c r="E162" s="98"/>
      <c r="F162" s="98"/>
      <c r="G162" s="98"/>
      <c r="H162" s="98"/>
      <c r="I162" s="98"/>
      <c r="J162" s="98"/>
      <c r="K162" s="98"/>
      <c r="L162" s="98"/>
    </row>
    <row r="163" spans="2:12">
      <c r="B163" s="96"/>
      <c r="C163" s="98"/>
      <c r="D163" s="98"/>
      <c r="E163" s="98"/>
      <c r="F163" s="98"/>
      <c r="G163" s="98"/>
      <c r="H163" s="98"/>
      <c r="I163" s="98"/>
      <c r="J163" s="98"/>
      <c r="K163" s="98"/>
      <c r="L163" s="98"/>
    </row>
    <row r="164" spans="2:12">
      <c r="B164" s="96"/>
      <c r="C164" s="98"/>
      <c r="D164" s="98"/>
      <c r="E164" s="98"/>
      <c r="F164" s="98"/>
      <c r="G164" s="98"/>
      <c r="H164" s="98"/>
      <c r="I164" s="98"/>
      <c r="J164" s="98"/>
      <c r="K164" s="98"/>
      <c r="L164" s="98"/>
    </row>
    <row r="165" spans="2:12">
      <c r="B165" s="96"/>
      <c r="C165" s="98"/>
      <c r="D165" s="98"/>
      <c r="E165" s="98"/>
      <c r="F165" s="98"/>
      <c r="G165" s="98"/>
      <c r="H165" s="98"/>
      <c r="I165" s="98"/>
      <c r="J165" s="98"/>
      <c r="K165" s="98"/>
      <c r="L165" s="98"/>
    </row>
    <row r="166" spans="2:12">
      <c r="B166" s="96"/>
      <c r="C166" s="98"/>
      <c r="D166" s="98"/>
      <c r="E166" s="98"/>
      <c r="F166" s="98"/>
      <c r="G166" s="98"/>
      <c r="H166" s="98"/>
      <c r="I166" s="98"/>
      <c r="J166" s="98"/>
      <c r="K166" s="98"/>
      <c r="L166" s="98"/>
    </row>
    <row r="167" spans="2:12">
      <c r="B167" s="96"/>
      <c r="C167" s="98"/>
      <c r="D167" s="98"/>
      <c r="E167" s="98"/>
      <c r="F167" s="98"/>
      <c r="G167" s="98"/>
      <c r="H167" s="98"/>
      <c r="I167" s="98"/>
      <c r="J167" s="98"/>
      <c r="K167" s="98"/>
      <c r="L167" s="98"/>
    </row>
    <row r="168" spans="2:12">
      <c r="B168" s="96"/>
      <c r="C168" s="98"/>
      <c r="D168" s="98"/>
      <c r="E168" s="98"/>
      <c r="F168" s="98"/>
      <c r="G168" s="98"/>
      <c r="H168" s="98"/>
      <c r="I168" s="98"/>
      <c r="J168" s="98"/>
      <c r="K168" s="98"/>
      <c r="L168" s="98"/>
    </row>
    <row r="169" spans="2:12">
      <c r="B169" s="96"/>
      <c r="C169" s="98"/>
      <c r="D169" s="98"/>
      <c r="E169" s="98"/>
      <c r="F169" s="98"/>
      <c r="G169" s="98"/>
      <c r="H169" s="98"/>
      <c r="I169" s="98"/>
      <c r="J169" s="98"/>
      <c r="K169" s="98"/>
      <c r="L169" s="98"/>
    </row>
    <row r="170" spans="2:12">
      <c r="B170" s="96"/>
      <c r="C170" s="98"/>
      <c r="D170" s="98"/>
      <c r="E170" s="98"/>
      <c r="F170" s="98"/>
      <c r="G170" s="98"/>
      <c r="H170" s="98"/>
      <c r="I170" s="98"/>
      <c r="J170" s="98"/>
      <c r="K170" s="98"/>
      <c r="L170" s="98"/>
    </row>
    <row r="171" spans="2:12">
      <c r="B171" s="96"/>
      <c r="C171" s="98"/>
      <c r="D171" s="98"/>
      <c r="E171" s="98"/>
      <c r="F171" s="98"/>
      <c r="G171" s="98"/>
      <c r="H171" s="98"/>
      <c r="I171" s="98"/>
      <c r="J171" s="98"/>
      <c r="K171" s="98"/>
      <c r="L171" s="98"/>
    </row>
    <row r="172" spans="2:12">
      <c r="B172" s="96"/>
      <c r="C172" s="98"/>
      <c r="D172" s="98"/>
      <c r="E172" s="98"/>
      <c r="F172" s="98"/>
      <c r="G172" s="98"/>
      <c r="H172" s="98"/>
      <c r="I172" s="98"/>
      <c r="J172" s="98"/>
      <c r="K172" s="98"/>
      <c r="L172" s="98"/>
    </row>
    <row r="173" spans="2:12">
      <c r="B173" s="96"/>
      <c r="C173" s="98"/>
      <c r="D173" s="98"/>
      <c r="E173" s="98"/>
      <c r="F173" s="98"/>
      <c r="G173" s="98"/>
      <c r="H173" s="98"/>
      <c r="I173" s="98"/>
      <c r="J173" s="98"/>
      <c r="K173" s="98"/>
      <c r="L173" s="98"/>
    </row>
    <row r="174" spans="2:12">
      <c r="B174" s="96"/>
      <c r="C174" s="98"/>
      <c r="D174" s="98"/>
      <c r="E174" s="98"/>
      <c r="F174" s="98"/>
      <c r="G174" s="98"/>
      <c r="H174" s="98"/>
      <c r="I174" s="98"/>
      <c r="J174" s="98"/>
      <c r="K174" s="98"/>
      <c r="L174" s="98"/>
    </row>
    <row r="175" spans="2:12">
      <c r="B175" s="96"/>
      <c r="C175" s="98"/>
      <c r="D175" s="98"/>
      <c r="E175" s="98"/>
      <c r="F175" s="98"/>
      <c r="G175" s="98"/>
      <c r="H175" s="98"/>
      <c r="I175" s="98"/>
      <c r="J175" s="98"/>
      <c r="K175" s="98"/>
      <c r="L175" s="98"/>
    </row>
    <row r="176" spans="2:12">
      <c r="B176" s="96"/>
      <c r="C176" s="98"/>
      <c r="D176" s="98"/>
      <c r="E176" s="98"/>
      <c r="F176" s="98"/>
      <c r="G176" s="98"/>
      <c r="H176" s="98"/>
      <c r="I176" s="98"/>
      <c r="J176" s="98"/>
      <c r="K176" s="98"/>
      <c r="L176" s="98"/>
    </row>
    <row r="177" spans="2:12">
      <c r="B177" s="96"/>
      <c r="C177" s="98"/>
      <c r="D177" s="98"/>
      <c r="E177" s="98"/>
      <c r="F177" s="98"/>
      <c r="G177" s="98"/>
      <c r="H177" s="98"/>
      <c r="I177" s="98"/>
      <c r="J177" s="98"/>
      <c r="K177" s="98"/>
      <c r="L177" s="98"/>
    </row>
    <row r="178" spans="2:12">
      <c r="B178" s="96"/>
      <c r="C178" s="98"/>
      <c r="D178" s="98"/>
      <c r="E178" s="98"/>
      <c r="F178" s="98"/>
      <c r="G178" s="98"/>
      <c r="H178" s="98"/>
      <c r="I178" s="98"/>
      <c r="J178" s="98"/>
      <c r="K178" s="98"/>
      <c r="L178" s="98"/>
    </row>
    <row r="179" spans="2:12">
      <c r="B179" s="96"/>
      <c r="C179" s="98"/>
      <c r="D179" s="98"/>
      <c r="E179" s="98"/>
      <c r="F179" s="98"/>
      <c r="G179" s="98"/>
      <c r="H179" s="98"/>
      <c r="I179" s="98"/>
      <c r="J179" s="98"/>
      <c r="K179" s="98"/>
      <c r="L179" s="98"/>
    </row>
    <row r="180" spans="2:12">
      <c r="B180" s="96"/>
      <c r="C180" s="98"/>
      <c r="D180" s="98"/>
      <c r="E180" s="98"/>
      <c r="F180" s="98"/>
      <c r="G180" s="98"/>
      <c r="H180" s="98"/>
      <c r="I180" s="98"/>
      <c r="J180" s="98"/>
      <c r="K180" s="98"/>
      <c r="L180" s="98"/>
    </row>
    <row r="181" spans="2:12">
      <c r="B181" s="96"/>
      <c r="C181" s="98"/>
      <c r="D181" s="98"/>
      <c r="E181" s="98"/>
      <c r="F181" s="98"/>
      <c r="G181" s="98"/>
      <c r="H181" s="98"/>
      <c r="I181" s="98"/>
      <c r="J181" s="98"/>
      <c r="K181" s="98"/>
      <c r="L181" s="98"/>
    </row>
    <row r="182" spans="2:12">
      <c r="B182" s="96"/>
      <c r="C182" s="98"/>
      <c r="D182" s="98"/>
      <c r="E182" s="98"/>
      <c r="F182" s="98"/>
      <c r="G182" s="98"/>
      <c r="H182" s="98"/>
      <c r="I182" s="98"/>
      <c r="J182" s="98"/>
      <c r="K182" s="98"/>
      <c r="L182" s="98"/>
    </row>
    <row r="183" spans="2:12">
      <c r="B183" s="96"/>
      <c r="C183" s="98"/>
      <c r="D183" s="98"/>
      <c r="E183" s="98"/>
      <c r="F183" s="98"/>
      <c r="G183" s="98"/>
      <c r="H183" s="98"/>
      <c r="I183" s="98"/>
      <c r="J183" s="98"/>
      <c r="K183" s="98"/>
      <c r="L183" s="98"/>
    </row>
    <row r="184" spans="2:12">
      <c r="B184" s="96"/>
      <c r="C184" s="98"/>
      <c r="D184" s="98"/>
      <c r="E184" s="98"/>
      <c r="F184" s="98"/>
      <c r="G184" s="98"/>
      <c r="H184" s="98"/>
      <c r="I184" s="98"/>
      <c r="J184" s="98"/>
      <c r="K184" s="98"/>
      <c r="L184" s="98"/>
    </row>
    <row r="185" spans="2:12">
      <c r="B185" s="96"/>
      <c r="C185" s="98"/>
      <c r="D185" s="98"/>
      <c r="E185" s="98"/>
      <c r="F185" s="98"/>
      <c r="G185" s="98"/>
      <c r="H185" s="98"/>
      <c r="I185" s="98"/>
      <c r="J185" s="98"/>
      <c r="K185" s="98"/>
      <c r="L185" s="98"/>
    </row>
    <row r="186" spans="2:12">
      <c r="B186" s="96"/>
      <c r="C186" s="98"/>
      <c r="D186" s="98"/>
      <c r="E186" s="98"/>
      <c r="F186" s="98"/>
      <c r="G186" s="98"/>
      <c r="H186" s="98"/>
      <c r="I186" s="98"/>
      <c r="J186" s="98"/>
      <c r="K186" s="98"/>
      <c r="L186" s="98"/>
    </row>
    <row r="187" spans="2:12">
      <c r="B187" s="96"/>
      <c r="C187" s="98"/>
      <c r="D187" s="98"/>
      <c r="E187" s="98"/>
      <c r="F187" s="98"/>
      <c r="G187" s="98"/>
      <c r="H187" s="98"/>
      <c r="I187" s="98"/>
      <c r="J187" s="98"/>
      <c r="K187" s="98"/>
      <c r="L187" s="98"/>
    </row>
    <row r="188" spans="2:12">
      <c r="B188" s="96"/>
      <c r="C188" s="98"/>
      <c r="D188" s="98"/>
      <c r="E188" s="98"/>
      <c r="F188" s="98"/>
      <c r="G188" s="98"/>
      <c r="H188" s="98"/>
      <c r="I188" s="98"/>
      <c r="J188" s="98"/>
      <c r="K188" s="98"/>
      <c r="L188" s="98"/>
    </row>
    <row r="189" spans="2:12">
      <c r="B189" s="96"/>
      <c r="C189" s="98"/>
      <c r="D189" s="98"/>
      <c r="E189" s="98"/>
      <c r="F189" s="98"/>
      <c r="G189" s="98"/>
      <c r="H189" s="98"/>
      <c r="I189" s="98"/>
      <c r="J189" s="98"/>
      <c r="K189" s="98"/>
      <c r="L189" s="98"/>
    </row>
    <row r="190" spans="2:12">
      <c r="B190" s="96"/>
      <c r="C190" s="98"/>
      <c r="D190" s="98"/>
      <c r="E190" s="98"/>
      <c r="F190" s="98"/>
      <c r="G190" s="98"/>
      <c r="H190" s="98"/>
      <c r="I190" s="98"/>
      <c r="J190" s="98"/>
      <c r="K190" s="98"/>
      <c r="L190" s="98"/>
    </row>
    <row r="191" spans="2:12">
      <c r="B191" s="96"/>
      <c r="C191" s="98"/>
      <c r="D191" s="98"/>
      <c r="E191" s="98"/>
      <c r="F191" s="98"/>
      <c r="G191" s="98"/>
      <c r="H191" s="98"/>
      <c r="I191" s="98"/>
      <c r="J191" s="98"/>
      <c r="K191" s="98"/>
      <c r="L191" s="98"/>
    </row>
    <row r="192" spans="2:12">
      <c r="B192" s="96"/>
      <c r="C192" s="98"/>
      <c r="D192" s="98"/>
      <c r="E192" s="98"/>
      <c r="F192" s="98"/>
      <c r="G192" s="98"/>
      <c r="H192" s="98"/>
      <c r="I192" s="98"/>
      <c r="J192" s="98"/>
      <c r="K192" s="98"/>
      <c r="L192" s="98"/>
    </row>
    <row r="193" spans="2:12">
      <c r="B193" s="96"/>
      <c r="C193" s="98"/>
      <c r="D193" s="98"/>
      <c r="E193" s="98"/>
      <c r="F193" s="98"/>
      <c r="G193" s="98"/>
      <c r="H193" s="98"/>
      <c r="I193" s="98"/>
      <c r="J193" s="98"/>
      <c r="K193" s="98"/>
      <c r="L193" s="98"/>
    </row>
    <row r="194" spans="2:12">
      <c r="B194" s="96"/>
      <c r="C194" s="98"/>
      <c r="D194" s="98"/>
      <c r="E194" s="98"/>
      <c r="F194" s="98"/>
      <c r="G194" s="98"/>
      <c r="H194" s="98"/>
      <c r="I194" s="98"/>
      <c r="J194" s="98"/>
      <c r="K194" s="98"/>
      <c r="L194" s="98"/>
    </row>
    <row r="195" spans="2:12">
      <c r="B195" s="96"/>
      <c r="C195" s="98"/>
      <c r="D195" s="98"/>
      <c r="E195" s="98"/>
      <c r="F195" s="98"/>
      <c r="G195" s="98"/>
      <c r="H195" s="98"/>
      <c r="I195" s="98"/>
      <c r="J195" s="98"/>
      <c r="K195" s="98"/>
      <c r="L195" s="98"/>
    </row>
    <row r="196" spans="2:12">
      <c r="B196" s="96"/>
      <c r="C196" s="98"/>
      <c r="D196" s="98"/>
      <c r="E196" s="98"/>
      <c r="F196" s="98"/>
      <c r="G196" s="98"/>
      <c r="H196" s="98"/>
      <c r="I196" s="98"/>
      <c r="J196" s="98"/>
      <c r="K196" s="98"/>
      <c r="L196" s="98"/>
    </row>
    <row r="197" spans="2:12">
      <c r="B197" s="96"/>
      <c r="C197" s="98"/>
      <c r="D197" s="98"/>
      <c r="E197" s="98"/>
      <c r="F197" s="98"/>
      <c r="G197" s="98"/>
      <c r="H197" s="98"/>
      <c r="I197" s="98"/>
      <c r="J197" s="98"/>
      <c r="K197" s="98"/>
      <c r="L197" s="98"/>
    </row>
    <row r="198" spans="2:12">
      <c r="B198" s="96"/>
      <c r="C198" s="98"/>
      <c r="D198" s="98"/>
      <c r="E198" s="98"/>
      <c r="F198" s="98"/>
      <c r="G198" s="98"/>
      <c r="H198" s="98"/>
      <c r="I198" s="98"/>
      <c r="J198" s="98"/>
      <c r="K198" s="98"/>
      <c r="L198" s="98"/>
    </row>
    <row r="199" spans="2:12">
      <c r="B199" s="96"/>
      <c r="C199" s="98"/>
      <c r="D199" s="98"/>
      <c r="E199" s="98"/>
      <c r="F199" s="98"/>
      <c r="G199" s="98"/>
      <c r="H199" s="98"/>
      <c r="I199" s="98"/>
      <c r="J199" s="98"/>
      <c r="K199" s="98"/>
      <c r="L199" s="98"/>
    </row>
    <row r="200" spans="2:12">
      <c r="B200" s="96"/>
      <c r="C200" s="98"/>
      <c r="D200" s="98"/>
      <c r="E200" s="98"/>
      <c r="F200" s="98"/>
      <c r="G200" s="98"/>
      <c r="H200" s="98"/>
      <c r="I200" s="98"/>
      <c r="J200" s="98"/>
      <c r="K200" s="98"/>
      <c r="L200" s="98"/>
    </row>
    <row r="201" spans="2:12">
      <c r="B201" s="96"/>
      <c r="C201" s="98"/>
      <c r="D201" s="98"/>
      <c r="E201" s="98"/>
      <c r="F201" s="98"/>
      <c r="G201" s="98"/>
      <c r="H201" s="98"/>
      <c r="I201" s="98"/>
      <c r="J201" s="98"/>
      <c r="K201" s="98"/>
      <c r="L201" s="98"/>
    </row>
    <row r="202" spans="2:12">
      <c r="B202" s="96"/>
      <c r="C202" s="98"/>
      <c r="D202" s="98"/>
      <c r="E202" s="98"/>
      <c r="F202" s="98"/>
      <c r="G202" s="98"/>
      <c r="H202" s="98"/>
      <c r="I202" s="98"/>
      <c r="J202" s="98"/>
      <c r="K202" s="98"/>
      <c r="L202" s="98"/>
    </row>
    <row r="203" spans="2:12">
      <c r="B203" s="96"/>
      <c r="C203" s="98"/>
      <c r="D203" s="98"/>
      <c r="E203" s="98"/>
      <c r="F203" s="98"/>
      <c r="G203" s="98"/>
      <c r="H203" s="98"/>
      <c r="I203" s="98"/>
      <c r="J203" s="98"/>
      <c r="K203" s="98"/>
      <c r="L203" s="98"/>
    </row>
    <row r="204" spans="2:12">
      <c r="B204" s="96"/>
      <c r="C204" s="98"/>
      <c r="D204" s="98"/>
      <c r="E204" s="98"/>
      <c r="F204" s="98"/>
      <c r="G204" s="98"/>
      <c r="H204" s="98"/>
      <c r="I204" s="98"/>
      <c r="J204" s="98"/>
      <c r="K204" s="98"/>
      <c r="L204" s="98"/>
    </row>
    <row r="205" spans="2:12">
      <c r="B205" s="96"/>
      <c r="C205" s="98"/>
      <c r="D205" s="98"/>
      <c r="E205" s="98"/>
      <c r="F205" s="98"/>
      <c r="G205" s="98"/>
      <c r="H205" s="98"/>
      <c r="I205" s="98"/>
      <c r="J205" s="98"/>
      <c r="K205" s="98"/>
      <c r="L205" s="98"/>
    </row>
    <row r="206" spans="2:12">
      <c r="B206" s="96"/>
      <c r="C206" s="98"/>
      <c r="D206" s="98"/>
      <c r="E206" s="98"/>
      <c r="F206" s="98"/>
      <c r="G206" s="98"/>
      <c r="H206" s="98"/>
      <c r="I206" s="98"/>
      <c r="J206" s="98"/>
      <c r="K206" s="98"/>
      <c r="L206" s="98"/>
    </row>
    <row r="207" spans="2:12">
      <c r="B207" s="96"/>
      <c r="C207" s="98"/>
      <c r="D207" s="98"/>
      <c r="E207" s="98"/>
      <c r="F207" s="98"/>
      <c r="G207" s="98"/>
      <c r="H207" s="98"/>
      <c r="I207" s="98"/>
      <c r="J207" s="98"/>
      <c r="K207" s="98"/>
      <c r="L207" s="98"/>
    </row>
    <row r="208" spans="2:12">
      <c r="B208" s="96"/>
      <c r="C208" s="98"/>
      <c r="D208" s="98"/>
      <c r="E208" s="98"/>
      <c r="F208" s="98"/>
      <c r="G208" s="98"/>
      <c r="H208" s="98"/>
      <c r="I208" s="98"/>
      <c r="J208" s="98"/>
      <c r="K208" s="98"/>
      <c r="L208" s="98"/>
    </row>
    <row r="209" spans="2:12">
      <c r="B209" s="96"/>
      <c r="C209" s="98"/>
      <c r="D209" s="98"/>
      <c r="E209" s="98"/>
      <c r="F209" s="98"/>
      <c r="G209" s="98"/>
      <c r="H209" s="98"/>
      <c r="I209" s="98"/>
      <c r="J209" s="98"/>
      <c r="K209" s="98"/>
      <c r="L209" s="98"/>
    </row>
    <row r="210" spans="2:12">
      <c r="B210" s="96"/>
      <c r="C210" s="98"/>
      <c r="D210" s="98"/>
      <c r="E210" s="98"/>
      <c r="F210" s="98"/>
      <c r="G210" s="98"/>
      <c r="H210" s="98"/>
      <c r="I210" s="98"/>
      <c r="J210" s="98"/>
      <c r="K210" s="98"/>
      <c r="L210" s="98"/>
    </row>
    <row r="211" spans="2:12">
      <c r="B211" s="96"/>
      <c r="C211" s="98"/>
      <c r="D211" s="98"/>
      <c r="E211" s="98"/>
      <c r="F211" s="98"/>
      <c r="G211" s="98"/>
      <c r="H211" s="98"/>
      <c r="I211" s="98"/>
      <c r="J211" s="98"/>
      <c r="K211" s="98"/>
      <c r="L211" s="98"/>
    </row>
    <row r="212" spans="2:12">
      <c r="B212" s="96"/>
      <c r="C212" s="98"/>
      <c r="D212" s="98"/>
      <c r="E212" s="98"/>
      <c r="F212" s="98"/>
      <c r="G212" s="98"/>
      <c r="H212" s="98"/>
      <c r="I212" s="98"/>
      <c r="J212" s="98"/>
      <c r="K212" s="98"/>
      <c r="L212" s="98"/>
    </row>
    <row r="213" spans="2:12">
      <c r="B213" s="96"/>
      <c r="C213" s="98"/>
      <c r="D213" s="98"/>
      <c r="E213" s="98"/>
      <c r="F213" s="98"/>
      <c r="G213" s="98"/>
      <c r="H213" s="98"/>
      <c r="I213" s="98"/>
      <c r="J213" s="98"/>
      <c r="K213" s="98"/>
      <c r="L213" s="98"/>
    </row>
    <row r="214" spans="2:12">
      <c r="B214" s="96"/>
      <c r="C214" s="98"/>
      <c r="D214" s="98"/>
      <c r="E214" s="98"/>
      <c r="F214" s="98"/>
      <c r="G214" s="98"/>
      <c r="H214" s="98"/>
      <c r="I214" s="98"/>
      <c r="J214" s="98"/>
      <c r="K214" s="98"/>
      <c r="L214" s="98"/>
    </row>
    <row r="215" spans="2:12">
      <c r="B215" s="96"/>
      <c r="C215" s="98"/>
      <c r="D215" s="98"/>
      <c r="E215" s="98"/>
      <c r="F215" s="98"/>
      <c r="G215" s="98"/>
      <c r="H215" s="98"/>
      <c r="I215" s="98"/>
      <c r="J215" s="98"/>
      <c r="K215" s="98"/>
      <c r="L215" s="98"/>
    </row>
    <row r="216" spans="2:12">
      <c r="B216" s="96"/>
      <c r="C216" s="98"/>
      <c r="D216" s="98"/>
      <c r="E216" s="98"/>
      <c r="F216" s="98"/>
      <c r="G216" s="98"/>
      <c r="H216" s="98"/>
      <c r="I216" s="98"/>
      <c r="J216" s="98"/>
      <c r="K216" s="98"/>
      <c r="L216" s="98"/>
    </row>
    <row r="217" spans="2:12">
      <c r="B217" s="96"/>
      <c r="C217" s="98"/>
      <c r="D217" s="98"/>
      <c r="E217" s="98"/>
      <c r="F217" s="98"/>
      <c r="G217" s="98"/>
      <c r="H217" s="98"/>
      <c r="I217" s="98"/>
      <c r="J217" s="98"/>
      <c r="K217" s="98"/>
      <c r="L217" s="98"/>
    </row>
    <row r="218" spans="2:12">
      <c r="B218" s="96"/>
      <c r="C218" s="98"/>
      <c r="D218" s="98"/>
      <c r="E218" s="98"/>
      <c r="F218" s="98"/>
      <c r="G218" s="98"/>
      <c r="H218" s="98"/>
      <c r="I218" s="98"/>
      <c r="J218" s="98"/>
      <c r="K218" s="98"/>
      <c r="L218" s="98"/>
    </row>
    <row r="219" spans="2:12">
      <c r="B219" s="96"/>
      <c r="C219" s="98"/>
      <c r="D219" s="98"/>
      <c r="E219" s="98"/>
      <c r="F219" s="98"/>
      <c r="G219" s="98"/>
      <c r="H219" s="98"/>
      <c r="I219" s="98"/>
      <c r="J219" s="98"/>
      <c r="K219" s="98"/>
      <c r="L219" s="98"/>
    </row>
    <row r="220" spans="2:12">
      <c r="B220" s="96"/>
      <c r="C220" s="98"/>
      <c r="D220" s="98"/>
      <c r="E220" s="98"/>
      <c r="F220" s="98"/>
      <c r="G220" s="98"/>
      <c r="H220" s="98"/>
      <c r="I220" s="98"/>
      <c r="J220" s="98"/>
      <c r="K220" s="98"/>
      <c r="L220" s="98"/>
    </row>
    <row r="221" spans="2:12">
      <c r="B221" s="96"/>
      <c r="C221" s="98"/>
      <c r="D221" s="98"/>
      <c r="E221" s="98"/>
      <c r="F221" s="98"/>
      <c r="G221" s="98"/>
      <c r="H221" s="98"/>
      <c r="I221" s="98"/>
      <c r="J221" s="98"/>
      <c r="K221" s="98"/>
      <c r="L221" s="98"/>
    </row>
    <row r="222" spans="2:12">
      <c r="B222" s="96"/>
      <c r="C222" s="98"/>
      <c r="D222" s="98"/>
      <c r="E222" s="98"/>
      <c r="F222" s="98"/>
      <c r="G222" s="98"/>
      <c r="H222" s="98"/>
      <c r="I222" s="98"/>
      <c r="J222" s="98"/>
      <c r="K222" s="98"/>
      <c r="L222" s="98"/>
    </row>
    <row r="223" spans="2:12">
      <c r="B223" s="96"/>
      <c r="C223" s="98"/>
      <c r="D223" s="98"/>
      <c r="E223" s="98"/>
      <c r="F223" s="98"/>
      <c r="G223" s="98"/>
      <c r="H223" s="98"/>
      <c r="I223" s="98"/>
      <c r="J223" s="98"/>
      <c r="K223" s="98"/>
      <c r="L223" s="98"/>
    </row>
    <row r="224" spans="2:12">
      <c r="B224" s="96"/>
      <c r="C224" s="98"/>
      <c r="D224" s="98"/>
      <c r="E224" s="98"/>
      <c r="F224" s="98"/>
      <c r="G224" s="98"/>
      <c r="H224" s="98"/>
      <c r="I224" s="98"/>
      <c r="J224" s="98"/>
      <c r="K224" s="98"/>
      <c r="L224" s="98"/>
    </row>
    <row r="225" spans="2:12">
      <c r="B225" s="96"/>
      <c r="C225" s="98"/>
      <c r="D225" s="98"/>
      <c r="E225" s="98"/>
      <c r="F225" s="98"/>
      <c r="G225" s="98"/>
      <c r="H225" s="98"/>
      <c r="I225" s="98"/>
      <c r="J225" s="98"/>
      <c r="K225" s="98"/>
      <c r="L225" s="98"/>
    </row>
    <row r="226" spans="2:12">
      <c r="B226" s="96"/>
      <c r="C226" s="98"/>
      <c r="D226" s="98"/>
      <c r="E226" s="98"/>
      <c r="F226" s="98"/>
      <c r="G226" s="98"/>
      <c r="H226" s="98"/>
      <c r="I226" s="98"/>
      <c r="J226" s="98"/>
      <c r="K226" s="98"/>
      <c r="L226" s="98"/>
    </row>
    <row r="227" spans="2:12">
      <c r="B227" s="96"/>
      <c r="C227" s="98"/>
      <c r="D227" s="98"/>
      <c r="E227" s="98"/>
      <c r="F227" s="98"/>
      <c r="G227" s="98"/>
      <c r="H227" s="98"/>
      <c r="I227" s="98"/>
      <c r="J227" s="98"/>
      <c r="K227" s="98"/>
      <c r="L227" s="98"/>
    </row>
    <row r="228" spans="2:12">
      <c r="B228" s="96"/>
      <c r="C228" s="98"/>
      <c r="D228" s="98"/>
      <c r="E228" s="98"/>
      <c r="F228" s="98"/>
      <c r="G228" s="98"/>
      <c r="H228" s="98"/>
      <c r="I228" s="98"/>
      <c r="J228" s="98"/>
      <c r="K228" s="98"/>
      <c r="L228" s="98"/>
    </row>
    <row r="229" spans="2:12">
      <c r="B229" s="96"/>
      <c r="C229" s="98"/>
      <c r="D229" s="98"/>
      <c r="E229" s="98"/>
      <c r="F229" s="98"/>
      <c r="G229" s="98"/>
      <c r="H229" s="98"/>
      <c r="I229" s="98"/>
      <c r="J229" s="98"/>
      <c r="K229" s="98"/>
      <c r="L229" s="98"/>
    </row>
    <row r="230" spans="2:12">
      <c r="B230" s="96"/>
      <c r="C230" s="98"/>
      <c r="D230" s="98"/>
      <c r="E230" s="98"/>
      <c r="F230" s="98"/>
      <c r="G230" s="98"/>
      <c r="H230" s="98"/>
      <c r="I230" s="98"/>
      <c r="J230" s="98"/>
      <c r="K230" s="98"/>
      <c r="L230" s="98"/>
    </row>
    <row r="231" spans="2:12">
      <c r="B231" s="96"/>
      <c r="C231" s="98"/>
      <c r="D231" s="98"/>
      <c r="E231" s="98"/>
      <c r="F231" s="98"/>
      <c r="G231" s="98"/>
      <c r="H231" s="98"/>
      <c r="I231" s="98"/>
      <c r="J231" s="98"/>
      <c r="K231" s="98"/>
      <c r="L231" s="98"/>
    </row>
    <row r="232" spans="2:12">
      <c r="B232" s="96"/>
      <c r="C232" s="98"/>
      <c r="D232" s="98"/>
      <c r="E232" s="98"/>
      <c r="F232" s="98"/>
      <c r="G232" s="98"/>
      <c r="H232" s="98"/>
      <c r="I232" s="98"/>
      <c r="J232" s="98"/>
      <c r="K232" s="98"/>
      <c r="L232" s="98"/>
    </row>
    <row r="233" spans="2:12">
      <c r="B233" s="96"/>
      <c r="C233" s="98"/>
      <c r="D233" s="98"/>
      <c r="E233" s="98"/>
      <c r="F233" s="98"/>
      <c r="G233" s="98"/>
      <c r="H233" s="98"/>
      <c r="I233" s="98"/>
      <c r="J233" s="98"/>
      <c r="K233" s="98"/>
      <c r="L233" s="98"/>
    </row>
    <row r="234" spans="2:12">
      <c r="B234" s="96"/>
      <c r="C234" s="98"/>
      <c r="D234" s="98"/>
      <c r="E234" s="98"/>
      <c r="F234" s="98"/>
      <c r="G234" s="98"/>
      <c r="H234" s="98"/>
      <c r="I234" s="98"/>
      <c r="J234" s="98"/>
      <c r="K234" s="98"/>
      <c r="L234" s="98"/>
    </row>
    <row r="235" spans="2:12">
      <c r="B235" s="96"/>
      <c r="C235" s="98"/>
      <c r="D235" s="98"/>
      <c r="E235" s="98"/>
      <c r="F235" s="98"/>
      <c r="G235" s="98"/>
      <c r="H235" s="98"/>
      <c r="I235" s="98"/>
      <c r="J235" s="98"/>
      <c r="K235" s="98"/>
      <c r="L235" s="98"/>
    </row>
    <row r="236" spans="2:12">
      <c r="B236" s="96"/>
      <c r="C236" s="98"/>
      <c r="D236" s="98"/>
      <c r="E236" s="98"/>
      <c r="F236" s="98"/>
      <c r="G236" s="98"/>
      <c r="H236" s="98"/>
      <c r="I236" s="98"/>
      <c r="J236" s="98"/>
      <c r="K236" s="98"/>
      <c r="L236" s="98"/>
    </row>
    <row r="237" spans="2:12">
      <c r="B237" s="96"/>
      <c r="C237" s="98"/>
      <c r="D237" s="98"/>
      <c r="E237" s="98"/>
      <c r="F237" s="98"/>
      <c r="G237" s="98"/>
      <c r="H237" s="98"/>
      <c r="I237" s="98"/>
      <c r="J237" s="98"/>
      <c r="K237" s="98"/>
      <c r="L237" s="98"/>
    </row>
    <row r="238" spans="2:12">
      <c r="B238" s="96"/>
      <c r="C238" s="98"/>
      <c r="D238" s="98"/>
      <c r="E238" s="98"/>
      <c r="F238" s="98"/>
      <c r="G238" s="98"/>
      <c r="H238" s="98"/>
      <c r="I238" s="98"/>
      <c r="J238" s="98"/>
      <c r="K238" s="98"/>
      <c r="L238" s="98"/>
    </row>
    <row r="239" spans="2:12">
      <c r="B239" s="96"/>
      <c r="C239" s="98"/>
      <c r="D239" s="98"/>
      <c r="E239" s="98"/>
      <c r="F239" s="98"/>
      <c r="G239" s="98"/>
      <c r="H239" s="98"/>
      <c r="I239" s="98"/>
      <c r="J239" s="98"/>
      <c r="K239" s="98"/>
      <c r="L239" s="98"/>
    </row>
    <row r="240" spans="2:12">
      <c r="B240" s="96"/>
      <c r="C240" s="98"/>
      <c r="D240" s="98"/>
      <c r="E240" s="98"/>
      <c r="F240" s="98"/>
      <c r="G240" s="98"/>
      <c r="H240" s="98"/>
      <c r="I240" s="98"/>
      <c r="J240" s="98"/>
      <c r="K240" s="98"/>
      <c r="L240" s="98"/>
    </row>
    <row r="241" spans="2:12">
      <c r="B241" s="96"/>
      <c r="C241" s="98"/>
      <c r="D241" s="98"/>
      <c r="E241" s="98"/>
      <c r="F241" s="98"/>
      <c r="G241" s="98"/>
      <c r="H241" s="98"/>
      <c r="I241" s="98"/>
      <c r="J241" s="98"/>
      <c r="K241" s="98"/>
      <c r="L241" s="98"/>
    </row>
    <row r="242" spans="2:12">
      <c r="B242" s="96"/>
      <c r="C242" s="98"/>
      <c r="D242" s="98"/>
      <c r="E242" s="98"/>
      <c r="F242" s="98"/>
      <c r="G242" s="98"/>
      <c r="H242" s="98"/>
      <c r="I242" s="98"/>
      <c r="J242" s="98"/>
      <c r="K242" s="98"/>
      <c r="L242" s="98"/>
    </row>
    <row r="243" spans="2:12">
      <c r="B243" s="96"/>
      <c r="C243" s="98"/>
      <c r="D243" s="98"/>
      <c r="E243" s="98"/>
      <c r="F243" s="98"/>
      <c r="G243" s="98"/>
      <c r="H243" s="98"/>
      <c r="I243" s="98"/>
      <c r="J243" s="98"/>
      <c r="K243" s="98"/>
      <c r="L243" s="98"/>
    </row>
    <row r="244" spans="2:12">
      <c r="B244" s="96"/>
      <c r="C244" s="98"/>
      <c r="D244" s="98"/>
      <c r="E244" s="98"/>
      <c r="F244" s="98"/>
      <c r="G244" s="98"/>
      <c r="H244" s="98"/>
      <c r="I244" s="98"/>
      <c r="J244" s="98"/>
      <c r="K244" s="98"/>
      <c r="L244" s="98"/>
    </row>
    <row r="245" spans="2:12">
      <c r="B245" s="96"/>
      <c r="C245" s="98"/>
      <c r="D245" s="98"/>
      <c r="E245" s="98"/>
      <c r="F245" s="98"/>
      <c r="G245" s="98"/>
      <c r="H245" s="98"/>
      <c r="I245" s="98"/>
      <c r="J245" s="98"/>
      <c r="K245" s="98"/>
      <c r="L245" s="98"/>
    </row>
    <row r="246" spans="2:12">
      <c r="B246" s="96"/>
      <c r="C246" s="98"/>
      <c r="D246" s="98"/>
      <c r="E246" s="98"/>
      <c r="F246" s="98"/>
      <c r="G246" s="98"/>
      <c r="H246" s="98"/>
      <c r="I246" s="98"/>
      <c r="J246" s="98"/>
      <c r="K246" s="98"/>
      <c r="L246" s="98"/>
    </row>
    <row r="247" spans="2:12">
      <c r="B247" s="96"/>
      <c r="C247" s="98"/>
      <c r="D247" s="98"/>
      <c r="E247" s="98"/>
      <c r="F247" s="98"/>
      <c r="G247" s="98"/>
      <c r="H247" s="98"/>
      <c r="I247" s="98"/>
      <c r="J247" s="98"/>
      <c r="K247" s="98"/>
      <c r="L247" s="98"/>
    </row>
    <row r="248" spans="2:12">
      <c r="B248" s="96"/>
      <c r="C248" s="98"/>
      <c r="D248" s="98"/>
      <c r="E248" s="98"/>
      <c r="F248" s="98"/>
      <c r="G248" s="98"/>
      <c r="H248" s="98"/>
      <c r="I248" s="98"/>
      <c r="J248" s="98"/>
      <c r="K248" s="98"/>
      <c r="L248" s="98"/>
    </row>
    <row r="249" spans="2:12">
      <c r="B249" s="96"/>
      <c r="C249" s="98"/>
      <c r="D249" s="98"/>
      <c r="E249" s="98"/>
      <c r="F249" s="98"/>
      <c r="G249" s="98"/>
      <c r="H249" s="98"/>
      <c r="I249" s="98"/>
      <c r="J249" s="98"/>
      <c r="K249" s="98"/>
      <c r="L249" s="98"/>
    </row>
    <row r="250" spans="2:12">
      <c r="B250" s="96"/>
      <c r="C250" s="98"/>
      <c r="D250" s="98"/>
      <c r="E250" s="98"/>
      <c r="F250" s="98"/>
      <c r="G250" s="98"/>
      <c r="H250" s="98"/>
      <c r="I250" s="98"/>
      <c r="J250" s="98"/>
      <c r="K250" s="98"/>
      <c r="L250" s="98"/>
    </row>
    <row r="251" spans="2:12">
      <c r="B251" s="96"/>
      <c r="C251" s="98"/>
      <c r="D251" s="98"/>
      <c r="E251" s="98"/>
      <c r="F251" s="98"/>
      <c r="G251" s="98"/>
      <c r="H251" s="98"/>
      <c r="I251" s="98"/>
      <c r="J251" s="98"/>
      <c r="K251" s="98"/>
      <c r="L251" s="98"/>
    </row>
    <row r="252" spans="2:12">
      <c r="B252" s="96"/>
      <c r="C252" s="98"/>
      <c r="D252" s="98"/>
      <c r="E252" s="98"/>
      <c r="F252" s="98"/>
      <c r="G252" s="98"/>
      <c r="H252" s="98"/>
      <c r="I252" s="98"/>
      <c r="J252" s="98"/>
      <c r="K252" s="98"/>
      <c r="L252" s="98"/>
    </row>
    <row r="253" spans="2:12">
      <c r="B253" s="96"/>
      <c r="C253" s="98"/>
      <c r="D253" s="98"/>
      <c r="E253" s="98"/>
      <c r="F253" s="98"/>
      <c r="G253" s="98"/>
      <c r="H253" s="98"/>
      <c r="I253" s="98"/>
      <c r="J253" s="98"/>
      <c r="K253" s="98"/>
      <c r="L253" s="98"/>
    </row>
    <row r="254" spans="2:12">
      <c r="B254" s="96"/>
      <c r="C254" s="98"/>
      <c r="D254" s="98"/>
      <c r="E254" s="98"/>
      <c r="F254" s="98"/>
      <c r="G254" s="98"/>
      <c r="H254" s="98"/>
      <c r="I254" s="98"/>
      <c r="J254" s="98"/>
      <c r="K254" s="98"/>
      <c r="L254" s="98"/>
    </row>
    <row r="255" spans="2:12">
      <c r="B255" s="96"/>
      <c r="C255" s="98"/>
      <c r="D255" s="98"/>
      <c r="E255" s="98"/>
      <c r="F255" s="98"/>
      <c r="G255" s="98"/>
      <c r="H255" s="98"/>
      <c r="I255" s="98"/>
      <c r="J255" s="98"/>
      <c r="K255" s="98"/>
      <c r="L255" s="98"/>
    </row>
    <row r="256" spans="2:12">
      <c r="B256" s="96"/>
      <c r="C256" s="98"/>
      <c r="D256" s="98"/>
      <c r="E256" s="98"/>
      <c r="F256" s="98"/>
      <c r="G256" s="98"/>
      <c r="H256" s="98"/>
      <c r="I256" s="98"/>
      <c r="J256" s="98"/>
      <c r="K256" s="98"/>
      <c r="L256" s="98"/>
    </row>
    <row r="257" spans="2:12">
      <c r="B257" s="96"/>
      <c r="C257" s="98"/>
      <c r="D257" s="98"/>
      <c r="E257" s="98"/>
      <c r="F257" s="98"/>
      <c r="G257" s="98"/>
      <c r="H257" s="98"/>
      <c r="I257" s="98"/>
      <c r="J257" s="98"/>
      <c r="K257" s="98"/>
      <c r="L257" s="98"/>
    </row>
    <row r="258" spans="2:12">
      <c r="B258" s="96"/>
      <c r="C258" s="98"/>
      <c r="D258" s="98"/>
      <c r="E258" s="98"/>
      <c r="F258" s="98"/>
      <c r="G258" s="98"/>
      <c r="H258" s="98"/>
      <c r="I258" s="98"/>
      <c r="J258" s="98"/>
      <c r="K258" s="98"/>
      <c r="L258" s="98"/>
    </row>
    <row r="259" spans="2:12">
      <c r="B259" s="96"/>
      <c r="C259" s="98"/>
      <c r="D259" s="98"/>
      <c r="E259" s="98"/>
      <c r="F259" s="98"/>
      <c r="G259" s="98"/>
      <c r="H259" s="98"/>
      <c r="I259" s="98"/>
      <c r="J259" s="98"/>
      <c r="K259" s="98"/>
      <c r="L259" s="98"/>
    </row>
    <row r="260" spans="2:12">
      <c r="B260" s="96"/>
      <c r="C260" s="98"/>
      <c r="D260" s="98"/>
      <c r="E260" s="98"/>
      <c r="F260" s="98"/>
      <c r="G260" s="98"/>
      <c r="H260" s="98"/>
      <c r="I260" s="98"/>
      <c r="J260" s="98"/>
      <c r="K260" s="98"/>
      <c r="L260" s="98"/>
    </row>
    <row r="261" spans="2:12">
      <c r="B261" s="96"/>
      <c r="C261" s="98"/>
      <c r="D261" s="98"/>
      <c r="E261" s="98"/>
      <c r="F261" s="98"/>
      <c r="G261" s="98"/>
      <c r="H261" s="98"/>
      <c r="I261" s="98"/>
      <c r="J261" s="98"/>
      <c r="K261" s="98"/>
      <c r="L261" s="98"/>
    </row>
    <row r="262" spans="2:12">
      <c r="B262" s="96"/>
      <c r="C262" s="98"/>
      <c r="D262" s="98"/>
      <c r="E262" s="98"/>
      <c r="F262" s="98"/>
      <c r="G262" s="98"/>
      <c r="H262" s="98"/>
      <c r="I262" s="98"/>
      <c r="J262" s="98"/>
      <c r="K262" s="98"/>
      <c r="L262" s="98"/>
    </row>
    <row r="263" spans="2:12">
      <c r="B263" s="96"/>
      <c r="C263" s="98"/>
      <c r="D263" s="98"/>
      <c r="E263" s="98"/>
      <c r="F263" s="98"/>
      <c r="G263" s="98"/>
      <c r="H263" s="98"/>
      <c r="I263" s="98"/>
      <c r="J263" s="98"/>
      <c r="K263" s="98"/>
      <c r="L263" s="98"/>
    </row>
    <row r="264" spans="2:12">
      <c r="B264" s="96"/>
      <c r="C264" s="98"/>
      <c r="D264" s="98"/>
      <c r="E264" s="98"/>
      <c r="F264" s="98"/>
      <c r="G264" s="98"/>
      <c r="H264" s="98"/>
      <c r="I264" s="98"/>
      <c r="J264" s="98"/>
      <c r="K264" s="98"/>
      <c r="L264" s="98"/>
    </row>
    <row r="265" spans="2:12">
      <c r="B265" s="96"/>
      <c r="C265" s="98"/>
      <c r="D265" s="98"/>
      <c r="E265" s="98"/>
      <c r="F265" s="98"/>
      <c r="G265" s="98"/>
      <c r="H265" s="98"/>
      <c r="I265" s="98"/>
      <c r="J265" s="98"/>
      <c r="K265" s="98"/>
      <c r="L265" s="98"/>
    </row>
    <row r="266" spans="2:12">
      <c r="B266" s="96"/>
      <c r="C266" s="98"/>
      <c r="D266" s="98"/>
      <c r="E266" s="98"/>
      <c r="F266" s="98"/>
      <c r="G266" s="98"/>
      <c r="H266" s="98"/>
      <c r="I266" s="98"/>
      <c r="J266" s="98"/>
      <c r="K266" s="98"/>
      <c r="L266" s="98"/>
    </row>
    <row r="267" spans="2:12">
      <c r="B267" s="96"/>
      <c r="C267" s="98"/>
      <c r="D267" s="98"/>
      <c r="E267" s="98"/>
      <c r="F267" s="98"/>
      <c r="G267" s="98"/>
      <c r="H267" s="98"/>
      <c r="I267" s="98"/>
      <c r="J267" s="98"/>
      <c r="K267" s="98"/>
      <c r="L267" s="98"/>
    </row>
    <row r="268" spans="2:12">
      <c r="B268" s="96"/>
      <c r="C268" s="98"/>
      <c r="D268" s="98"/>
      <c r="E268" s="98"/>
      <c r="F268" s="98"/>
      <c r="G268" s="98"/>
      <c r="H268" s="98"/>
      <c r="I268" s="98"/>
      <c r="J268" s="98"/>
      <c r="K268" s="98"/>
      <c r="L268" s="98"/>
    </row>
    <row r="269" spans="2:12">
      <c r="B269" s="96"/>
      <c r="C269" s="98"/>
      <c r="D269" s="98"/>
      <c r="E269" s="98"/>
      <c r="F269" s="98"/>
      <c r="G269" s="98"/>
      <c r="H269" s="98"/>
      <c r="I269" s="98"/>
      <c r="J269" s="98"/>
      <c r="K269" s="98"/>
      <c r="L269" s="98"/>
    </row>
    <row r="270" spans="2:12">
      <c r="B270" s="96"/>
      <c r="C270" s="98"/>
      <c r="D270" s="98"/>
      <c r="E270" s="98"/>
      <c r="F270" s="98"/>
      <c r="G270" s="98"/>
      <c r="H270" s="98"/>
      <c r="I270" s="98"/>
      <c r="J270" s="98"/>
      <c r="K270" s="98"/>
      <c r="L270" s="98"/>
    </row>
    <row r="271" spans="2:12">
      <c r="B271" s="96"/>
      <c r="C271" s="98"/>
      <c r="D271" s="98"/>
      <c r="E271" s="98"/>
      <c r="F271" s="98"/>
      <c r="G271" s="98"/>
      <c r="H271" s="98"/>
      <c r="I271" s="98"/>
      <c r="J271" s="98"/>
      <c r="K271" s="98"/>
      <c r="L271" s="98"/>
    </row>
    <row r="272" spans="2:12">
      <c r="B272" s="96"/>
      <c r="C272" s="98"/>
      <c r="D272" s="98"/>
      <c r="E272" s="98"/>
      <c r="F272" s="98"/>
      <c r="G272" s="98"/>
      <c r="H272" s="98"/>
      <c r="I272" s="98"/>
      <c r="J272" s="98"/>
      <c r="K272" s="98"/>
      <c r="L272" s="98"/>
    </row>
    <row r="273" spans="2:12">
      <c r="B273" s="96"/>
      <c r="C273" s="98"/>
      <c r="D273" s="98"/>
      <c r="E273" s="98"/>
      <c r="F273" s="98"/>
      <c r="G273" s="98"/>
      <c r="H273" s="98"/>
      <c r="I273" s="98"/>
      <c r="J273" s="98"/>
      <c r="K273" s="98"/>
      <c r="L273" s="98"/>
    </row>
    <row r="274" spans="2:12">
      <c r="B274" s="96"/>
      <c r="C274" s="98"/>
      <c r="D274" s="98"/>
      <c r="E274" s="98"/>
      <c r="F274" s="98"/>
      <c r="G274" s="98"/>
      <c r="H274" s="98"/>
      <c r="I274" s="98"/>
      <c r="J274" s="98"/>
      <c r="K274" s="98"/>
      <c r="L274" s="98"/>
    </row>
    <row r="275" spans="2:12">
      <c r="B275" s="96"/>
      <c r="C275" s="98"/>
      <c r="D275" s="98"/>
      <c r="E275" s="98"/>
      <c r="F275" s="98"/>
      <c r="G275" s="98"/>
      <c r="H275" s="98"/>
      <c r="I275" s="98"/>
      <c r="J275" s="98"/>
      <c r="K275" s="98"/>
      <c r="L275" s="98"/>
    </row>
    <row r="276" spans="2:12">
      <c r="B276" s="96"/>
      <c r="C276" s="98"/>
      <c r="D276" s="98"/>
      <c r="E276" s="98"/>
      <c r="F276" s="98"/>
      <c r="G276" s="98"/>
      <c r="H276" s="98"/>
      <c r="I276" s="98"/>
      <c r="J276" s="98"/>
      <c r="K276" s="98"/>
      <c r="L276" s="98"/>
    </row>
    <row r="277" spans="2:12">
      <c r="B277" s="96"/>
      <c r="C277" s="98"/>
      <c r="D277" s="98"/>
      <c r="E277" s="98"/>
      <c r="F277" s="98"/>
      <c r="G277" s="98"/>
      <c r="H277" s="98"/>
      <c r="I277" s="98"/>
      <c r="J277" s="98"/>
      <c r="K277" s="98"/>
      <c r="L277" s="98"/>
    </row>
    <row r="278" spans="2:12">
      <c r="B278" s="96"/>
      <c r="C278" s="98"/>
      <c r="D278" s="98"/>
      <c r="E278" s="98"/>
      <c r="F278" s="98"/>
      <c r="G278" s="98"/>
      <c r="H278" s="98"/>
      <c r="I278" s="98"/>
      <c r="J278" s="98"/>
      <c r="K278" s="98"/>
      <c r="L278" s="98"/>
    </row>
    <row r="279" spans="2:12">
      <c r="B279" s="96"/>
      <c r="C279" s="98"/>
      <c r="D279" s="98"/>
      <c r="E279" s="98"/>
      <c r="F279" s="98"/>
      <c r="G279" s="98"/>
      <c r="H279" s="98"/>
      <c r="I279" s="98"/>
      <c r="J279" s="98"/>
      <c r="K279" s="98"/>
      <c r="L279" s="98"/>
    </row>
    <row r="280" spans="2:12">
      <c r="B280" s="96"/>
      <c r="C280" s="98"/>
      <c r="D280" s="98"/>
      <c r="E280" s="98"/>
      <c r="F280" s="98"/>
      <c r="G280" s="98"/>
      <c r="H280" s="98"/>
      <c r="I280" s="98"/>
      <c r="J280" s="98"/>
      <c r="K280" s="98"/>
      <c r="L280" s="98"/>
    </row>
    <row r="281" spans="2:12">
      <c r="B281" s="96"/>
      <c r="C281" s="98"/>
      <c r="D281" s="98"/>
      <c r="E281" s="98"/>
      <c r="F281" s="98"/>
      <c r="G281" s="98"/>
      <c r="H281" s="98"/>
      <c r="I281" s="98"/>
      <c r="J281" s="98"/>
      <c r="K281" s="98"/>
      <c r="L281" s="98"/>
    </row>
    <row r="282" spans="2:12">
      <c r="B282" s="96"/>
      <c r="C282" s="98"/>
      <c r="D282" s="98"/>
      <c r="E282" s="98"/>
      <c r="F282" s="98"/>
      <c r="G282" s="98"/>
      <c r="H282" s="98"/>
      <c r="I282" s="98"/>
      <c r="J282" s="98"/>
      <c r="K282" s="98"/>
      <c r="L282" s="98"/>
    </row>
    <row r="283" spans="2:12">
      <c r="B283" s="96"/>
      <c r="C283" s="98"/>
      <c r="D283" s="98"/>
      <c r="E283" s="98"/>
      <c r="F283" s="98"/>
      <c r="G283" s="98"/>
      <c r="H283" s="98"/>
      <c r="I283" s="98"/>
      <c r="J283" s="98"/>
      <c r="K283" s="98"/>
      <c r="L283" s="98"/>
    </row>
    <row r="284" spans="2:12">
      <c r="B284" s="96"/>
      <c r="C284" s="98"/>
      <c r="D284" s="98"/>
      <c r="E284" s="98"/>
      <c r="F284" s="98"/>
      <c r="G284" s="98"/>
      <c r="H284" s="98"/>
      <c r="I284" s="98"/>
      <c r="J284" s="98"/>
      <c r="K284" s="98"/>
      <c r="L284" s="98"/>
    </row>
    <row r="285" spans="2:12">
      <c r="B285" s="96"/>
      <c r="C285" s="98"/>
      <c r="D285" s="98"/>
      <c r="E285" s="98"/>
      <c r="F285" s="98"/>
      <c r="G285" s="98"/>
      <c r="H285" s="98"/>
      <c r="I285" s="98"/>
      <c r="J285" s="98"/>
      <c r="K285" s="98"/>
      <c r="L285" s="98"/>
    </row>
    <row r="286" spans="2:12">
      <c r="B286" s="96"/>
      <c r="C286" s="98"/>
      <c r="D286" s="98"/>
      <c r="E286" s="98"/>
      <c r="F286" s="98"/>
      <c r="G286" s="98"/>
      <c r="H286" s="98"/>
      <c r="I286" s="98"/>
      <c r="J286" s="98"/>
      <c r="K286" s="98"/>
      <c r="L286" s="98"/>
    </row>
    <row r="287" spans="2:12">
      <c r="B287" s="96"/>
      <c r="C287" s="98"/>
      <c r="D287" s="98"/>
      <c r="E287" s="98"/>
      <c r="F287" s="98"/>
      <c r="G287" s="98"/>
      <c r="H287" s="98"/>
      <c r="I287" s="98"/>
      <c r="J287" s="98"/>
      <c r="K287" s="98"/>
      <c r="L287" s="98"/>
    </row>
    <row r="288" spans="2:12">
      <c r="B288" s="96"/>
      <c r="C288" s="98"/>
      <c r="D288" s="98"/>
      <c r="E288" s="98"/>
      <c r="F288" s="98"/>
      <c r="G288" s="98"/>
      <c r="H288" s="98"/>
      <c r="I288" s="98"/>
      <c r="J288" s="98"/>
      <c r="K288" s="98"/>
      <c r="L288" s="98"/>
    </row>
    <row r="289" spans="2:12">
      <c r="B289" s="96"/>
      <c r="C289" s="98"/>
      <c r="D289" s="98"/>
      <c r="E289" s="98"/>
      <c r="F289" s="98"/>
      <c r="G289" s="98"/>
      <c r="H289" s="98"/>
      <c r="I289" s="98"/>
      <c r="J289" s="98"/>
      <c r="K289" s="98"/>
      <c r="L289" s="98"/>
    </row>
    <row r="290" spans="2:12">
      <c r="B290" s="96"/>
      <c r="C290" s="98"/>
      <c r="D290" s="98"/>
      <c r="E290" s="98"/>
      <c r="F290" s="98"/>
      <c r="G290" s="98"/>
      <c r="H290" s="98"/>
      <c r="I290" s="98"/>
      <c r="J290" s="98"/>
      <c r="K290" s="98"/>
      <c r="L290" s="98"/>
    </row>
    <row r="291" spans="2:12">
      <c r="B291" s="96"/>
      <c r="C291" s="98"/>
      <c r="D291" s="98"/>
      <c r="E291" s="98"/>
      <c r="F291" s="98"/>
      <c r="G291" s="98"/>
      <c r="H291" s="98"/>
      <c r="I291" s="98"/>
      <c r="J291" s="98"/>
      <c r="K291" s="98"/>
      <c r="L291" s="98"/>
    </row>
    <row r="292" spans="2:12">
      <c r="B292" s="96"/>
      <c r="C292" s="98"/>
      <c r="D292" s="98"/>
      <c r="E292" s="98"/>
      <c r="F292" s="98"/>
      <c r="G292" s="98"/>
      <c r="H292" s="98"/>
      <c r="I292" s="98"/>
      <c r="J292" s="98"/>
      <c r="K292" s="98"/>
      <c r="L292" s="98"/>
    </row>
    <row r="293" spans="2:12">
      <c r="B293" s="96"/>
      <c r="C293" s="98"/>
      <c r="D293" s="98"/>
      <c r="E293" s="98"/>
      <c r="F293" s="98"/>
      <c r="G293" s="98"/>
      <c r="H293" s="98"/>
      <c r="I293" s="98"/>
      <c r="J293" s="98"/>
      <c r="K293" s="98"/>
      <c r="L293" s="98"/>
    </row>
    <row r="294" spans="2:12">
      <c r="B294" s="96"/>
      <c r="C294" s="98"/>
      <c r="D294" s="98"/>
      <c r="E294" s="98"/>
      <c r="F294" s="98"/>
      <c r="G294" s="98"/>
      <c r="H294" s="98"/>
      <c r="I294" s="98"/>
      <c r="J294" s="98"/>
      <c r="K294" s="98"/>
      <c r="L294" s="98"/>
    </row>
    <row r="295" spans="2:12">
      <c r="B295" s="96"/>
      <c r="C295" s="98"/>
      <c r="D295" s="98"/>
      <c r="E295" s="98"/>
      <c r="F295" s="98"/>
      <c r="G295" s="98"/>
      <c r="H295" s="98"/>
      <c r="I295" s="98"/>
      <c r="J295" s="98"/>
      <c r="K295" s="98"/>
      <c r="L295" s="98"/>
    </row>
    <row r="296" spans="2:12">
      <c r="B296" s="96"/>
      <c r="C296" s="98"/>
      <c r="D296" s="98"/>
      <c r="E296" s="98"/>
      <c r="F296" s="98"/>
      <c r="G296" s="98"/>
      <c r="H296" s="98"/>
      <c r="I296" s="98"/>
      <c r="J296" s="98"/>
      <c r="K296" s="98"/>
      <c r="L296" s="98"/>
    </row>
    <row r="297" spans="2:12">
      <c r="B297" s="96"/>
      <c r="C297" s="98"/>
      <c r="D297" s="98"/>
      <c r="E297" s="98"/>
      <c r="F297" s="98"/>
      <c r="G297" s="98"/>
      <c r="H297" s="98"/>
      <c r="I297" s="98"/>
      <c r="J297" s="98"/>
      <c r="K297" s="98"/>
      <c r="L297" s="98"/>
    </row>
    <row r="298" spans="2:12">
      <c r="B298" s="96"/>
      <c r="C298" s="98"/>
      <c r="D298" s="98"/>
      <c r="E298" s="98"/>
      <c r="F298" s="98"/>
      <c r="G298" s="98"/>
      <c r="H298" s="98"/>
      <c r="I298" s="98"/>
      <c r="J298" s="98"/>
      <c r="K298" s="98"/>
      <c r="L298" s="98"/>
    </row>
    <row r="299" spans="2:12">
      <c r="B299" s="96"/>
      <c r="C299" s="98"/>
      <c r="D299" s="98"/>
      <c r="E299" s="98"/>
      <c r="F299" s="98"/>
      <c r="G299" s="98"/>
      <c r="H299" s="98"/>
      <c r="I299" s="98"/>
      <c r="J299" s="98"/>
      <c r="K299" s="98"/>
      <c r="L299" s="98"/>
    </row>
    <row r="300" spans="2:12">
      <c r="B300" s="96"/>
      <c r="C300" s="98"/>
      <c r="D300" s="98"/>
      <c r="E300" s="98"/>
      <c r="F300" s="98"/>
      <c r="G300" s="98"/>
      <c r="H300" s="98"/>
      <c r="I300" s="98"/>
      <c r="J300" s="98"/>
      <c r="K300" s="98"/>
      <c r="L300" s="98"/>
    </row>
    <row r="301" spans="2:12">
      <c r="B301" s="96"/>
      <c r="C301" s="98"/>
      <c r="D301" s="98"/>
      <c r="E301" s="98"/>
      <c r="F301" s="98"/>
      <c r="G301" s="98"/>
      <c r="H301" s="98"/>
      <c r="I301" s="98"/>
      <c r="J301" s="98"/>
      <c r="K301" s="98"/>
      <c r="L301" s="98"/>
    </row>
    <row r="302" spans="2:12">
      <c r="B302" s="96"/>
      <c r="C302" s="98"/>
      <c r="D302" s="98"/>
      <c r="E302" s="98"/>
      <c r="F302" s="98"/>
      <c r="G302" s="98"/>
      <c r="H302" s="98"/>
      <c r="I302" s="98"/>
      <c r="J302" s="98"/>
      <c r="K302" s="98"/>
      <c r="L302" s="98"/>
    </row>
    <row r="303" spans="2:12">
      <c r="B303" s="96"/>
      <c r="C303" s="98"/>
      <c r="D303" s="98"/>
      <c r="E303" s="98"/>
      <c r="F303" s="98"/>
      <c r="G303" s="98"/>
      <c r="H303" s="98"/>
      <c r="I303" s="98"/>
      <c r="J303" s="98"/>
      <c r="K303" s="98"/>
      <c r="L303" s="98"/>
    </row>
    <row r="304" spans="2:12">
      <c r="B304" s="96"/>
      <c r="C304" s="98"/>
      <c r="D304" s="98"/>
      <c r="E304" s="98"/>
      <c r="F304" s="98"/>
      <c r="G304" s="98"/>
      <c r="H304" s="98"/>
      <c r="I304" s="98"/>
      <c r="J304" s="98"/>
      <c r="K304" s="98"/>
      <c r="L304" s="98"/>
    </row>
    <row r="305" spans="2:12">
      <c r="B305" s="96"/>
      <c r="C305" s="98"/>
      <c r="D305" s="98"/>
      <c r="E305" s="98"/>
      <c r="F305" s="98"/>
      <c r="G305" s="98"/>
      <c r="H305" s="98"/>
      <c r="I305" s="98"/>
      <c r="J305" s="98"/>
      <c r="K305" s="98"/>
      <c r="L305" s="98"/>
    </row>
    <row r="306" spans="2:12">
      <c r="B306" s="96"/>
      <c r="C306" s="98"/>
      <c r="D306" s="98"/>
      <c r="E306" s="98"/>
      <c r="F306" s="98"/>
      <c r="G306" s="98"/>
      <c r="H306" s="98"/>
      <c r="I306" s="98"/>
      <c r="J306" s="98"/>
      <c r="K306" s="98"/>
      <c r="L306" s="98"/>
    </row>
    <row r="307" spans="2:12">
      <c r="B307" s="96"/>
      <c r="C307" s="98"/>
      <c r="D307" s="98"/>
      <c r="E307" s="98"/>
      <c r="F307" s="98"/>
      <c r="G307" s="98"/>
      <c r="H307" s="98"/>
      <c r="I307" s="98"/>
      <c r="J307" s="98"/>
      <c r="K307" s="98"/>
      <c r="L307" s="98"/>
    </row>
    <row r="308" spans="2:12">
      <c r="B308" s="96"/>
      <c r="C308" s="98"/>
      <c r="D308" s="98"/>
      <c r="E308" s="98"/>
      <c r="F308" s="98"/>
      <c r="G308" s="98"/>
      <c r="H308" s="98"/>
      <c r="I308" s="98"/>
      <c r="J308" s="98"/>
      <c r="K308" s="98"/>
      <c r="L308" s="98"/>
    </row>
    <row r="309" spans="2:12">
      <c r="B309" s="96"/>
      <c r="C309" s="98"/>
      <c r="D309" s="98"/>
      <c r="E309" s="98"/>
      <c r="F309" s="98"/>
      <c r="G309" s="98"/>
      <c r="H309" s="98"/>
      <c r="I309" s="98"/>
      <c r="J309" s="98"/>
      <c r="K309" s="98"/>
      <c r="L309" s="98"/>
    </row>
    <row r="310" spans="2:12">
      <c r="B310" s="96"/>
      <c r="C310" s="98"/>
      <c r="D310" s="98"/>
      <c r="E310" s="98"/>
      <c r="F310" s="98"/>
      <c r="G310" s="98"/>
      <c r="H310" s="98"/>
      <c r="I310" s="98"/>
      <c r="J310" s="98"/>
      <c r="K310" s="98"/>
      <c r="L310" s="98"/>
    </row>
    <row r="311" spans="2:12">
      <c r="B311" s="96"/>
      <c r="C311" s="98"/>
      <c r="D311" s="98"/>
      <c r="E311" s="98"/>
      <c r="F311" s="98"/>
      <c r="G311" s="98"/>
      <c r="H311" s="98"/>
      <c r="I311" s="98"/>
      <c r="J311" s="98"/>
      <c r="K311" s="98"/>
      <c r="L311" s="98"/>
    </row>
    <row r="312" spans="2:12">
      <c r="B312" s="96"/>
      <c r="C312" s="98"/>
      <c r="D312" s="98"/>
      <c r="E312" s="98"/>
      <c r="F312" s="98"/>
      <c r="G312" s="98"/>
      <c r="H312" s="98"/>
      <c r="I312" s="98"/>
      <c r="J312" s="98"/>
      <c r="K312" s="98"/>
      <c r="L312" s="98"/>
    </row>
    <row r="313" spans="2:12">
      <c r="B313" s="96"/>
      <c r="C313" s="98"/>
      <c r="D313" s="98"/>
      <c r="E313" s="98"/>
      <c r="F313" s="98"/>
      <c r="G313" s="98"/>
      <c r="H313" s="98"/>
      <c r="I313" s="98"/>
      <c r="J313" s="98"/>
      <c r="K313" s="98"/>
      <c r="L313" s="98"/>
    </row>
    <row r="314" spans="2:12">
      <c r="B314" s="96"/>
      <c r="C314" s="98"/>
      <c r="D314" s="98"/>
      <c r="E314" s="98"/>
      <c r="F314" s="98"/>
      <c r="G314" s="98"/>
      <c r="H314" s="98"/>
      <c r="I314" s="98"/>
      <c r="J314" s="98"/>
      <c r="K314" s="98"/>
      <c r="L314" s="98"/>
    </row>
    <row r="315" spans="2:12">
      <c r="B315" s="96"/>
      <c r="C315" s="98"/>
      <c r="D315" s="98"/>
      <c r="E315" s="98"/>
      <c r="F315" s="98"/>
      <c r="G315" s="98"/>
      <c r="H315" s="98"/>
      <c r="I315" s="98"/>
      <c r="J315" s="98"/>
      <c r="K315" s="98"/>
      <c r="L315" s="98"/>
    </row>
    <row r="316" spans="2:12">
      <c r="B316" s="96"/>
      <c r="C316" s="98"/>
      <c r="D316" s="98"/>
      <c r="E316" s="98"/>
      <c r="F316" s="98"/>
      <c r="G316" s="98"/>
      <c r="H316" s="98"/>
      <c r="I316" s="98"/>
      <c r="J316" s="98"/>
      <c r="K316" s="98"/>
      <c r="L316" s="98"/>
    </row>
    <row r="317" spans="2:12">
      <c r="B317" s="96"/>
      <c r="C317" s="98"/>
      <c r="D317" s="98"/>
      <c r="E317" s="98"/>
      <c r="F317" s="98"/>
      <c r="G317" s="98"/>
      <c r="H317" s="98"/>
      <c r="I317" s="98"/>
      <c r="J317" s="98"/>
      <c r="K317" s="98"/>
      <c r="L317" s="98"/>
    </row>
    <row r="318" spans="2:12">
      <c r="B318" s="96"/>
      <c r="C318" s="98"/>
      <c r="D318" s="98"/>
      <c r="E318" s="98"/>
      <c r="F318" s="98"/>
      <c r="G318" s="98"/>
      <c r="H318" s="98"/>
      <c r="I318" s="98"/>
      <c r="J318" s="98"/>
      <c r="K318" s="98"/>
      <c r="L318" s="98"/>
    </row>
    <row r="319" spans="2:12">
      <c r="B319" s="96"/>
      <c r="C319" s="98"/>
      <c r="D319" s="98"/>
      <c r="E319" s="98"/>
      <c r="F319" s="98"/>
      <c r="G319" s="98"/>
      <c r="H319" s="98"/>
      <c r="I319" s="98"/>
      <c r="J319" s="98"/>
      <c r="K319" s="98"/>
      <c r="L319" s="98"/>
    </row>
    <row r="320" spans="2:12">
      <c r="B320" s="96"/>
      <c r="C320" s="98"/>
      <c r="D320" s="98"/>
      <c r="E320" s="98"/>
      <c r="F320" s="98"/>
      <c r="G320" s="98"/>
      <c r="H320" s="98"/>
      <c r="I320" s="98"/>
      <c r="J320" s="98"/>
      <c r="K320" s="98"/>
      <c r="L320" s="98"/>
    </row>
    <row r="321" spans="2:12">
      <c r="B321" s="96"/>
      <c r="C321" s="98"/>
      <c r="D321" s="98"/>
      <c r="E321" s="98"/>
      <c r="F321" s="98"/>
      <c r="G321" s="98"/>
      <c r="H321" s="98"/>
      <c r="I321" s="98"/>
      <c r="J321" s="98"/>
      <c r="K321" s="98"/>
      <c r="L321" s="98"/>
    </row>
    <row r="322" spans="2:12">
      <c r="B322" s="96"/>
      <c r="C322" s="98"/>
      <c r="D322" s="98"/>
      <c r="E322" s="98"/>
      <c r="F322" s="98"/>
      <c r="G322" s="98"/>
      <c r="H322" s="98"/>
      <c r="I322" s="98"/>
      <c r="J322" s="98"/>
      <c r="K322" s="98"/>
      <c r="L322" s="98"/>
    </row>
    <row r="323" spans="2:12">
      <c r="B323" s="96"/>
      <c r="C323" s="98"/>
      <c r="D323" s="98"/>
      <c r="E323" s="98"/>
      <c r="F323" s="98"/>
      <c r="G323" s="98"/>
      <c r="H323" s="98"/>
      <c r="I323" s="98"/>
      <c r="J323" s="98"/>
      <c r="K323" s="98"/>
      <c r="L323" s="98"/>
    </row>
    <row r="324" spans="2:12">
      <c r="B324" s="96"/>
      <c r="C324" s="98"/>
      <c r="D324" s="98"/>
      <c r="E324" s="98"/>
      <c r="F324" s="98"/>
      <c r="G324" s="98"/>
      <c r="H324" s="98"/>
      <c r="I324" s="98"/>
      <c r="J324" s="98"/>
      <c r="K324" s="98"/>
      <c r="L324" s="98"/>
    </row>
    <row r="325" spans="2:12">
      <c r="B325" s="96"/>
      <c r="C325" s="98"/>
      <c r="D325" s="98"/>
      <c r="E325" s="98"/>
      <c r="F325" s="98"/>
      <c r="G325" s="98"/>
      <c r="H325" s="98"/>
      <c r="I325" s="98"/>
      <c r="J325" s="98"/>
      <c r="K325" s="98"/>
      <c r="L325" s="98"/>
    </row>
    <row r="326" spans="2:12">
      <c r="B326" s="96"/>
      <c r="C326" s="98"/>
      <c r="D326" s="98"/>
      <c r="E326" s="98"/>
      <c r="F326" s="98"/>
      <c r="G326" s="98"/>
      <c r="H326" s="98"/>
      <c r="I326" s="98"/>
      <c r="J326" s="98"/>
      <c r="K326" s="98"/>
      <c r="L326" s="98"/>
    </row>
    <row r="327" spans="2:12">
      <c r="B327" s="96"/>
      <c r="C327" s="98"/>
      <c r="D327" s="98"/>
      <c r="E327" s="98"/>
      <c r="F327" s="98"/>
      <c r="G327" s="98"/>
      <c r="H327" s="98"/>
      <c r="I327" s="98"/>
      <c r="J327" s="98"/>
      <c r="K327" s="98"/>
      <c r="L327" s="98"/>
    </row>
    <row r="328" spans="2:12">
      <c r="B328" s="96"/>
      <c r="C328" s="98"/>
      <c r="D328" s="98"/>
      <c r="E328" s="98"/>
      <c r="F328" s="98"/>
      <c r="G328" s="98"/>
      <c r="H328" s="98"/>
      <c r="I328" s="98"/>
      <c r="J328" s="98"/>
      <c r="K328" s="98"/>
      <c r="L328" s="98"/>
    </row>
    <row r="329" spans="2:12">
      <c r="B329" s="96"/>
      <c r="C329" s="98"/>
      <c r="D329" s="98"/>
      <c r="E329" s="98"/>
      <c r="F329" s="98"/>
      <c r="G329" s="98"/>
      <c r="H329" s="98"/>
      <c r="I329" s="98"/>
      <c r="J329" s="98"/>
      <c r="K329" s="98"/>
      <c r="L329" s="98"/>
    </row>
    <row r="330" spans="2:12">
      <c r="B330" s="96"/>
      <c r="C330" s="98"/>
      <c r="D330" s="98"/>
      <c r="E330" s="98"/>
      <c r="F330" s="98"/>
      <c r="G330" s="98"/>
      <c r="H330" s="98"/>
      <c r="I330" s="98"/>
      <c r="J330" s="98"/>
      <c r="K330" s="98"/>
      <c r="L330" s="98"/>
    </row>
    <row r="331" spans="2:12">
      <c r="B331" s="96"/>
      <c r="C331" s="98"/>
      <c r="D331" s="98"/>
      <c r="E331" s="98"/>
      <c r="F331" s="98"/>
      <c r="G331" s="98"/>
      <c r="H331" s="98"/>
      <c r="I331" s="98"/>
      <c r="J331" s="98"/>
      <c r="K331" s="98"/>
      <c r="L331" s="98"/>
    </row>
    <row r="332" spans="2:12">
      <c r="B332" s="96"/>
      <c r="C332" s="98"/>
      <c r="D332" s="98"/>
      <c r="E332" s="98"/>
      <c r="F332" s="98"/>
      <c r="G332" s="98"/>
      <c r="H332" s="98"/>
      <c r="I332" s="98"/>
      <c r="J332" s="98"/>
      <c r="K332" s="98"/>
      <c r="L332" s="98"/>
    </row>
    <row r="333" spans="2:12">
      <c r="B333" s="96"/>
      <c r="C333" s="98"/>
      <c r="D333" s="98"/>
      <c r="E333" s="98"/>
      <c r="F333" s="98"/>
      <c r="G333" s="98"/>
      <c r="H333" s="98"/>
      <c r="I333" s="98"/>
      <c r="J333" s="98"/>
      <c r="K333" s="98"/>
      <c r="L333" s="98"/>
    </row>
    <row r="334" spans="2:12">
      <c r="B334" s="96"/>
      <c r="C334" s="98"/>
      <c r="D334" s="98"/>
      <c r="E334" s="98"/>
      <c r="F334" s="98"/>
      <c r="G334" s="98"/>
      <c r="H334" s="98"/>
      <c r="I334" s="98"/>
      <c r="J334" s="98"/>
      <c r="K334" s="98"/>
      <c r="L334" s="98"/>
    </row>
    <row r="335" spans="2:12">
      <c r="B335" s="96"/>
      <c r="C335" s="98"/>
      <c r="D335" s="98"/>
      <c r="E335" s="98"/>
      <c r="F335" s="98"/>
      <c r="G335" s="98"/>
      <c r="H335" s="98"/>
      <c r="I335" s="98"/>
      <c r="J335" s="98"/>
      <c r="K335" s="98"/>
      <c r="L335" s="98"/>
    </row>
    <row r="336" spans="2:12">
      <c r="B336" s="96"/>
      <c r="C336" s="98"/>
      <c r="D336" s="98"/>
      <c r="E336" s="98"/>
      <c r="F336" s="98"/>
      <c r="G336" s="98"/>
      <c r="H336" s="98"/>
      <c r="I336" s="98"/>
      <c r="J336" s="98"/>
      <c r="K336" s="98"/>
      <c r="L336" s="98"/>
    </row>
    <row r="337" spans="2:12">
      <c r="B337" s="96"/>
      <c r="C337" s="98"/>
      <c r="D337" s="98"/>
      <c r="E337" s="98"/>
      <c r="F337" s="98"/>
      <c r="G337" s="98"/>
      <c r="H337" s="98"/>
      <c r="I337" s="98"/>
      <c r="J337" s="98"/>
      <c r="K337" s="98"/>
      <c r="L337" s="98"/>
    </row>
    <row r="338" spans="2:12">
      <c r="B338" s="96"/>
      <c r="C338" s="98"/>
      <c r="D338" s="98"/>
      <c r="E338" s="98"/>
      <c r="F338" s="98"/>
      <c r="G338" s="98"/>
      <c r="H338" s="98"/>
      <c r="I338" s="98"/>
      <c r="J338" s="98"/>
      <c r="K338" s="98"/>
      <c r="L338" s="98"/>
    </row>
    <row r="339" spans="2:12">
      <c r="B339" s="96"/>
      <c r="C339" s="98"/>
      <c r="D339" s="98"/>
      <c r="E339" s="98"/>
      <c r="F339" s="98"/>
      <c r="G339" s="98"/>
      <c r="H339" s="98"/>
      <c r="I339" s="98"/>
      <c r="J339" s="98"/>
      <c r="K339" s="98"/>
      <c r="L339" s="98"/>
    </row>
    <row r="340" spans="2:12">
      <c r="B340" s="96"/>
      <c r="C340" s="98"/>
      <c r="D340" s="98"/>
      <c r="E340" s="98"/>
      <c r="F340" s="98"/>
      <c r="G340" s="98"/>
      <c r="H340" s="98"/>
      <c r="I340" s="98"/>
      <c r="J340" s="98"/>
      <c r="K340" s="98"/>
      <c r="L340" s="98"/>
    </row>
    <row r="341" spans="2:12">
      <c r="B341" s="96"/>
      <c r="C341" s="98"/>
      <c r="D341" s="98"/>
      <c r="E341" s="98"/>
      <c r="F341" s="98"/>
      <c r="G341" s="98"/>
      <c r="H341" s="98"/>
      <c r="I341" s="98"/>
      <c r="J341" s="98"/>
      <c r="K341" s="98"/>
      <c r="L341" s="98"/>
    </row>
    <row r="342" spans="2:12">
      <c r="B342" s="96"/>
      <c r="C342" s="98"/>
      <c r="D342" s="98"/>
      <c r="E342" s="98"/>
      <c r="F342" s="98"/>
      <c r="G342" s="98"/>
      <c r="H342" s="98"/>
      <c r="I342" s="98"/>
      <c r="J342" s="98"/>
      <c r="K342" s="98"/>
      <c r="L342" s="98"/>
    </row>
    <row r="343" spans="2:12">
      <c r="B343" s="96"/>
      <c r="C343" s="98"/>
      <c r="D343" s="98"/>
      <c r="E343" s="98"/>
      <c r="F343" s="98"/>
      <c r="G343" s="98"/>
      <c r="H343" s="98"/>
      <c r="I343" s="98"/>
      <c r="J343" s="98"/>
      <c r="K343" s="98"/>
      <c r="L343" s="98"/>
    </row>
    <row r="344" spans="2:12">
      <c r="B344" s="96"/>
      <c r="C344" s="98"/>
      <c r="D344" s="98"/>
      <c r="E344" s="98"/>
      <c r="F344" s="98"/>
      <c r="G344" s="98"/>
      <c r="H344" s="98"/>
      <c r="I344" s="98"/>
      <c r="J344" s="98"/>
      <c r="K344" s="98"/>
      <c r="L344" s="98"/>
    </row>
    <row r="345" spans="2:12">
      <c r="B345" s="96"/>
      <c r="C345" s="98"/>
      <c r="D345" s="98"/>
      <c r="E345" s="98"/>
      <c r="F345" s="98"/>
      <c r="G345" s="98"/>
      <c r="H345" s="98"/>
      <c r="I345" s="98"/>
      <c r="J345" s="98"/>
      <c r="K345" s="98"/>
      <c r="L345" s="98"/>
    </row>
    <row r="346" spans="2:12">
      <c r="B346" s="96"/>
      <c r="C346" s="98"/>
      <c r="D346" s="98"/>
      <c r="E346" s="98"/>
      <c r="F346" s="98"/>
      <c r="G346" s="98"/>
      <c r="H346" s="98"/>
      <c r="I346" s="98"/>
      <c r="J346" s="98"/>
      <c r="K346" s="98"/>
      <c r="L346" s="98"/>
    </row>
    <row r="347" spans="2:12">
      <c r="B347" s="96"/>
      <c r="C347" s="98"/>
      <c r="D347" s="98"/>
      <c r="E347" s="98"/>
      <c r="F347" s="98"/>
      <c r="G347" s="98"/>
      <c r="H347" s="98"/>
      <c r="I347" s="98"/>
      <c r="J347" s="98"/>
      <c r="K347" s="98"/>
      <c r="L347" s="98"/>
    </row>
    <row r="348" spans="2:12">
      <c r="B348" s="96"/>
      <c r="C348" s="98"/>
      <c r="D348" s="98"/>
      <c r="E348" s="98"/>
      <c r="F348" s="98"/>
      <c r="G348" s="98"/>
      <c r="H348" s="98"/>
      <c r="I348" s="98"/>
      <c r="J348" s="98"/>
      <c r="K348" s="98"/>
      <c r="L348" s="98"/>
    </row>
    <row r="349" spans="2:12">
      <c r="B349" s="96"/>
      <c r="C349" s="98"/>
      <c r="D349" s="98"/>
      <c r="E349" s="98"/>
      <c r="F349" s="98"/>
      <c r="G349" s="98"/>
      <c r="H349" s="98"/>
      <c r="I349" s="98"/>
      <c r="J349" s="98"/>
      <c r="K349" s="98"/>
      <c r="L349" s="98"/>
    </row>
    <row r="350" spans="2:12">
      <c r="B350" s="96"/>
      <c r="C350" s="98"/>
      <c r="D350" s="98"/>
      <c r="E350" s="98"/>
      <c r="F350" s="98"/>
      <c r="G350" s="98"/>
      <c r="H350" s="98"/>
      <c r="I350" s="98"/>
      <c r="J350" s="98"/>
      <c r="K350" s="98"/>
      <c r="L350" s="98"/>
    </row>
    <row r="351" spans="2:12">
      <c r="B351" s="96"/>
      <c r="C351" s="98"/>
      <c r="D351" s="98"/>
      <c r="E351" s="98"/>
      <c r="F351" s="98"/>
      <c r="G351" s="98"/>
      <c r="H351" s="98"/>
      <c r="I351" s="98"/>
      <c r="J351" s="98"/>
      <c r="K351" s="98"/>
      <c r="L351" s="98"/>
    </row>
    <row r="352" spans="2:12">
      <c r="B352" s="96"/>
      <c r="C352" s="98"/>
      <c r="D352" s="98"/>
      <c r="E352" s="98"/>
      <c r="F352" s="98"/>
      <c r="G352" s="98"/>
      <c r="H352" s="98"/>
      <c r="I352" s="98"/>
      <c r="J352" s="98"/>
      <c r="K352" s="98"/>
      <c r="L352" s="98"/>
    </row>
    <row r="353" spans="2:12">
      <c r="B353" s="96"/>
      <c r="C353" s="98"/>
      <c r="D353" s="98"/>
      <c r="E353" s="98"/>
      <c r="F353" s="98"/>
      <c r="G353" s="98"/>
      <c r="H353" s="98"/>
      <c r="I353" s="98"/>
      <c r="J353" s="98"/>
      <c r="K353" s="98"/>
      <c r="L353" s="98"/>
    </row>
    <row r="354" spans="2:12">
      <c r="B354" s="96"/>
      <c r="C354" s="98"/>
      <c r="D354" s="98"/>
      <c r="E354" s="98"/>
      <c r="F354" s="98"/>
      <c r="G354" s="98"/>
      <c r="H354" s="98"/>
      <c r="I354" s="98"/>
      <c r="J354" s="98"/>
      <c r="K354" s="98"/>
      <c r="L354" s="98"/>
    </row>
    <row r="355" spans="2:12">
      <c r="B355" s="96"/>
      <c r="C355" s="98"/>
      <c r="D355" s="98"/>
      <c r="E355" s="98"/>
      <c r="F355" s="98"/>
      <c r="G355" s="98"/>
      <c r="H355" s="98"/>
      <c r="I355" s="98"/>
      <c r="J355" s="98"/>
      <c r="K355" s="98"/>
      <c r="L355" s="98"/>
    </row>
    <row r="356" spans="2:12">
      <c r="B356" s="96"/>
      <c r="C356" s="98"/>
      <c r="D356" s="98"/>
      <c r="E356" s="98"/>
      <c r="F356" s="98"/>
      <c r="G356" s="98"/>
      <c r="H356" s="98"/>
      <c r="I356" s="98"/>
      <c r="J356" s="98"/>
      <c r="K356" s="98"/>
      <c r="L356" s="98"/>
    </row>
    <row r="357" spans="2:12">
      <c r="B357" s="96"/>
      <c r="C357" s="98"/>
      <c r="D357" s="98"/>
      <c r="E357" s="98"/>
      <c r="F357" s="98"/>
      <c r="G357" s="98"/>
      <c r="H357" s="98"/>
      <c r="I357" s="98"/>
      <c r="J357" s="98"/>
      <c r="K357" s="98"/>
      <c r="L357" s="98"/>
    </row>
    <row r="358" spans="2:12">
      <c r="B358" s="96"/>
      <c r="C358" s="98"/>
      <c r="D358" s="98"/>
      <c r="E358" s="98"/>
      <c r="F358" s="98"/>
      <c r="G358" s="98"/>
      <c r="H358" s="98"/>
      <c r="I358" s="98"/>
      <c r="J358" s="98"/>
      <c r="K358" s="98"/>
      <c r="L358" s="98"/>
    </row>
    <row r="359" spans="2:12">
      <c r="B359" s="96"/>
      <c r="C359" s="98"/>
      <c r="D359" s="98"/>
      <c r="E359" s="98"/>
      <c r="F359" s="98"/>
      <c r="G359" s="98"/>
      <c r="H359" s="98"/>
      <c r="I359" s="98"/>
      <c r="J359" s="98"/>
      <c r="K359" s="98"/>
      <c r="L359" s="98"/>
    </row>
    <row r="360" spans="2:12">
      <c r="B360" s="96"/>
      <c r="C360" s="98"/>
      <c r="D360" s="98"/>
      <c r="E360" s="98"/>
      <c r="F360" s="98"/>
      <c r="G360" s="98"/>
      <c r="H360" s="98"/>
      <c r="I360" s="98"/>
      <c r="J360" s="98"/>
      <c r="K360" s="98"/>
      <c r="L360" s="98"/>
    </row>
    <row r="361" spans="2:12">
      <c r="B361" s="96"/>
      <c r="C361" s="98"/>
      <c r="D361" s="98"/>
      <c r="E361" s="98"/>
      <c r="F361" s="98"/>
      <c r="G361" s="98"/>
      <c r="H361" s="98"/>
      <c r="I361" s="98"/>
      <c r="J361" s="98"/>
      <c r="K361" s="98"/>
      <c r="L361" s="98"/>
    </row>
    <row r="362" spans="2:12">
      <c r="B362" s="96"/>
      <c r="C362" s="98"/>
      <c r="D362" s="98"/>
      <c r="E362" s="98"/>
      <c r="F362" s="98"/>
      <c r="G362" s="98"/>
      <c r="H362" s="98"/>
      <c r="I362" s="98"/>
      <c r="J362" s="98"/>
      <c r="K362" s="98"/>
      <c r="L362" s="98"/>
    </row>
    <row r="363" spans="2:12">
      <c r="B363" s="96"/>
      <c r="C363" s="98"/>
      <c r="D363" s="98"/>
      <c r="E363" s="98"/>
      <c r="F363" s="98"/>
      <c r="G363" s="98"/>
      <c r="H363" s="98"/>
      <c r="I363" s="98"/>
      <c r="J363" s="98"/>
      <c r="K363" s="98"/>
      <c r="L363" s="98"/>
    </row>
    <row r="364" spans="2:12">
      <c r="B364" s="96"/>
      <c r="C364" s="98"/>
      <c r="D364" s="98"/>
      <c r="E364" s="98"/>
      <c r="F364" s="98"/>
      <c r="G364" s="98"/>
      <c r="H364" s="98"/>
      <c r="I364" s="98"/>
      <c r="J364" s="98"/>
      <c r="K364" s="98"/>
      <c r="L364" s="98"/>
    </row>
    <row r="365" spans="2:12">
      <c r="B365" s="96"/>
      <c r="C365" s="98"/>
      <c r="D365" s="98"/>
      <c r="E365" s="98"/>
      <c r="F365" s="98"/>
      <c r="G365" s="98"/>
      <c r="H365" s="98"/>
      <c r="I365" s="98"/>
      <c r="J365" s="98"/>
      <c r="K365" s="98"/>
      <c r="L365" s="98"/>
    </row>
    <row r="366" spans="2:12">
      <c r="B366" s="96"/>
      <c r="C366" s="98"/>
      <c r="D366" s="98"/>
      <c r="E366" s="98"/>
      <c r="F366" s="98"/>
      <c r="G366" s="98"/>
      <c r="H366" s="98"/>
      <c r="I366" s="98"/>
      <c r="J366" s="98"/>
      <c r="K366" s="98"/>
      <c r="L366" s="98"/>
    </row>
    <row r="367" spans="2:12">
      <c r="B367" s="96"/>
      <c r="C367" s="98"/>
      <c r="D367" s="98"/>
      <c r="E367" s="98"/>
      <c r="F367" s="98"/>
      <c r="G367" s="98"/>
      <c r="H367" s="98"/>
      <c r="I367" s="98"/>
      <c r="J367" s="98"/>
      <c r="K367" s="98"/>
      <c r="L367" s="98"/>
    </row>
    <row r="368" spans="2:12">
      <c r="B368" s="96"/>
      <c r="C368" s="98"/>
      <c r="D368" s="98"/>
      <c r="E368" s="98"/>
      <c r="F368" s="98"/>
      <c r="G368" s="98"/>
      <c r="H368" s="98"/>
      <c r="I368" s="98"/>
      <c r="J368" s="98"/>
      <c r="K368" s="98"/>
      <c r="L368" s="98"/>
    </row>
    <row r="369" spans="2:12">
      <c r="B369" s="96"/>
      <c r="C369" s="98"/>
      <c r="D369" s="98"/>
      <c r="E369" s="98"/>
      <c r="F369" s="98"/>
      <c r="G369" s="98"/>
      <c r="H369" s="98"/>
      <c r="I369" s="98"/>
      <c r="J369" s="98"/>
      <c r="K369" s="98"/>
      <c r="L369" s="98"/>
    </row>
    <row r="370" spans="2:12">
      <c r="B370" s="96"/>
      <c r="C370" s="98"/>
      <c r="D370" s="98"/>
      <c r="E370" s="98"/>
      <c r="F370" s="98"/>
      <c r="G370" s="98"/>
      <c r="H370" s="98"/>
      <c r="I370" s="98"/>
      <c r="J370" s="98"/>
      <c r="K370" s="98"/>
      <c r="L370" s="98"/>
    </row>
    <row r="371" spans="2:12">
      <c r="B371" s="96"/>
      <c r="C371" s="98"/>
      <c r="D371" s="98"/>
      <c r="E371" s="98"/>
      <c r="F371" s="98"/>
      <c r="G371" s="98"/>
      <c r="H371" s="98"/>
      <c r="I371" s="98"/>
      <c r="J371" s="98"/>
      <c r="K371" s="98"/>
      <c r="L371" s="98"/>
    </row>
    <row r="372" spans="2:12">
      <c r="B372" s="96"/>
      <c r="C372" s="98"/>
      <c r="D372" s="98"/>
      <c r="E372" s="98"/>
      <c r="F372" s="98"/>
      <c r="G372" s="98"/>
      <c r="H372" s="98"/>
      <c r="I372" s="98"/>
      <c r="J372" s="98"/>
      <c r="K372" s="98"/>
      <c r="L372" s="98"/>
    </row>
    <row r="373" spans="2:12">
      <c r="B373" s="96"/>
      <c r="C373" s="98"/>
      <c r="D373" s="98"/>
      <c r="E373" s="98"/>
      <c r="F373" s="98"/>
      <c r="G373" s="98"/>
      <c r="H373" s="98"/>
      <c r="I373" s="98"/>
      <c r="J373" s="98"/>
      <c r="K373" s="98"/>
      <c r="L373" s="98"/>
    </row>
    <row r="374" spans="2:12">
      <c r="B374" s="96"/>
      <c r="C374" s="98"/>
      <c r="D374" s="98"/>
      <c r="E374" s="98"/>
      <c r="F374" s="98"/>
      <c r="G374" s="98"/>
      <c r="H374" s="98"/>
      <c r="I374" s="98"/>
      <c r="J374" s="98"/>
      <c r="K374" s="98"/>
      <c r="L374" s="98"/>
    </row>
    <row r="375" spans="2:12">
      <c r="B375" s="96"/>
      <c r="C375" s="98"/>
      <c r="D375" s="98"/>
      <c r="E375" s="98"/>
      <c r="F375" s="98"/>
      <c r="G375" s="98"/>
      <c r="H375" s="98"/>
      <c r="I375" s="98"/>
      <c r="J375" s="98"/>
      <c r="K375" s="98"/>
      <c r="L375" s="98"/>
    </row>
    <row r="376" spans="2:12">
      <c r="B376" s="96"/>
      <c r="C376" s="98"/>
      <c r="D376" s="98"/>
      <c r="E376" s="98"/>
      <c r="F376" s="98"/>
      <c r="G376" s="98"/>
      <c r="H376" s="98"/>
      <c r="I376" s="98"/>
      <c r="J376" s="98"/>
      <c r="K376" s="98"/>
      <c r="L376" s="98"/>
    </row>
    <row r="377" spans="2:12">
      <c r="B377" s="96"/>
      <c r="C377" s="98"/>
      <c r="D377" s="98"/>
      <c r="E377" s="98"/>
      <c r="F377" s="98"/>
      <c r="G377" s="98"/>
      <c r="H377" s="98"/>
      <c r="I377" s="98"/>
      <c r="J377" s="98"/>
      <c r="K377" s="98"/>
      <c r="L377" s="98"/>
    </row>
    <row r="378" spans="2:12">
      <c r="B378" s="96"/>
      <c r="C378" s="98"/>
      <c r="D378" s="98"/>
      <c r="E378" s="98"/>
      <c r="F378" s="98"/>
      <c r="G378" s="98"/>
      <c r="H378" s="98"/>
      <c r="I378" s="98"/>
      <c r="J378" s="98"/>
      <c r="K378" s="98"/>
      <c r="L378" s="98"/>
    </row>
    <row r="379" spans="2:12">
      <c r="B379" s="96"/>
      <c r="C379" s="98"/>
      <c r="D379" s="98"/>
      <c r="E379" s="98"/>
      <c r="F379" s="98"/>
      <c r="G379" s="98"/>
      <c r="H379" s="98"/>
      <c r="I379" s="98"/>
      <c r="J379" s="98"/>
      <c r="K379" s="98"/>
      <c r="L379" s="98"/>
    </row>
    <row r="380" spans="2:12">
      <c r="B380" s="96"/>
      <c r="C380" s="98"/>
      <c r="D380" s="98"/>
      <c r="E380" s="98"/>
      <c r="F380" s="98"/>
      <c r="G380" s="98"/>
      <c r="H380" s="98"/>
      <c r="I380" s="98"/>
      <c r="J380" s="98"/>
      <c r="K380" s="98"/>
      <c r="L380" s="98"/>
    </row>
    <row r="381" spans="2:12">
      <c r="B381" s="96"/>
      <c r="C381" s="98"/>
      <c r="D381" s="98"/>
      <c r="E381" s="98"/>
      <c r="F381" s="98"/>
      <c r="G381" s="98"/>
      <c r="H381" s="98"/>
      <c r="I381" s="98"/>
      <c r="J381" s="98"/>
      <c r="K381" s="98"/>
      <c r="L381" s="98"/>
    </row>
    <row r="382" spans="2:12">
      <c r="B382" s="96"/>
      <c r="C382" s="98"/>
      <c r="D382" s="98"/>
      <c r="E382" s="98"/>
      <c r="F382" s="98"/>
      <c r="G382" s="98"/>
      <c r="H382" s="98"/>
      <c r="I382" s="98"/>
      <c r="J382" s="98"/>
      <c r="K382" s="98"/>
      <c r="L382" s="98"/>
    </row>
    <row r="383" spans="2:12">
      <c r="B383" s="96"/>
      <c r="C383" s="98"/>
      <c r="D383" s="98"/>
      <c r="E383" s="98"/>
      <c r="F383" s="98"/>
      <c r="G383" s="98"/>
      <c r="H383" s="98"/>
      <c r="I383" s="98"/>
      <c r="J383" s="98"/>
      <c r="K383" s="98"/>
      <c r="L383" s="98"/>
    </row>
    <row r="384" spans="2:12">
      <c r="B384" s="96"/>
      <c r="C384" s="98"/>
      <c r="D384" s="98"/>
      <c r="E384" s="98"/>
      <c r="F384" s="98"/>
      <c r="G384" s="98"/>
      <c r="H384" s="98"/>
      <c r="I384" s="98"/>
      <c r="J384" s="98"/>
      <c r="K384" s="98"/>
      <c r="L384" s="98"/>
    </row>
    <row r="385" spans="2:12">
      <c r="B385" s="96"/>
      <c r="C385" s="98"/>
      <c r="D385" s="98"/>
      <c r="E385" s="98"/>
      <c r="F385" s="98"/>
      <c r="G385" s="98"/>
      <c r="H385" s="98"/>
      <c r="I385" s="98"/>
      <c r="J385" s="98"/>
      <c r="K385" s="98"/>
      <c r="L385" s="98"/>
    </row>
    <row r="386" spans="2:12">
      <c r="B386" s="96"/>
      <c r="C386" s="98"/>
      <c r="D386" s="98"/>
      <c r="E386" s="98"/>
      <c r="F386" s="98"/>
      <c r="G386" s="98"/>
      <c r="H386" s="98"/>
      <c r="I386" s="98"/>
      <c r="J386" s="98"/>
      <c r="K386" s="98"/>
      <c r="L386" s="98"/>
    </row>
    <row r="387" spans="2:12">
      <c r="B387" s="96"/>
      <c r="C387" s="98"/>
      <c r="D387" s="98"/>
      <c r="E387" s="98"/>
      <c r="F387" s="98"/>
      <c r="G387" s="98"/>
      <c r="H387" s="98"/>
      <c r="I387" s="98"/>
      <c r="J387" s="98"/>
      <c r="K387" s="98"/>
      <c r="L387" s="98"/>
    </row>
    <row r="388" spans="2:12">
      <c r="B388" s="96"/>
      <c r="C388" s="98"/>
      <c r="D388" s="98"/>
      <c r="E388" s="98"/>
      <c r="F388" s="98"/>
      <c r="G388" s="98"/>
      <c r="H388" s="98"/>
      <c r="I388" s="98"/>
      <c r="J388" s="98"/>
      <c r="K388" s="98"/>
      <c r="L388" s="98"/>
    </row>
    <row r="389" spans="2:12">
      <c r="B389" s="96"/>
      <c r="C389" s="98"/>
      <c r="D389" s="98"/>
      <c r="E389" s="98"/>
      <c r="F389" s="98"/>
      <c r="G389" s="98"/>
      <c r="H389" s="98"/>
      <c r="I389" s="98"/>
      <c r="J389" s="98"/>
      <c r="K389" s="98"/>
      <c r="L389" s="98"/>
    </row>
    <row r="390" spans="2:12">
      <c r="B390" s="96"/>
      <c r="C390" s="98"/>
      <c r="D390" s="98"/>
      <c r="E390" s="98"/>
      <c r="F390" s="98"/>
      <c r="G390" s="98"/>
      <c r="H390" s="98"/>
      <c r="I390" s="98"/>
      <c r="J390" s="98"/>
      <c r="K390" s="98"/>
      <c r="L390" s="98"/>
    </row>
    <row r="391" spans="2:12">
      <c r="B391" s="96"/>
      <c r="C391" s="98"/>
      <c r="D391" s="98"/>
      <c r="E391" s="98"/>
      <c r="F391" s="98"/>
      <c r="G391" s="98"/>
      <c r="H391" s="98"/>
      <c r="I391" s="98"/>
      <c r="J391" s="98"/>
      <c r="K391" s="98"/>
      <c r="L391" s="98"/>
    </row>
    <row r="392" spans="2:12">
      <c r="B392" s="96"/>
      <c r="C392" s="98"/>
      <c r="D392" s="98"/>
      <c r="E392" s="98"/>
      <c r="F392" s="98"/>
      <c r="G392" s="98"/>
      <c r="H392" s="98"/>
      <c r="I392" s="98"/>
      <c r="J392" s="98"/>
      <c r="K392" s="98"/>
      <c r="L392" s="98"/>
    </row>
    <row r="393" spans="2:12">
      <c r="B393" s="96"/>
      <c r="C393" s="98"/>
      <c r="D393" s="98"/>
      <c r="E393" s="98"/>
      <c r="F393" s="98"/>
      <c r="G393" s="98"/>
      <c r="H393" s="98"/>
      <c r="I393" s="98"/>
      <c r="J393" s="98"/>
      <c r="K393" s="98"/>
      <c r="L393" s="98"/>
    </row>
    <row r="394" spans="2:12">
      <c r="B394" s="96"/>
      <c r="C394" s="98"/>
      <c r="D394" s="98"/>
      <c r="E394" s="98"/>
      <c r="F394" s="98"/>
      <c r="G394" s="98"/>
      <c r="H394" s="98"/>
      <c r="I394" s="98"/>
      <c r="J394" s="98"/>
      <c r="K394" s="98"/>
      <c r="L394" s="98"/>
    </row>
    <row r="395" spans="2:12">
      <c r="B395" s="96"/>
      <c r="C395" s="98"/>
      <c r="D395" s="98"/>
      <c r="E395" s="98"/>
      <c r="F395" s="98"/>
      <c r="G395" s="98"/>
      <c r="H395" s="98"/>
      <c r="I395" s="98"/>
      <c r="J395" s="98"/>
      <c r="K395" s="98"/>
      <c r="L395" s="98"/>
    </row>
    <row r="396" spans="2:12">
      <c r="B396" s="96"/>
      <c r="C396" s="98"/>
      <c r="D396" s="98"/>
      <c r="E396" s="98"/>
      <c r="F396" s="98"/>
      <c r="G396" s="98"/>
      <c r="H396" s="98"/>
      <c r="I396" s="98"/>
      <c r="J396" s="98"/>
      <c r="K396" s="98"/>
      <c r="L396" s="98"/>
    </row>
    <row r="397" spans="2:12">
      <c r="B397" s="96"/>
      <c r="C397" s="98"/>
      <c r="D397" s="98"/>
      <c r="E397" s="98"/>
      <c r="F397" s="98"/>
      <c r="G397" s="98"/>
      <c r="H397" s="98"/>
      <c r="I397" s="98"/>
      <c r="J397" s="98"/>
      <c r="K397" s="98"/>
      <c r="L397" s="98"/>
    </row>
    <row r="398" spans="2:12">
      <c r="B398" s="96"/>
      <c r="C398" s="98"/>
      <c r="D398" s="98"/>
      <c r="E398" s="98"/>
      <c r="F398" s="98"/>
      <c r="G398" s="98"/>
      <c r="H398" s="98"/>
      <c r="I398" s="98"/>
      <c r="J398" s="98"/>
      <c r="K398" s="98"/>
      <c r="L398" s="98"/>
    </row>
    <row r="399" spans="2:12">
      <c r="B399" s="96"/>
      <c r="C399" s="98"/>
      <c r="D399" s="98"/>
      <c r="E399" s="98"/>
      <c r="F399" s="98"/>
      <c r="G399" s="98"/>
      <c r="H399" s="98"/>
      <c r="I399" s="98"/>
      <c r="J399" s="98"/>
      <c r="K399" s="98"/>
      <c r="L399" s="98"/>
    </row>
    <row r="400" spans="2:12">
      <c r="B400" s="96"/>
      <c r="C400" s="98"/>
      <c r="D400" s="98"/>
      <c r="E400" s="98"/>
      <c r="F400" s="98"/>
      <c r="G400" s="98"/>
      <c r="H400" s="98"/>
      <c r="I400" s="98"/>
      <c r="J400" s="98"/>
      <c r="K400" s="98"/>
      <c r="L400" s="98"/>
    </row>
    <row r="401" spans="2:12">
      <c r="B401" s="96"/>
      <c r="C401" s="98"/>
      <c r="D401" s="98"/>
      <c r="E401" s="98"/>
      <c r="F401" s="98"/>
      <c r="G401" s="98"/>
      <c r="H401" s="98"/>
      <c r="I401" s="98"/>
      <c r="J401" s="98"/>
      <c r="K401" s="98"/>
      <c r="L401" s="98"/>
    </row>
    <row r="402" spans="2:12">
      <c r="B402" s="96"/>
      <c r="C402" s="98"/>
      <c r="D402" s="98"/>
      <c r="E402" s="98"/>
      <c r="F402" s="98"/>
      <c r="G402" s="98"/>
      <c r="H402" s="98"/>
      <c r="I402" s="98"/>
      <c r="J402" s="98"/>
      <c r="K402" s="98"/>
      <c r="L402" s="98"/>
    </row>
    <row r="403" spans="2:12">
      <c r="B403" s="96"/>
      <c r="C403" s="98"/>
      <c r="D403" s="98"/>
      <c r="E403" s="98"/>
      <c r="F403" s="98"/>
      <c r="G403" s="98"/>
      <c r="H403" s="98"/>
      <c r="I403" s="98"/>
      <c r="J403" s="98"/>
      <c r="K403" s="98"/>
      <c r="L403" s="98"/>
    </row>
    <row r="404" spans="2:12">
      <c r="B404" s="96"/>
      <c r="C404" s="98"/>
      <c r="D404" s="98"/>
      <c r="E404" s="98"/>
      <c r="F404" s="98"/>
      <c r="G404" s="98"/>
      <c r="H404" s="98"/>
      <c r="I404" s="98"/>
      <c r="J404" s="98"/>
      <c r="K404" s="98"/>
      <c r="L404" s="98"/>
    </row>
    <row r="405" spans="2:12">
      <c r="B405" s="96"/>
      <c r="C405" s="98"/>
      <c r="D405" s="98"/>
      <c r="E405" s="98"/>
      <c r="F405" s="98"/>
      <c r="G405" s="98"/>
      <c r="H405" s="98"/>
      <c r="I405" s="98"/>
      <c r="J405" s="98"/>
      <c r="K405" s="98"/>
      <c r="L405" s="98"/>
    </row>
    <row r="406" spans="2:12">
      <c r="B406" s="96"/>
      <c r="C406" s="98"/>
      <c r="D406" s="98"/>
      <c r="E406" s="98"/>
      <c r="F406" s="98"/>
      <c r="G406" s="98"/>
      <c r="H406" s="98"/>
      <c r="I406" s="98"/>
      <c r="J406" s="98"/>
      <c r="K406" s="98"/>
      <c r="L406" s="98"/>
    </row>
    <row r="407" spans="2:12">
      <c r="B407" s="96"/>
      <c r="C407" s="98"/>
      <c r="D407" s="98"/>
      <c r="E407" s="98"/>
      <c r="F407" s="98"/>
      <c r="G407" s="98"/>
      <c r="H407" s="98"/>
      <c r="I407" s="98"/>
      <c r="J407" s="98"/>
      <c r="K407" s="98"/>
      <c r="L407" s="98"/>
    </row>
    <row r="408" spans="2:12">
      <c r="B408" s="96"/>
      <c r="C408" s="98"/>
      <c r="D408" s="98"/>
      <c r="E408" s="98"/>
      <c r="F408" s="98"/>
      <c r="G408" s="98"/>
      <c r="H408" s="98"/>
      <c r="I408" s="98"/>
      <c r="J408" s="98"/>
      <c r="K408" s="98"/>
      <c r="L408" s="98"/>
    </row>
    <row r="409" spans="2:12">
      <c r="B409" s="96"/>
      <c r="C409" s="98"/>
      <c r="D409" s="98"/>
      <c r="E409" s="98"/>
      <c r="F409" s="98"/>
      <c r="G409" s="98"/>
      <c r="H409" s="98"/>
      <c r="I409" s="98"/>
      <c r="J409" s="98"/>
      <c r="K409" s="98"/>
      <c r="L409" s="98"/>
    </row>
    <row r="410" spans="2:12">
      <c r="B410" s="96"/>
      <c r="C410" s="98"/>
      <c r="D410" s="98"/>
      <c r="E410" s="98"/>
      <c r="F410" s="98"/>
      <c r="G410" s="98"/>
      <c r="H410" s="98"/>
      <c r="I410" s="98"/>
      <c r="J410" s="98"/>
      <c r="K410" s="98"/>
      <c r="L410" s="98"/>
    </row>
    <row r="411" spans="2:12">
      <c r="B411" s="96"/>
      <c r="C411" s="98"/>
      <c r="D411" s="98"/>
      <c r="E411" s="98"/>
      <c r="F411" s="98"/>
      <c r="G411" s="98"/>
      <c r="H411" s="98"/>
      <c r="I411" s="98"/>
      <c r="J411" s="98"/>
      <c r="K411" s="98"/>
      <c r="L411" s="98"/>
    </row>
    <row r="412" spans="2:12">
      <c r="B412" s="96"/>
      <c r="C412" s="98"/>
      <c r="D412" s="98"/>
      <c r="E412" s="98"/>
      <c r="F412" s="98"/>
      <c r="G412" s="98"/>
      <c r="H412" s="98"/>
      <c r="I412" s="98"/>
      <c r="J412" s="98"/>
      <c r="K412" s="98"/>
      <c r="L412" s="98"/>
    </row>
    <row r="413" spans="2:12">
      <c r="B413" s="96"/>
      <c r="C413" s="98"/>
      <c r="D413" s="98"/>
      <c r="E413" s="98"/>
      <c r="F413" s="98"/>
      <c r="G413" s="98"/>
      <c r="H413" s="98"/>
      <c r="I413" s="98"/>
      <c r="J413" s="98"/>
      <c r="K413" s="98"/>
      <c r="L413" s="98"/>
    </row>
    <row r="414" spans="2:12">
      <c r="B414" s="96"/>
      <c r="C414" s="98"/>
      <c r="D414" s="98"/>
      <c r="E414" s="98"/>
      <c r="F414" s="98"/>
      <c r="G414" s="98"/>
      <c r="H414" s="98"/>
      <c r="I414" s="98"/>
      <c r="J414" s="98"/>
      <c r="K414" s="98"/>
      <c r="L414" s="98"/>
    </row>
    <row r="415" spans="2:12">
      <c r="B415" s="96"/>
      <c r="C415" s="98"/>
      <c r="D415" s="98"/>
      <c r="E415" s="98"/>
      <c r="F415" s="98"/>
      <c r="G415" s="98"/>
      <c r="H415" s="98"/>
      <c r="I415" s="98"/>
      <c r="J415" s="98"/>
      <c r="K415" s="98"/>
      <c r="L415" s="98"/>
    </row>
    <row r="416" spans="2:12">
      <c r="B416" s="96"/>
      <c r="C416" s="98"/>
      <c r="D416" s="98"/>
      <c r="E416" s="98"/>
      <c r="F416" s="98"/>
      <c r="G416" s="98"/>
      <c r="H416" s="98"/>
      <c r="I416" s="98"/>
      <c r="J416" s="98"/>
      <c r="K416" s="98"/>
      <c r="L416" s="98"/>
    </row>
    <row r="417" spans="2:12">
      <c r="B417" s="96"/>
      <c r="C417" s="98"/>
      <c r="D417" s="98"/>
      <c r="E417" s="98"/>
      <c r="F417" s="98"/>
      <c r="G417" s="98"/>
      <c r="H417" s="98"/>
      <c r="I417" s="98"/>
      <c r="J417" s="98"/>
      <c r="K417" s="98"/>
      <c r="L417" s="98"/>
    </row>
    <row r="418" spans="2:12">
      <c r="B418" s="96"/>
      <c r="C418" s="98"/>
      <c r="D418" s="98"/>
      <c r="E418" s="98"/>
      <c r="F418" s="98"/>
      <c r="G418" s="98"/>
      <c r="H418" s="98"/>
      <c r="I418" s="98"/>
      <c r="J418" s="98"/>
      <c r="K418" s="98"/>
      <c r="L418" s="98"/>
    </row>
    <row r="419" spans="2:12">
      <c r="B419" s="96"/>
      <c r="C419" s="98"/>
      <c r="D419" s="98"/>
      <c r="E419" s="98"/>
      <c r="F419" s="98"/>
      <c r="G419" s="98"/>
      <c r="H419" s="98"/>
      <c r="I419" s="98"/>
      <c r="J419" s="98"/>
      <c r="K419" s="98"/>
      <c r="L419" s="98"/>
    </row>
    <row r="420" spans="2:12">
      <c r="B420" s="96"/>
      <c r="C420" s="98"/>
      <c r="D420" s="98"/>
      <c r="E420" s="98"/>
      <c r="F420" s="98"/>
      <c r="G420" s="98"/>
      <c r="H420" s="98"/>
      <c r="I420" s="98"/>
      <c r="J420" s="98"/>
      <c r="K420" s="98"/>
      <c r="L420" s="98"/>
    </row>
    <row r="421" spans="2:12">
      <c r="B421" s="96"/>
      <c r="C421" s="98"/>
      <c r="D421" s="98"/>
      <c r="E421" s="98"/>
      <c r="F421" s="98"/>
      <c r="G421" s="98"/>
      <c r="H421" s="98"/>
      <c r="I421" s="98"/>
      <c r="J421" s="98"/>
      <c r="K421" s="98"/>
      <c r="L421" s="98"/>
    </row>
    <row r="422" spans="2:12">
      <c r="B422" s="96"/>
      <c r="C422" s="98"/>
      <c r="D422" s="98"/>
      <c r="E422" s="98"/>
      <c r="F422" s="98"/>
      <c r="G422" s="98"/>
      <c r="H422" s="98"/>
      <c r="I422" s="98"/>
      <c r="J422" s="98"/>
      <c r="K422" s="98"/>
      <c r="L422" s="98"/>
    </row>
    <row r="423" spans="2:12">
      <c r="B423" s="96"/>
      <c r="C423" s="98"/>
      <c r="D423" s="98"/>
      <c r="E423" s="98"/>
      <c r="F423" s="98"/>
      <c r="G423" s="98"/>
      <c r="H423" s="98"/>
      <c r="I423" s="98"/>
      <c r="J423" s="98"/>
      <c r="K423" s="98"/>
      <c r="L423" s="98"/>
    </row>
    <row r="424" spans="2:12">
      <c r="B424" s="96"/>
      <c r="C424" s="98"/>
      <c r="D424" s="98"/>
      <c r="E424" s="98"/>
      <c r="F424" s="98"/>
      <c r="G424" s="98"/>
      <c r="H424" s="98"/>
      <c r="I424" s="98"/>
      <c r="J424" s="98"/>
      <c r="K424" s="98"/>
      <c r="L424" s="98"/>
    </row>
    <row r="425" spans="2:12">
      <c r="B425" s="96"/>
      <c r="C425" s="98"/>
      <c r="D425" s="98"/>
      <c r="E425" s="98"/>
      <c r="F425" s="98"/>
      <c r="G425" s="98"/>
      <c r="H425" s="98"/>
      <c r="I425" s="98"/>
      <c r="J425" s="98"/>
      <c r="K425" s="98"/>
      <c r="L425" s="98"/>
    </row>
    <row r="426" spans="2:12">
      <c r="B426" s="96"/>
      <c r="C426" s="98"/>
      <c r="D426" s="98"/>
      <c r="E426" s="98"/>
      <c r="F426" s="98"/>
      <c r="G426" s="98"/>
      <c r="H426" s="98"/>
      <c r="I426" s="98"/>
      <c r="J426" s="98"/>
      <c r="K426" s="98"/>
      <c r="L426" s="98"/>
    </row>
    <row r="427" spans="2:12">
      <c r="B427" s="96"/>
      <c r="C427" s="98"/>
      <c r="D427" s="98"/>
      <c r="E427" s="98"/>
      <c r="F427" s="98"/>
      <c r="G427" s="98"/>
      <c r="H427" s="98"/>
      <c r="I427" s="98"/>
      <c r="J427" s="98"/>
      <c r="K427" s="98"/>
      <c r="L427" s="98"/>
    </row>
    <row r="428" spans="2:12">
      <c r="B428" s="96"/>
      <c r="C428" s="98"/>
      <c r="D428" s="98"/>
      <c r="E428" s="98"/>
      <c r="F428" s="98"/>
      <c r="G428" s="98"/>
      <c r="H428" s="98"/>
      <c r="I428" s="98"/>
      <c r="J428" s="98"/>
      <c r="K428" s="98"/>
      <c r="L428" s="98"/>
    </row>
    <row r="429" spans="2:12">
      <c r="B429" s="96"/>
      <c r="C429" s="98"/>
      <c r="D429" s="98"/>
      <c r="E429" s="98"/>
      <c r="F429" s="98"/>
      <c r="G429" s="98"/>
      <c r="H429" s="98"/>
      <c r="I429" s="98"/>
      <c r="J429" s="98"/>
      <c r="K429" s="98"/>
      <c r="L429" s="98"/>
    </row>
    <row r="430" spans="2:12">
      <c r="B430" s="96"/>
      <c r="C430" s="98"/>
      <c r="D430" s="98"/>
      <c r="E430" s="98"/>
      <c r="F430" s="98"/>
      <c r="G430" s="98"/>
      <c r="H430" s="98"/>
      <c r="I430" s="98"/>
      <c r="J430" s="98"/>
      <c r="K430" s="98"/>
      <c r="L430" s="98"/>
    </row>
    <row r="431" spans="2:12">
      <c r="B431" s="96"/>
      <c r="C431" s="98"/>
      <c r="D431" s="98"/>
      <c r="E431" s="98"/>
      <c r="F431" s="98"/>
      <c r="G431" s="98"/>
      <c r="H431" s="98"/>
      <c r="I431" s="98"/>
      <c r="J431" s="98"/>
      <c r="K431" s="98"/>
      <c r="L431" s="98"/>
    </row>
    <row r="432" spans="2:12">
      <c r="B432" s="96"/>
      <c r="C432" s="98"/>
      <c r="D432" s="98"/>
      <c r="E432" s="98"/>
      <c r="F432" s="98"/>
      <c r="G432" s="98"/>
      <c r="H432" s="98"/>
      <c r="I432" s="98"/>
      <c r="J432" s="98"/>
      <c r="K432" s="98"/>
      <c r="L432" s="98"/>
    </row>
    <row r="433" spans="2:12">
      <c r="B433" s="96"/>
      <c r="C433" s="98"/>
      <c r="D433" s="98"/>
      <c r="E433" s="98"/>
      <c r="F433" s="98"/>
      <c r="G433" s="98"/>
      <c r="H433" s="98"/>
      <c r="I433" s="98"/>
      <c r="J433" s="98"/>
      <c r="K433" s="98"/>
      <c r="L433" s="98"/>
    </row>
    <row r="434" spans="2:12">
      <c r="B434" s="96"/>
      <c r="C434" s="98"/>
      <c r="D434" s="98"/>
      <c r="E434" s="98"/>
      <c r="F434" s="98"/>
      <c r="G434" s="98"/>
      <c r="H434" s="98"/>
      <c r="I434" s="98"/>
      <c r="J434" s="98"/>
      <c r="K434" s="98"/>
      <c r="L434" s="98"/>
    </row>
    <row r="435" spans="2:12">
      <c r="B435" s="96"/>
      <c r="C435" s="98"/>
      <c r="D435" s="98"/>
      <c r="E435" s="98"/>
      <c r="F435" s="98"/>
      <c r="G435" s="98"/>
      <c r="H435" s="98"/>
      <c r="I435" s="98"/>
      <c r="J435" s="98"/>
      <c r="K435" s="98"/>
      <c r="L435" s="98"/>
    </row>
    <row r="436" spans="2:12">
      <c r="B436" s="96"/>
      <c r="C436" s="98"/>
      <c r="D436" s="98"/>
      <c r="E436" s="98"/>
      <c r="F436" s="98"/>
      <c r="G436" s="98"/>
      <c r="H436" s="98"/>
      <c r="I436" s="98"/>
      <c r="J436" s="98"/>
      <c r="K436" s="98"/>
      <c r="L436" s="98"/>
    </row>
    <row r="437" spans="2:12">
      <c r="B437" s="96"/>
      <c r="C437" s="98"/>
      <c r="D437" s="98"/>
      <c r="E437" s="98"/>
      <c r="F437" s="98"/>
      <c r="G437" s="98"/>
      <c r="H437" s="98"/>
      <c r="I437" s="98"/>
      <c r="J437" s="98"/>
      <c r="K437" s="98"/>
      <c r="L437" s="98"/>
    </row>
    <row r="438" spans="2:12">
      <c r="B438" s="96"/>
      <c r="C438" s="98"/>
      <c r="D438" s="98"/>
      <c r="E438" s="98"/>
      <c r="F438" s="98"/>
      <c r="G438" s="98"/>
      <c r="H438" s="98"/>
      <c r="I438" s="98"/>
      <c r="J438" s="98"/>
      <c r="K438" s="98"/>
      <c r="L438" s="98"/>
    </row>
    <row r="439" spans="2:12">
      <c r="B439" s="96"/>
      <c r="C439" s="98"/>
      <c r="D439" s="98"/>
      <c r="E439" s="98"/>
      <c r="F439" s="98"/>
      <c r="G439" s="98"/>
      <c r="H439" s="98"/>
      <c r="I439" s="98"/>
      <c r="J439" s="98"/>
      <c r="K439" s="98"/>
      <c r="L439" s="98"/>
    </row>
    <row r="440" spans="2:12">
      <c r="B440" s="96"/>
      <c r="C440" s="98"/>
      <c r="D440" s="98"/>
      <c r="E440" s="98"/>
      <c r="F440" s="98"/>
      <c r="G440" s="98"/>
      <c r="H440" s="98"/>
      <c r="I440" s="98"/>
      <c r="J440" s="98"/>
      <c r="K440" s="98"/>
      <c r="L440" s="98"/>
    </row>
    <row r="441" spans="2:12">
      <c r="B441" s="96"/>
      <c r="C441" s="98"/>
      <c r="D441" s="98"/>
      <c r="E441" s="98"/>
      <c r="F441" s="98"/>
      <c r="G441" s="98"/>
      <c r="H441" s="98"/>
      <c r="I441" s="98"/>
      <c r="J441" s="98"/>
      <c r="K441" s="98"/>
      <c r="L441" s="98"/>
    </row>
    <row r="442" spans="2:12">
      <c r="B442" s="96"/>
      <c r="C442" s="98"/>
      <c r="D442" s="98"/>
      <c r="E442" s="98"/>
      <c r="F442" s="98"/>
      <c r="G442" s="98"/>
      <c r="H442" s="98"/>
      <c r="I442" s="98"/>
      <c r="J442" s="98"/>
      <c r="K442" s="98"/>
      <c r="L442" s="98"/>
    </row>
    <row r="443" spans="2:12">
      <c r="B443" s="96"/>
      <c r="C443" s="98"/>
      <c r="D443" s="98"/>
      <c r="E443" s="98"/>
      <c r="F443" s="98"/>
      <c r="G443" s="98"/>
      <c r="H443" s="98"/>
      <c r="I443" s="98"/>
      <c r="J443" s="98"/>
      <c r="K443" s="98"/>
      <c r="L443" s="98"/>
    </row>
    <row r="444" spans="2:12">
      <c r="B444" s="96"/>
      <c r="C444" s="98"/>
      <c r="D444" s="98"/>
      <c r="E444" s="98"/>
      <c r="F444" s="98"/>
      <c r="G444" s="98"/>
      <c r="H444" s="98"/>
      <c r="I444" s="98"/>
      <c r="J444" s="98"/>
      <c r="K444" s="98"/>
      <c r="L444" s="98"/>
    </row>
    <row r="445" spans="2:12">
      <c r="B445" s="96"/>
      <c r="C445" s="98"/>
      <c r="D445" s="98"/>
      <c r="E445" s="98"/>
      <c r="F445" s="98"/>
      <c r="G445" s="98"/>
      <c r="H445" s="98"/>
      <c r="I445" s="98"/>
      <c r="J445" s="98"/>
      <c r="K445" s="98"/>
      <c r="L445" s="98"/>
    </row>
    <row r="446" spans="2:12">
      <c r="B446" s="96"/>
      <c r="C446" s="98"/>
      <c r="D446" s="98"/>
      <c r="E446" s="98"/>
      <c r="F446" s="98"/>
      <c r="G446" s="98"/>
      <c r="H446" s="98"/>
      <c r="I446" s="98"/>
      <c r="J446" s="98"/>
      <c r="K446" s="98"/>
      <c r="L446" s="98"/>
    </row>
    <row r="447" spans="2:12">
      <c r="B447" s="96"/>
      <c r="C447" s="98"/>
      <c r="D447" s="98"/>
      <c r="E447" s="98"/>
      <c r="F447" s="98"/>
      <c r="G447" s="98"/>
      <c r="H447" s="98"/>
      <c r="I447" s="98"/>
      <c r="J447" s="98"/>
      <c r="K447" s="98"/>
      <c r="L447" s="98"/>
    </row>
    <row r="448" spans="2:12">
      <c r="B448" s="96"/>
      <c r="C448" s="98"/>
      <c r="D448" s="98"/>
      <c r="E448" s="98"/>
      <c r="F448" s="98"/>
      <c r="G448" s="98"/>
      <c r="H448" s="98"/>
      <c r="I448" s="98"/>
      <c r="J448" s="98"/>
      <c r="K448" s="98"/>
      <c r="L448" s="98"/>
    </row>
    <row r="449" spans="2:12">
      <c r="B449" s="96"/>
      <c r="C449" s="98"/>
      <c r="D449" s="98"/>
      <c r="E449" s="98"/>
      <c r="F449" s="98"/>
      <c r="G449" s="98"/>
      <c r="H449" s="98"/>
      <c r="I449" s="98"/>
      <c r="J449" s="98"/>
      <c r="K449" s="98"/>
      <c r="L449" s="98"/>
    </row>
    <row r="450" spans="2:12">
      <c r="B450" s="96"/>
      <c r="C450" s="98"/>
      <c r="D450" s="98"/>
      <c r="E450" s="98"/>
      <c r="F450" s="98"/>
      <c r="G450" s="98"/>
      <c r="H450" s="98"/>
      <c r="I450" s="98"/>
      <c r="J450" s="98"/>
      <c r="K450" s="98"/>
      <c r="L450" s="98"/>
    </row>
    <row r="451" spans="2:12">
      <c r="B451" s="96"/>
      <c r="C451" s="98"/>
      <c r="D451" s="98"/>
      <c r="E451" s="98"/>
      <c r="F451" s="98"/>
      <c r="G451" s="98"/>
      <c r="H451" s="98"/>
      <c r="I451" s="98"/>
      <c r="J451" s="98"/>
      <c r="K451" s="98"/>
      <c r="L451" s="98"/>
    </row>
    <row r="452" spans="2:12">
      <c r="B452" s="96"/>
      <c r="C452" s="98"/>
      <c r="D452" s="98"/>
      <c r="E452" s="98"/>
      <c r="F452" s="98"/>
      <c r="G452" s="98"/>
      <c r="H452" s="98"/>
      <c r="I452" s="98"/>
      <c r="J452" s="98"/>
      <c r="K452" s="98"/>
      <c r="L452" s="98"/>
    </row>
    <row r="453" spans="2:12">
      <c r="B453" s="96"/>
      <c r="C453" s="98"/>
      <c r="D453" s="98"/>
      <c r="E453" s="98"/>
      <c r="F453" s="98"/>
      <c r="G453" s="98"/>
      <c r="H453" s="98"/>
      <c r="I453" s="98"/>
      <c r="J453" s="98"/>
      <c r="K453" s="98"/>
      <c r="L453" s="98"/>
    </row>
    <row r="454" spans="2:12">
      <c r="B454" s="96"/>
      <c r="C454" s="98"/>
      <c r="D454" s="98"/>
      <c r="E454" s="98"/>
      <c r="F454" s="98"/>
      <c r="G454" s="98"/>
      <c r="H454" s="98"/>
      <c r="I454" s="98"/>
      <c r="J454" s="98"/>
      <c r="K454" s="98"/>
      <c r="L454" s="98"/>
    </row>
    <row r="455" spans="2:12">
      <c r="B455" s="96"/>
      <c r="C455" s="98"/>
      <c r="D455" s="98"/>
      <c r="E455" s="98"/>
      <c r="F455" s="98"/>
      <c r="G455" s="98"/>
      <c r="H455" s="98"/>
      <c r="I455" s="98"/>
      <c r="J455" s="98"/>
      <c r="K455" s="98"/>
      <c r="L455" s="98"/>
    </row>
    <row r="456" spans="2:12">
      <c r="B456" s="96"/>
      <c r="C456" s="98"/>
      <c r="D456" s="98"/>
      <c r="E456" s="98"/>
      <c r="F456" s="98"/>
      <c r="G456" s="98"/>
      <c r="H456" s="98"/>
      <c r="I456" s="98"/>
      <c r="J456" s="98"/>
      <c r="K456" s="98"/>
      <c r="L456" s="98"/>
    </row>
    <row r="457" spans="2:12">
      <c r="B457" s="96"/>
      <c r="C457" s="98"/>
      <c r="D457" s="98"/>
      <c r="E457" s="98"/>
      <c r="F457" s="98"/>
      <c r="G457" s="98"/>
      <c r="H457" s="98"/>
      <c r="I457" s="98"/>
      <c r="J457" s="98"/>
      <c r="K457" s="98"/>
      <c r="L457" s="98"/>
    </row>
    <row r="458" spans="2:12">
      <c r="B458" s="96"/>
      <c r="C458" s="98"/>
      <c r="D458" s="98"/>
      <c r="E458" s="98"/>
      <c r="F458" s="98"/>
      <c r="G458" s="98"/>
      <c r="H458" s="98"/>
      <c r="I458" s="98"/>
      <c r="J458" s="98"/>
      <c r="K458" s="98"/>
      <c r="L458" s="98"/>
    </row>
    <row r="459" spans="2:12">
      <c r="B459" s="96"/>
      <c r="C459" s="98"/>
      <c r="D459" s="98"/>
      <c r="E459" s="98"/>
      <c r="F459" s="98"/>
      <c r="G459" s="98"/>
      <c r="H459" s="98"/>
      <c r="I459" s="98"/>
      <c r="J459" s="98"/>
      <c r="K459" s="98"/>
      <c r="L459" s="98"/>
    </row>
    <row r="460" spans="2:12">
      <c r="B460" s="96"/>
      <c r="C460" s="98"/>
      <c r="D460" s="98"/>
      <c r="E460" s="98"/>
      <c r="F460" s="98"/>
      <c r="G460" s="98"/>
      <c r="H460" s="98"/>
      <c r="I460" s="98"/>
      <c r="J460" s="98"/>
      <c r="K460" s="98"/>
      <c r="L460" s="98"/>
    </row>
    <row r="461" spans="2:12">
      <c r="B461" s="96"/>
      <c r="C461" s="98"/>
      <c r="D461" s="98"/>
      <c r="E461" s="98"/>
      <c r="F461" s="98"/>
      <c r="G461" s="98"/>
      <c r="H461" s="98"/>
      <c r="I461" s="98"/>
      <c r="J461" s="98"/>
      <c r="K461" s="98"/>
      <c r="L461" s="98"/>
    </row>
    <row r="462" spans="2:12">
      <c r="B462" s="96"/>
      <c r="C462" s="98"/>
      <c r="D462" s="98"/>
      <c r="E462" s="98"/>
      <c r="F462" s="98"/>
      <c r="G462" s="98"/>
      <c r="H462" s="98"/>
      <c r="I462" s="98"/>
      <c r="J462" s="98"/>
      <c r="K462" s="98"/>
      <c r="L462" s="98"/>
    </row>
    <row r="463" spans="2:12">
      <c r="B463" s="96"/>
      <c r="C463" s="98"/>
      <c r="D463" s="98"/>
      <c r="E463" s="98"/>
      <c r="F463" s="98"/>
      <c r="G463" s="98"/>
      <c r="H463" s="98"/>
      <c r="I463" s="98"/>
      <c r="J463" s="98"/>
      <c r="K463" s="98"/>
      <c r="L463" s="98"/>
    </row>
    <row r="464" spans="2:12">
      <c r="B464" s="96"/>
      <c r="C464" s="98"/>
      <c r="D464" s="98"/>
      <c r="E464" s="98"/>
      <c r="F464" s="98"/>
      <c r="G464" s="98"/>
      <c r="H464" s="98"/>
      <c r="I464" s="98"/>
      <c r="J464" s="98"/>
      <c r="K464" s="98"/>
      <c r="L464" s="98"/>
    </row>
    <row r="465" spans="2:12">
      <c r="B465" s="96"/>
      <c r="C465" s="98"/>
      <c r="D465" s="98"/>
      <c r="E465" s="98"/>
      <c r="F465" s="98"/>
      <c r="G465" s="98"/>
      <c r="H465" s="98"/>
      <c r="I465" s="98"/>
      <c r="J465" s="98"/>
      <c r="K465" s="98"/>
      <c r="L465" s="98"/>
    </row>
    <row r="466" spans="2:12">
      <c r="B466" s="96"/>
      <c r="C466" s="98"/>
      <c r="D466" s="98"/>
      <c r="E466" s="98"/>
      <c r="F466" s="98"/>
      <c r="G466" s="98"/>
      <c r="H466" s="98"/>
      <c r="I466" s="98"/>
      <c r="J466" s="98"/>
      <c r="K466" s="98"/>
      <c r="L466" s="98"/>
    </row>
    <row r="467" spans="2:12">
      <c r="B467" s="96"/>
      <c r="C467" s="98"/>
      <c r="D467" s="98"/>
      <c r="E467" s="98"/>
      <c r="F467" s="98"/>
      <c r="G467" s="98"/>
      <c r="H467" s="98"/>
      <c r="I467" s="98"/>
      <c r="J467" s="98"/>
      <c r="K467" s="98"/>
      <c r="L467" s="98"/>
    </row>
    <row r="468" spans="2:12">
      <c r="B468" s="96"/>
      <c r="C468" s="98"/>
      <c r="D468" s="98"/>
      <c r="E468" s="98"/>
      <c r="F468" s="98"/>
      <c r="G468" s="98"/>
      <c r="H468" s="98"/>
      <c r="I468" s="98"/>
      <c r="J468" s="98"/>
      <c r="K468" s="98"/>
      <c r="L468" s="98"/>
    </row>
    <row r="469" spans="2:12">
      <c r="B469" s="96"/>
      <c r="C469" s="98"/>
      <c r="D469" s="98"/>
      <c r="E469" s="98"/>
      <c r="F469" s="98"/>
      <c r="G469" s="98"/>
      <c r="H469" s="98"/>
      <c r="I469" s="98"/>
      <c r="J469" s="98"/>
      <c r="K469" s="98"/>
      <c r="L469" s="98"/>
    </row>
    <row r="470" spans="2:12">
      <c r="B470" s="96"/>
      <c r="C470" s="98"/>
      <c r="D470" s="98"/>
      <c r="E470" s="98"/>
      <c r="F470" s="98"/>
      <c r="G470" s="98"/>
      <c r="H470" s="98"/>
      <c r="I470" s="98"/>
      <c r="J470" s="98"/>
      <c r="K470" s="98"/>
      <c r="L470" s="98"/>
    </row>
    <row r="471" spans="2:12">
      <c r="B471" s="96"/>
      <c r="C471" s="98"/>
      <c r="D471" s="98"/>
      <c r="E471" s="98"/>
      <c r="F471" s="98"/>
      <c r="G471" s="98"/>
      <c r="H471" s="98"/>
      <c r="I471" s="98"/>
      <c r="J471" s="98"/>
      <c r="K471" s="98"/>
      <c r="L471" s="98"/>
    </row>
    <row r="472" spans="2:12">
      <c r="B472" s="96"/>
      <c r="C472" s="98"/>
      <c r="D472" s="98"/>
      <c r="E472" s="98"/>
      <c r="F472" s="98"/>
      <c r="G472" s="98"/>
      <c r="H472" s="98"/>
      <c r="I472" s="98"/>
      <c r="J472" s="98"/>
      <c r="K472" s="98"/>
      <c r="L472" s="98"/>
    </row>
    <row r="473" spans="2:12">
      <c r="B473" s="96"/>
      <c r="C473" s="98"/>
      <c r="D473" s="98"/>
      <c r="E473" s="98"/>
      <c r="F473" s="98"/>
      <c r="G473" s="98"/>
      <c r="H473" s="98"/>
      <c r="I473" s="98"/>
      <c r="J473" s="98"/>
      <c r="K473" s="98"/>
      <c r="L473" s="98"/>
    </row>
    <row r="474" spans="2:12">
      <c r="B474" s="96"/>
      <c r="C474" s="98"/>
      <c r="D474" s="98"/>
      <c r="E474" s="98"/>
      <c r="F474" s="98"/>
      <c r="G474" s="98"/>
      <c r="H474" s="98"/>
      <c r="I474" s="98"/>
      <c r="J474" s="98"/>
      <c r="K474" s="98"/>
      <c r="L474" s="98"/>
    </row>
    <row r="475" spans="2:12">
      <c r="B475" s="96"/>
      <c r="C475" s="98"/>
      <c r="D475" s="98"/>
      <c r="E475" s="98"/>
      <c r="F475" s="98"/>
      <c r="G475" s="98"/>
      <c r="H475" s="98"/>
      <c r="I475" s="98"/>
      <c r="J475" s="98"/>
      <c r="K475" s="98"/>
      <c r="L475" s="98"/>
    </row>
    <row r="476" spans="2:12">
      <c r="B476" s="96"/>
      <c r="C476" s="98"/>
      <c r="D476" s="98"/>
      <c r="E476" s="98"/>
      <c r="F476" s="98"/>
      <c r="G476" s="98"/>
      <c r="H476" s="98"/>
      <c r="I476" s="98"/>
      <c r="J476" s="98"/>
      <c r="K476" s="98"/>
      <c r="L476" s="98"/>
    </row>
    <row r="477" spans="2:12">
      <c r="B477" s="96"/>
      <c r="C477" s="98"/>
      <c r="D477" s="98"/>
      <c r="E477" s="98"/>
      <c r="F477" s="98"/>
      <c r="G477" s="98"/>
      <c r="H477" s="98"/>
      <c r="I477" s="98"/>
      <c r="J477" s="98"/>
      <c r="K477" s="98"/>
      <c r="L477" s="98"/>
    </row>
    <row r="478" spans="2:12">
      <c r="B478" s="96"/>
      <c r="C478" s="98"/>
      <c r="D478" s="98"/>
      <c r="E478" s="98"/>
      <c r="F478" s="98"/>
      <c r="G478" s="98"/>
      <c r="H478" s="98"/>
      <c r="I478" s="98"/>
      <c r="J478" s="98"/>
      <c r="K478" s="98"/>
      <c r="L478" s="98"/>
    </row>
    <row r="479" spans="2:12">
      <c r="B479" s="96"/>
      <c r="C479" s="98"/>
      <c r="D479" s="98"/>
      <c r="E479" s="98"/>
      <c r="F479" s="98"/>
      <c r="G479" s="98"/>
      <c r="H479" s="98"/>
      <c r="I479" s="98"/>
      <c r="J479" s="98"/>
      <c r="K479" s="98"/>
      <c r="L479" s="98"/>
    </row>
    <row r="480" spans="2:12">
      <c r="B480" s="96"/>
      <c r="C480" s="98"/>
      <c r="D480" s="98"/>
      <c r="E480" s="98"/>
      <c r="F480" s="98"/>
      <c r="G480" s="98"/>
      <c r="H480" s="98"/>
      <c r="I480" s="98"/>
      <c r="J480" s="98"/>
      <c r="K480" s="98"/>
      <c r="L480" s="98"/>
    </row>
    <row r="481" spans="2:12">
      <c r="B481" s="96"/>
      <c r="C481" s="98"/>
      <c r="D481" s="98"/>
      <c r="E481" s="98"/>
      <c r="F481" s="98"/>
      <c r="G481" s="98"/>
      <c r="H481" s="98"/>
      <c r="I481" s="98"/>
      <c r="J481" s="98"/>
      <c r="K481" s="98"/>
      <c r="L481" s="98"/>
    </row>
    <row r="482" spans="2:12">
      <c r="B482" s="96"/>
      <c r="C482" s="98"/>
      <c r="D482" s="98"/>
      <c r="E482" s="98"/>
      <c r="F482" s="98"/>
      <c r="G482" s="98"/>
      <c r="H482" s="98"/>
      <c r="I482" s="98"/>
      <c r="J482" s="98"/>
      <c r="K482" s="98"/>
      <c r="L482" s="98"/>
    </row>
    <row r="483" spans="2:12">
      <c r="B483" s="96"/>
      <c r="C483" s="98"/>
      <c r="D483" s="98"/>
      <c r="E483" s="98"/>
      <c r="F483" s="98"/>
      <c r="G483" s="98"/>
      <c r="H483" s="98"/>
      <c r="I483" s="98"/>
      <c r="J483" s="98"/>
      <c r="K483" s="98"/>
      <c r="L483" s="98"/>
    </row>
    <row r="484" spans="2:12">
      <c r="B484" s="96"/>
      <c r="C484" s="98"/>
      <c r="D484" s="98"/>
      <c r="E484" s="98"/>
      <c r="F484" s="98"/>
      <c r="G484" s="98"/>
      <c r="H484" s="98"/>
      <c r="I484" s="98"/>
      <c r="J484" s="98"/>
      <c r="K484" s="98"/>
      <c r="L484" s="98"/>
    </row>
    <row r="485" spans="2:12">
      <c r="B485" s="96"/>
      <c r="C485" s="98"/>
      <c r="D485" s="98"/>
      <c r="E485" s="98"/>
      <c r="F485" s="98"/>
      <c r="G485" s="98"/>
      <c r="H485" s="98"/>
      <c r="I485" s="98"/>
      <c r="J485" s="98"/>
      <c r="K485" s="98"/>
      <c r="L485" s="98"/>
    </row>
    <row r="486" spans="2:12">
      <c r="B486" s="96"/>
      <c r="C486" s="98"/>
      <c r="D486" s="98"/>
      <c r="E486" s="98"/>
      <c r="F486" s="98"/>
      <c r="G486" s="98"/>
      <c r="H486" s="98"/>
      <c r="I486" s="98"/>
      <c r="J486" s="98"/>
      <c r="K486" s="98"/>
      <c r="L486" s="98"/>
    </row>
    <row r="487" spans="2:12">
      <c r="B487" s="96"/>
      <c r="C487" s="98"/>
      <c r="D487" s="98"/>
      <c r="E487" s="98"/>
      <c r="F487" s="98"/>
      <c r="G487" s="98"/>
      <c r="H487" s="98"/>
      <c r="I487" s="98"/>
      <c r="J487" s="98"/>
      <c r="K487" s="98"/>
      <c r="L487" s="98"/>
    </row>
    <row r="488" spans="2:12">
      <c r="B488" s="96"/>
      <c r="C488" s="98"/>
      <c r="D488" s="98"/>
      <c r="E488" s="98"/>
      <c r="F488" s="98"/>
      <c r="G488" s="98"/>
      <c r="H488" s="98"/>
      <c r="I488" s="98"/>
      <c r="J488" s="98"/>
      <c r="K488" s="98"/>
      <c r="L488" s="98"/>
    </row>
    <row r="489" spans="2:12">
      <c r="B489" s="96"/>
      <c r="C489" s="98"/>
      <c r="D489" s="98"/>
      <c r="E489" s="98"/>
      <c r="F489" s="98"/>
      <c r="G489" s="98"/>
      <c r="H489" s="98"/>
      <c r="I489" s="98"/>
      <c r="J489" s="98"/>
      <c r="K489" s="98"/>
      <c r="L489" s="98"/>
    </row>
    <row r="490" spans="2:12">
      <c r="B490" s="96"/>
      <c r="C490" s="98"/>
      <c r="D490" s="98"/>
      <c r="E490" s="98"/>
      <c r="F490" s="98"/>
      <c r="G490" s="98"/>
      <c r="H490" s="98"/>
      <c r="I490" s="98"/>
      <c r="J490" s="98"/>
      <c r="K490" s="98"/>
      <c r="L490" s="98"/>
    </row>
    <row r="491" spans="2:12">
      <c r="B491" s="96"/>
      <c r="C491" s="98"/>
      <c r="D491" s="98"/>
      <c r="E491" s="98"/>
      <c r="F491" s="98"/>
      <c r="G491" s="98"/>
      <c r="H491" s="98"/>
      <c r="I491" s="98"/>
      <c r="J491" s="98"/>
      <c r="K491" s="98"/>
      <c r="L491" s="98"/>
    </row>
    <row r="492" spans="2:12">
      <c r="B492" s="96"/>
      <c r="C492" s="98"/>
      <c r="D492" s="98"/>
      <c r="E492" s="98"/>
      <c r="F492" s="98"/>
      <c r="G492" s="98"/>
      <c r="H492" s="98"/>
      <c r="I492" s="98"/>
      <c r="J492" s="98"/>
      <c r="K492" s="98"/>
      <c r="L492" s="98"/>
    </row>
    <row r="493" spans="2:12">
      <c r="B493" s="96"/>
      <c r="C493" s="98"/>
      <c r="D493" s="98"/>
      <c r="E493" s="98"/>
      <c r="F493" s="98"/>
      <c r="G493" s="98"/>
      <c r="H493" s="98"/>
      <c r="I493" s="98"/>
      <c r="J493" s="98"/>
      <c r="K493" s="98"/>
      <c r="L493" s="98"/>
    </row>
    <row r="494" spans="2:12">
      <c r="B494" s="96"/>
      <c r="C494" s="98"/>
      <c r="D494" s="98"/>
      <c r="E494" s="98"/>
      <c r="F494" s="98"/>
      <c r="G494" s="98"/>
      <c r="H494" s="98"/>
      <c r="I494" s="98"/>
      <c r="J494" s="98"/>
      <c r="K494" s="98"/>
      <c r="L494" s="98"/>
    </row>
    <row r="495" spans="2:12">
      <c r="B495" s="96"/>
      <c r="C495" s="98"/>
      <c r="D495" s="98"/>
      <c r="E495" s="98"/>
      <c r="F495" s="98"/>
      <c r="G495" s="98"/>
      <c r="H495" s="98"/>
      <c r="I495" s="98"/>
      <c r="J495" s="98"/>
      <c r="K495" s="98"/>
      <c r="L495" s="98"/>
    </row>
    <row r="496" spans="2:12">
      <c r="B496" s="96"/>
      <c r="C496" s="98"/>
      <c r="D496" s="98"/>
      <c r="E496" s="98"/>
      <c r="F496" s="98"/>
      <c r="G496" s="98"/>
      <c r="H496" s="98"/>
      <c r="I496" s="98"/>
      <c r="J496" s="98"/>
      <c r="K496" s="98"/>
      <c r="L496" s="98"/>
    </row>
    <row r="497" spans="2:12">
      <c r="B497" s="96"/>
      <c r="C497" s="98"/>
      <c r="D497" s="98"/>
      <c r="E497" s="98"/>
      <c r="F497" s="98"/>
      <c r="G497" s="98"/>
      <c r="H497" s="98"/>
      <c r="I497" s="98"/>
      <c r="J497" s="98"/>
      <c r="K497" s="98"/>
      <c r="L497" s="98"/>
    </row>
    <row r="498" spans="2:12">
      <c r="B498" s="96"/>
      <c r="C498" s="98"/>
      <c r="D498" s="98"/>
      <c r="E498" s="98"/>
      <c r="F498" s="98"/>
      <c r="G498" s="98"/>
      <c r="H498" s="98"/>
      <c r="I498" s="98"/>
      <c r="J498" s="98"/>
      <c r="K498" s="98"/>
      <c r="L498" s="98"/>
    </row>
    <row r="499" spans="2:12">
      <c r="B499" s="96"/>
      <c r="C499" s="98"/>
      <c r="D499" s="98"/>
      <c r="E499" s="98"/>
      <c r="F499" s="98"/>
      <c r="G499" s="98"/>
      <c r="H499" s="98"/>
      <c r="I499" s="98"/>
      <c r="J499" s="98"/>
      <c r="K499" s="98"/>
      <c r="L499" s="98"/>
    </row>
    <row r="500" spans="2:12">
      <c r="B500" s="96"/>
      <c r="C500" s="98"/>
      <c r="D500" s="98"/>
      <c r="E500" s="98"/>
      <c r="F500" s="98"/>
      <c r="G500" s="98"/>
      <c r="H500" s="98"/>
      <c r="I500" s="98"/>
      <c r="J500" s="98"/>
      <c r="K500" s="98"/>
      <c r="L500" s="98"/>
    </row>
    <row r="501" spans="2:12">
      <c r="B501" s="96"/>
      <c r="C501" s="98"/>
      <c r="D501" s="98"/>
      <c r="E501" s="98"/>
      <c r="F501" s="98"/>
      <c r="G501" s="98"/>
      <c r="H501" s="98"/>
      <c r="I501" s="98"/>
      <c r="J501" s="98"/>
      <c r="K501" s="98"/>
      <c r="L501" s="98"/>
    </row>
    <row r="502" spans="2:12">
      <c r="B502" s="96"/>
      <c r="C502" s="98"/>
      <c r="D502" s="98"/>
      <c r="E502" s="98"/>
      <c r="F502" s="98"/>
      <c r="G502" s="98"/>
      <c r="H502" s="98"/>
      <c r="I502" s="98"/>
      <c r="J502" s="98"/>
      <c r="K502" s="98"/>
      <c r="L502" s="98"/>
    </row>
    <row r="503" spans="2:12">
      <c r="B503" s="96"/>
      <c r="C503" s="98"/>
      <c r="D503" s="98"/>
      <c r="E503" s="98"/>
      <c r="F503" s="98"/>
      <c r="G503" s="98"/>
      <c r="H503" s="98"/>
      <c r="I503" s="98"/>
      <c r="J503" s="98"/>
      <c r="K503" s="98"/>
      <c r="L503" s="98"/>
    </row>
    <row r="504" spans="2:12">
      <c r="B504" s="96"/>
      <c r="C504" s="98"/>
      <c r="D504" s="98"/>
      <c r="E504" s="98"/>
      <c r="F504" s="98"/>
      <c r="G504" s="98"/>
      <c r="H504" s="98"/>
      <c r="I504" s="98"/>
      <c r="J504" s="98"/>
      <c r="K504" s="98"/>
      <c r="L504" s="98"/>
    </row>
    <row r="505" spans="2:12">
      <c r="B505" s="96"/>
      <c r="C505" s="98"/>
      <c r="D505" s="98"/>
      <c r="E505" s="98"/>
      <c r="F505" s="98"/>
      <c r="G505" s="98"/>
      <c r="H505" s="98"/>
      <c r="I505" s="98"/>
      <c r="J505" s="98"/>
      <c r="K505" s="98"/>
      <c r="L505" s="98"/>
    </row>
    <row r="506" spans="2:12">
      <c r="B506" s="96"/>
      <c r="C506" s="98"/>
      <c r="D506" s="98"/>
      <c r="E506" s="98"/>
      <c r="F506" s="98"/>
      <c r="G506" s="98"/>
      <c r="H506" s="98"/>
      <c r="I506" s="98"/>
      <c r="J506" s="98"/>
      <c r="K506" s="98"/>
      <c r="L506" s="98"/>
    </row>
    <row r="507" spans="2:12">
      <c r="B507" s="96"/>
      <c r="C507" s="98"/>
      <c r="D507" s="98"/>
      <c r="E507" s="98"/>
      <c r="F507" s="98"/>
      <c r="G507" s="98"/>
      <c r="H507" s="98"/>
      <c r="I507" s="98"/>
      <c r="J507" s="98"/>
      <c r="K507" s="98"/>
      <c r="L507" s="98"/>
    </row>
    <row r="508" spans="2:12">
      <c r="B508" s="96"/>
      <c r="C508" s="98"/>
      <c r="D508" s="98"/>
      <c r="E508" s="98"/>
      <c r="F508" s="98"/>
      <c r="G508" s="98"/>
      <c r="H508" s="98"/>
      <c r="I508" s="98"/>
      <c r="J508" s="98"/>
      <c r="K508" s="98"/>
      <c r="L508" s="98"/>
    </row>
    <row r="509" spans="2:12">
      <c r="B509" s="96"/>
      <c r="C509" s="98"/>
      <c r="D509" s="98"/>
      <c r="E509" s="98"/>
      <c r="F509" s="98"/>
      <c r="G509" s="98"/>
      <c r="H509" s="98"/>
      <c r="I509" s="98"/>
      <c r="J509" s="98"/>
      <c r="K509" s="98"/>
      <c r="L509" s="98"/>
    </row>
    <row r="510" spans="2:12">
      <c r="B510" s="96"/>
      <c r="C510" s="98"/>
      <c r="D510" s="98"/>
      <c r="E510" s="98"/>
      <c r="F510" s="98"/>
      <c r="G510" s="98"/>
      <c r="H510" s="98"/>
      <c r="I510" s="98"/>
      <c r="J510" s="98"/>
      <c r="K510" s="98"/>
      <c r="L510" s="98"/>
    </row>
    <row r="511" spans="2:12">
      <c r="B511" s="96"/>
      <c r="C511" s="98"/>
      <c r="D511" s="98"/>
      <c r="E511" s="98"/>
      <c r="F511" s="98"/>
      <c r="G511" s="98"/>
      <c r="H511" s="98"/>
      <c r="I511" s="98"/>
      <c r="J511" s="98"/>
      <c r="K511" s="98"/>
      <c r="L511" s="98"/>
    </row>
    <row r="512" spans="2:12">
      <c r="B512" s="96"/>
      <c r="C512" s="98"/>
      <c r="D512" s="98"/>
      <c r="E512" s="98"/>
      <c r="F512" s="98"/>
      <c r="G512" s="98"/>
      <c r="H512" s="98"/>
      <c r="I512" s="98"/>
      <c r="J512" s="98"/>
      <c r="K512" s="98"/>
      <c r="L512" s="98"/>
    </row>
    <row r="513" spans="2:12">
      <c r="B513" s="96"/>
      <c r="C513" s="98"/>
      <c r="D513" s="98"/>
      <c r="E513" s="98"/>
      <c r="F513" s="98"/>
      <c r="G513" s="98"/>
      <c r="H513" s="98"/>
      <c r="I513" s="98"/>
      <c r="J513" s="98"/>
      <c r="K513" s="98"/>
      <c r="L513" s="98"/>
    </row>
    <row r="514" spans="2:12">
      <c r="B514" s="96"/>
      <c r="C514" s="98"/>
      <c r="D514" s="98"/>
      <c r="E514" s="98"/>
      <c r="F514" s="98"/>
      <c r="G514" s="98"/>
      <c r="H514" s="98"/>
      <c r="I514" s="98"/>
      <c r="J514" s="98"/>
      <c r="K514" s="98"/>
      <c r="L514" s="98"/>
    </row>
    <row r="515" spans="2:12">
      <c r="B515" s="96"/>
      <c r="C515" s="98"/>
      <c r="D515" s="98"/>
      <c r="E515" s="98"/>
      <c r="F515" s="98"/>
      <c r="G515" s="98"/>
      <c r="H515" s="98"/>
      <c r="I515" s="98"/>
      <c r="J515" s="98"/>
      <c r="K515" s="98"/>
      <c r="L515" s="98"/>
    </row>
    <row r="516" spans="2:12">
      <c r="B516" s="96"/>
      <c r="C516" s="98"/>
      <c r="D516" s="98"/>
      <c r="E516" s="98"/>
      <c r="F516" s="98"/>
      <c r="G516" s="98"/>
      <c r="H516" s="98"/>
      <c r="I516" s="98"/>
      <c r="J516" s="98"/>
      <c r="K516" s="98"/>
      <c r="L516" s="98"/>
    </row>
    <row r="517" spans="2:12">
      <c r="B517" s="96"/>
      <c r="C517" s="98"/>
      <c r="D517" s="98"/>
      <c r="E517" s="98"/>
      <c r="F517" s="98"/>
      <c r="G517" s="98"/>
      <c r="H517" s="98"/>
      <c r="I517" s="98"/>
      <c r="J517" s="98"/>
      <c r="K517" s="98"/>
      <c r="L517" s="98"/>
    </row>
    <row r="518" spans="2:12">
      <c r="B518" s="96"/>
      <c r="C518" s="98"/>
      <c r="D518" s="98"/>
      <c r="E518" s="98"/>
      <c r="F518" s="98"/>
      <c r="G518" s="98"/>
      <c r="H518" s="98"/>
      <c r="I518" s="98"/>
      <c r="J518" s="98"/>
      <c r="K518" s="98"/>
      <c r="L518" s="98"/>
    </row>
    <row r="519" spans="2:12">
      <c r="B519" s="96"/>
      <c r="C519" s="98"/>
      <c r="D519" s="98"/>
      <c r="E519" s="98"/>
      <c r="F519" s="98"/>
      <c r="G519" s="98"/>
      <c r="H519" s="98"/>
      <c r="I519" s="98"/>
      <c r="J519" s="98"/>
      <c r="K519" s="98"/>
      <c r="L519" s="98"/>
    </row>
    <row r="520" spans="2:12">
      <c r="B520" s="96"/>
      <c r="C520" s="98"/>
      <c r="D520" s="98"/>
      <c r="E520" s="98"/>
      <c r="F520" s="98"/>
      <c r="G520" s="98"/>
      <c r="H520" s="98"/>
      <c r="I520" s="98"/>
      <c r="J520" s="98"/>
      <c r="K520" s="98"/>
      <c r="L520" s="98"/>
    </row>
    <row r="521" spans="2:12">
      <c r="B521" s="96"/>
      <c r="C521" s="98"/>
      <c r="D521" s="98"/>
      <c r="E521" s="98"/>
      <c r="F521" s="98"/>
      <c r="G521" s="98"/>
      <c r="H521" s="98"/>
      <c r="I521" s="98"/>
      <c r="J521" s="98"/>
      <c r="K521" s="98"/>
      <c r="L521" s="98"/>
    </row>
    <row r="522" spans="2:12">
      <c r="B522" s="96"/>
      <c r="C522" s="98"/>
      <c r="D522" s="98"/>
      <c r="E522" s="98"/>
      <c r="F522" s="98"/>
      <c r="G522" s="98"/>
      <c r="H522" s="98"/>
      <c r="I522" s="98"/>
      <c r="J522" s="98"/>
      <c r="K522" s="98"/>
      <c r="L522" s="98"/>
    </row>
    <row r="523" spans="2:12">
      <c r="B523" s="96"/>
      <c r="C523" s="98"/>
      <c r="D523" s="98"/>
      <c r="E523" s="98"/>
      <c r="F523" s="98"/>
      <c r="G523" s="98"/>
      <c r="H523" s="98"/>
      <c r="I523" s="98"/>
      <c r="J523" s="98"/>
      <c r="K523" s="98"/>
      <c r="L523" s="98"/>
    </row>
    <row r="524" spans="2:12">
      <c r="B524" s="96"/>
      <c r="C524" s="98"/>
      <c r="D524" s="98"/>
      <c r="E524" s="98"/>
      <c r="F524" s="98"/>
      <c r="G524" s="98"/>
      <c r="H524" s="98"/>
      <c r="I524" s="98"/>
      <c r="J524" s="98"/>
      <c r="K524" s="98"/>
      <c r="L524" s="98"/>
    </row>
    <row r="525" spans="2:12">
      <c r="B525" s="96"/>
      <c r="C525" s="98"/>
      <c r="D525" s="98"/>
      <c r="E525" s="98"/>
      <c r="F525" s="98"/>
      <c r="G525" s="98"/>
      <c r="H525" s="98"/>
      <c r="I525" s="98"/>
      <c r="J525" s="98"/>
      <c r="K525" s="98"/>
      <c r="L525" s="98"/>
    </row>
    <row r="526" spans="2:12">
      <c r="B526" s="96"/>
      <c r="C526" s="98"/>
      <c r="D526" s="98"/>
      <c r="E526" s="98"/>
      <c r="F526" s="98"/>
      <c r="G526" s="98"/>
      <c r="H526" s="98"/>
      <c r="I526" s="98"/>
      <c r="J526" s="98"/>
      <c r="K526" s="98"/>
      <c r="L526" s="98"/>
    </row>
    <row r="527" spans="2:12">
      <c r="B527" s="96"/>
      <c r="C527" s="98"/>
      <c r="D527" s="98"/>
      <c r="E527" s="98"/>
      <c r="F527" s="98"/>
      <c r="G527" s="98"/>
      <c r="H527" s="98"/>
      <c r="I527" s="98"/>
      <c r="J527" s="98"/>
      <c r="K527" s="98"/>
      <c r="L527" s="98"/>
    </row>
    <row r="528" spans="2:12">
      <c r="B528" s="96"/>
      <c r="C528" s="98"/>
      <c r="D528" s="98"/>
      <c r="E528" s="98"/>
      <c r="F528" s="98"/>
      <c r="G528" s="98"/>
      <c r="H528" s="98"/>
      <c r="I528" s="98"/>
      <c r="J528" s="98"/>
      <c r="K528" s="98"/>
      <c r="L528" s="98"/>
    </row>
    <row r="529" spans="2:12">
      <c r="B529" s="96"/>
      <c r="C529" s="98"/>
      <c r="D529" s="98"/>
      <c r="E529" s="98"/>
      <c r="F529" s="98"/>
      <c r="G529" s="98"/>
      <c r="H529" s="98"/>
      <c r="I529" s="98"/>
      <c r="J529" s="98"/>
      <c r="K529" s="98"/>
      <c r="L529" s="98"/>
    </row>
    <row r="530" spans="2:12">
      <c r="B530" s="96"/>
      <c r="C530" s="98"/>
      <c r="D530" s="98"/>
      <c r="E530" s="98"/>
      <c r="F530" s="98"/>
      <c r="G530" s="98"/>
      <c r="H530" s="98"/>
      <c r="I530" s="98"/>
      <c r="J530" s="98"/>
      <c r="K530" s="98"/>
      <c r="L530" s="98"/>
    </row>
    <row r="531" spans="2:12">
      <c r="B531" s="96"/>
      <c r="C531" s="98"/>
      <c r="D531" s="98"/>
      <c r="E531" s="98"/>
      <c r="F531" s="98"/>
      <c r="G531" s="98"/>
      <c r="H531" s="98"/>
      <c r="I531" s="98"/>
      <c r="J531" s="98"/>
      <c r="K531" s="98"/>
      <c r="L531" s="98"/>
    </row>
    <row r="532" spans="2:12">
      <c r="B532" s="96"/>
      <c r="C532" s="98"/>
      <c r="D532" s="98"/>
      <c r="E532" s="98"/>
      <c r="F532" s="98"/>
      <c r="G532" s="98"/>
      <c r="H532" s="98"/>
      <c r="I532" s="98"/>
      <c r="J532" s="98"/>
      <c r="K532" s="98"/>
      <c r="L532" s="98"/>
    </row>
    <row r="533" spans="2:12">
      <c r="B533" s="96"/>
      <c r="C533" s="98"/>
      <c r="D533" s="98"/>
      <c r="E533" s="98"/>
      <c r="F533" s="98"/>
      <c r="G533" s="98"/>
      <c r="H533" s="98"/>
      <c r="I533" s="98"/>
      <c r="J533" s="98"/>
      <c r="K533" s="98"/>
      <c r="L533" s="98"/>
    </row>
    <row r="534" spans="2:12">
      <c r="B534" s="96"/>
      <c r="C534" s="98"/>
      <c r="D534" s="98"/>
      <c r="E534" s="98"/>
      <c r="F534" s="98"/>
      <c r="G534" s="98"/>
      <c r="H534" s="98"/>
      <c r="I534" s="98"/>
      <c r="J534" s="98"/>
      <c r="K534" s="98"/>
      <c r="L534" s="98"/>
    </row>
    <row r="535" spans="2:12">
      <c r="B535" s="96"/>
      <c r="C535" s="98"/>
      <c r="D535" s="98"/>
      <c r="E535" s="98"/>
      <c r="F535" s="98"/>
      <c r="G535" s="98"/>
      <c r="H535" s="98"/>
      <c r="I535" s="98"/>
      <c r="J535" s="98"/>
      <c r="K535" s="98"/>
      <c r="L535" s="98"/>
    </row>
    <row r="536" spans="2:12">
      <c r="B536" s="96"/>
      <c r="C536" s="98"/>
      <c r="D536" s="98"/>
      <c r="E536" s="98"/>
      <c r="F536" s="98"/>
      <c r="G536" s="98"/>
      <c r="H536" s="98"/>
      <c r="I536" s="98"/>
      <c r="J536" s="98"/>
      <c r="K536" s="98"/>
      <c r="L536" s="98"/>
    </row>
    <row r="537" spans="2:12">
      <c r="B537" s="96"/>
      <c r="C537" s="98"/>
      <c r="D537" s="98"/>
      <c r="E537" s="98"/>
      <c r="F537" s="98"/>
      <c r="G537" s="98"/>
      <c r="H537" s="98"/>
      <c r="I537" s="98"/>
      <c r="J537" s="98"/>
      <c r="K537" s="98"/>
      <c r="L537" s="98"/>
    </row>
    <row r="538" spans="2:12">
      <c r="B538" s="96"/>
      <c r="C538" s="98"/>
      <c r="D538" s="98"/>
      <c r="E538" s="98"/>
      <c r="F538" s="98"/>
      <c r="G538" s="98"/>
      <c r="H538" s="98"/>
      <c r="I538" s="98"/>
      <c r="J538" s="98"/>
      <c r="K538" s="98"/>
      <c r="L538" s="98"/>
    </row>
    <row r="539" spans="2:12">
      <c r="B539" s="96"/>
      <c r="C539" s="98"/>
      <c r="D539" s="98"/>
      <c r="E539" s="98"/>
      <c r="F539" s="98"/>
      <c r="G539" s="98"/>
      <c r="H539" s="98"/>
      <c r="I539" s="98"/>
      <c r="J539" s="98"/>
      <c r="K539" s="98"/>
      <c r="L539" s="98"/>
    </row>
    <row r="540" spans="2:12">
      <c r="B540" s="96"/>
      <c r="C540" s="98"/>
      <c r="D540" s="98"/>
      <c r="E540" s="98"/>
      <c r="F540" s="98"/>
      <c r="G540" s="98"/>
      <c r="H540" s="98"/>
      <c r="I540" s="98"/>
      <c r="J540" s="98"/>
      <c r="K540" s="98"/>
      <c r="L540" s="98"/>
    </row>
    <row r="541" spans="2:12">
      <c r="B541" s="96"/>
      <c r="C541" s="98"/>
      <c r="D541" s="98"/>
      <c r="E541" s="98"/>
      <c r="F541" s="98"/>
      <c r="G541" s="98"/>
      <c r="H541" s="98"/>
      <c r="I541" s="98"/>
      <c r="J541" s="98"/>
      <c r="K541" s="98"/>
      <c r="L541" s="98"/>
    </row>
    <row r="542" spans="2:12">
      <c r="B542" s="96"/>
      <c r="C542" s="98"/>
      <c r="D542" s="98"/>
      <c r="E542" s="98"/>
      <c r="F542" s="98"/>
      <c r="G542" s="98"/>
      <c r="H542" s="98"/>
      <c r="I542" s="98"/>
      <c r="J542" s="98"/>
      <c r="K542" s="98"/>
      <c r="L542" s="98"/>
    </row>
    <row r="543" spans="2:12">
      <c r="B543" s="96"/>
      <c r="C543" s="98"/>
      <c r="D543" s="98"/>
      <c r="E543" s="98"/>
      <c r="F543" s="98"/>
      <c r="G543" s="98"/>
      <c r="H543" s="98"/>
      <c r="I543" s="98"/>
      <c r="J543" s="98"/>
      <c r="K543" s="98"/>
      <c r="L543" s="98"/>
    </row>
    <row r="544" spans="2:12">
      <c r="B544" s="96"/>
      <c r="C544" s="98"/>
      <c r="D544" s="98"/>
      <c r="E544" s="98"/>
      <c r="F544" s="98"/>
      <c r="G544" s="98"/>
      <c r="H544" s="98"/>
      <c r="I544" s="98"/>
      <c r="J544" s="98"/>
      <c r="K544" s="98"/>
      <c r="L544" s="98"/>
    </row>
    <row r="545" spans="2:12">
      <c r="B545" s="96"/>
      <c r="C545" s="98"/>
      <c r="D545" s="98"/>
      <c r="E545" s="98"/>
      <c r="F545" s="98"/>
      <c r="G545" s="98"/>
      <c r="H545" s="98"/>
      <c r="I545" s="98"/>
      <c r="J545" s="98"/>
      <c r="K545" s="98"/>
      <c r="L545" s="98"/>
    </row>
    <row r="546" spans="2:12">
      <c r="B546" s="96"/>
      <c r="C546" s="98"/>
      <c r="D546" s="98"/>
      <c r="E546" s="98"/>
      <c r="F546" s="98"/>
      <c r="G546" s="98"/>
      <c r="H546" s="98"/>
      <c r="I546" s="98"/>
      <c r="J546" s="98"/>
      <c r="K546" s="98"/>
      <c r="L546" s="98"/>
    </row>
    <row r="547" spans="2:12">
      <c r="B547" s="96"/>
      <c r="C547" s="98"/>
      <c r="D547" s="98"/>
      <c r="E547" s="98"/>
      <c r="F547" s="98"/>
      <c r="G547" s="98"/>
      <c r="H547" s="98"/>
      <c r="I547" s="98"/>
      <c r="J547" s="98"/>
      <c r="K547" s="98"/>
      <c r="L547" s="98"/>
    </row>
    <row r="548" spans="2:12">
      <c r="B548" s="96"/>
      <c r="C548" s="98"/>
      <c r="D548" s="98"/>
      <c r="E548" s="98"/>
      <c r="F548" s="98"/>
      <c r="G548" s="98"/>
      <c r="H548" s="98"/>
      <c r="I548" s="98"/>
      <c r="J548" s="98"/>
      <c r="K548" s="98"/>
      <c r="L548" s="98"/>
    </row>
    <row r="549" spans="2:12">
      <c r="B549" s="96"/>
      <c r="C549" s="98"/>
      <c r="D549" s="98"/>
      <c r="E549" s="98"/>
      <c r="F549" s="98"/>
      <c r="G549" s="98"/>
      <c r="H549" s="98"/>
      <c r="I549" s="98"/>
      <c r="J549" s="98"/>
      <c r="K549" s="98"/>
      <c r="L549" s="98"/>
    </row>
    <row r="550" spans="2:12">
      <c r="B550" s="96"/>
      <c r="C550" s="98"/>
      <c r="D550" s="98"/>
      <c r="E550" s="98"/>
      <c r="F550" s="98"/>
      <c r="G550" s="98"/>
      <c r="H550" s="98"/>
      <c r="I550" s="98"/>
      <c r="J550" s="98"/>
      <c r="K550" s="98"/>
      <c r="L550" s="98"/>
    </row>
    <row r="551" spans="2:12">
      <c r="B551" s="96"/>
      <c r="C551" s="98"/>
      <c r="D551" s="98"/>
      <c r="E551" s="98"/>
      <c r="F551" s="98"/>
      <c r="G551" s="98"/>
      <c r="H551" s="98"/>
      <c r="I551" s="98"/>
      <c r="J551" s="98"/>
      <c r="K551" s="98"/>
      <c r="L551" s="98"/>
    </row>
    <row r="552" spans="2:12">
      <c r="B552" s="96"/>
      <c r="C552" s="98"/>
      <c r="D552" s="98"/>
      <c r="E552" s="98"/>
      <c r="F552" s="98"/>
      <c r="G552" s="98"/>
      <c r="H552" s="98"/>
      <c r="I552" s="98"/>
      <c r="J552" s="98"/>
      <c r="K552" s="98"/>
      <c r="L552" s="98"/>
    </row>
    <row r="553" spans="2:12">
      <c r="B553" s="96"/>
      <c r="C553" s="98"/>
      <c r="D553" s="98"/>
      <c r="E553" s="98"/>
      <c r="F553" s="98"/>
      <c r="G553" s="98"/>
      <c r="H553" s="98"/>
      <c r="I553" s="98"/>
      <c r="J553" s="98"/>
      <c r="K553" s="98"/>
      <c r="L553" s="98"/>
    </row>
    <row r="554" spans="2:12">
      <c r="B554" s="96"/>
      <c r="C554" s="98"/>
      <c r="D554" s="98"/>
      <c r="E554" s="98"/>
      <c r="F554" s="98"/>
      <c r="G554" s="98"/>
      <c r="H554" s="98"/>
      <c r="I554" s="98"/>
      <c r="J554" s="98"/>
      <c r="K554" s="98"/>
      <c r="L554" s="98"/>
    </row>
    <row r="555" spans="2:12">
      <c r="B555" s="96"/>
      <c r="C555" s="98"/>
      <c r="D555" s="98"/>
      <c r="E555" s="98"/>
      <c r="F555" s="98"/>
      <c r="G555" s="98"/>
      <c r="H555" s="98"/>
      <c r="I555" s="98"/>
      <c r="J555" s="98"/>
      <c r="K555" s="98"/>
      <c r="L555" s="98"/>
    </row>
    <row r="556" spans="2:12">
      <c r="B556" s="96"/>
      <c r="C556" s="98"/>
      <c r="D556" s="98"/>
      <c r="E556" s="98"/>
      <c r="F556" s="98"/>
      <c r="G556" s="98"/>
      <c r="H556" s="98"/>
      <c r="I556" s="98"/>
      <c r="J556" s="98"/>
      <c r="K556" s="98"/>
      <c r="L556" s="98"/>
    </row>
    <row r="557" spans="2:12">
      <c r="B557" s="96"/>
      <c r="C557" s="98"/>
      <c r="D557" s="98"/>
      <c r="E557" s="98"/>
      <c r="F557" s="98"/>
      <c r="G557" s="98"/>
      <c r="H557" s="98"/>
      <c r="I557" s="98"/>
      <c r="J557" s="98"/>
      <c r="K557" s="98"/>
      <c r="L557" s="98"/>
    </row>
    <row r="558" spans="2:12">
      <c r="B558" s="96"/>
      <c r="C558" s="98"/>
      <c r="D558" s="98"/>
      <c r="E558" s="98"/>
      <c r="F558" s="98"/>
      <c r="G558" s="98"/>
      <c r="H558" s="98"/>
      <c r="I558" s="98"/>
      <c r="J558" s="98"/>
      <c r="K558" s="98"/>
      <c r="L558" s="98"/>
    </row>
    <row r="559" spans="2:12">
      <c r="B559" s="96"/>
      <c r="C559" s="98"/>
      <c r="D559" s="98"/>
      <c r="E559" s="98"/>
      <c r="F559" s="98"/>
      <c r="G559" s="98"/>
      <c r="H559" s="98"/>
      <c r="I559" s="98"/>
      <c r="J559" s="98"/>
      <c r="K559" s="98"/>
      <c r="L559" s="98"/>
    </row>
    <row r="560" spans="2:12">
      <c r="B560" s="96"/>
      <c r="C560" s="98"/>
      <c r="D560" s="98"/>
      <c r="E560" s="98"/>
      <c r="F560" s="98"/>
      <c r="G560" s="98"/>
      <c r="H560" s="98"/>
      <c r="I560" s="98"/>
      <c r="J560" s="98"/>
      <c r="K560" s="98"/>
      <c r="L560" s="98"/>
    </row>
    <row r="561" spans="2:12">
      <c r="B561" s="96"/>
      <c r="C561" s="98"/>
      <c r="D561" s="98"/>
      <c r="E561" s="98"/>
      <c r="F561" s="98"/>
      <c r="G561" s="98"/>
      <c r="H561" s="98"/>
      <c r="I561" s="98"/>
      <c r="J561" s="98"/>
      <c r="K561" s="98"/>
      <c r="L561" s="98"/>
    </row>
    <row r="562" spans="2:12">
      <c r="B562" s="96"/>
      <c r="C562" s="98"/>
      <c r="D562" s="98"/>
      <c r="E562" s="98"/>
      <c r="F562" s="98"/>
      <c r="G562" s="98"/>
      <c r="H562" s="98"/>
      <c r="I562" s="98"/>
      <c r="J562" s="98"/>
      <c r="K562" s="98"/>
      <c r="L562" s="98"/>
    </row>
    <row r="563" spans="2:12">
      <c r="B563" s="96"/>
      <c r="C563" s="98"/>
      <c r="D563" s="98"/>
      <c r="E563" s="98"/>
      <c r="F563" s="98"/>
      <c r="G563" s="98"/>
      <c r="H563" s="98"/>
      <c r="I563" s="98"/>
      <c r="J563" s="98"/>
      <c r="K563" s="98"/>
      <c r="L563" s="98"/>
    </row>
    <row r="564" spans="2:12">
      <c r="B564" s="96"/>
      <c r="C564" s="98"/>
      <c r="D564" s="98"/>
      <c r="E564" s="98"/>
      <c r="F564" s="98"/>
      <c r="G564" s="98"/>
      <c r="H564" s="98"/>
      <c r="I564" s="98"/>
      <c r="J564" s="98"/>
      <c r="K564" s="98"/>
      <c r="L564" s="98"/>
    </row>
    <row r="565" spans="2:12">
      <c r="B565" s="96"/>
      <c r="C565" s="98"/>
      <c r="D565" s="98"/>
      <c r="E565" s="98"/>
      <c r="F565" s="98"/>
      <c r="G565" s="98"/>
      <c r="H565" s="98"/>
      <c r="I565" s="98"/>
      <c r="J565" s="98"/>
      <c r="K565" s="98"/>
      <c r="L565" s="98"/>
    </row>
    <row r="566" spans="2:12">
      <c r="B566" s="96"/>
      <c r="C566" s="98"/>
      <c r="D566" s="98"/>
      <c r="E566" s="98"/>
      <c r="F566" s="98"/>
      <c r="G566" s="98"/>
      <c r="H566" s="98"/>
      <c r="I566" s="98"/>
      <c r="J566" s="98"/>
      <c r="K566" s="98"/>
      <c r="L566" s="98"/>
    </row>
    <row r="567" spans="2:12">
      <c r="B567" s="96"/>
      <c r="C567" s="98"/>
      <c r="D567" s="98"/>
      <c r="E567" s="98"/>
      <c r="F567" s="98"/>
      <c r="G567" s="98"/>
      <c r="H567" s="98"/>
      <c r="I567" s="98"/>
      <c r="J567" s="98"/>
      <c r="K567" s="98"/>
      <c r="L567" s="98"/>
    </row>
    <row r="568" spans="2:12">
      <c r="B568" s="96"/>
      <c r="C568" s="98"/>
      <c r="D568" s="98"/>
      <c r="E568" s="98"/>
      <c r="F568" s="98"/>
      <c r="G568" s="98"/>
      <c r="H568" s="98"/>
      <c r="I568" s="98"/>
      <c r="J568" s="98"/>
      <c r="K568" s="98"/>
      <c r="L568" s="98"/>
    </row>
    <row r="569" spans="2:12">
      <c r="B569" s="96"/>
      <c r="C569" s="98"/>
      <c r="D569" s="98"/>
      <c r="E569" s="98"/>
      <c r="F569" s="98"/>
      <c r="G569" s="98"/>
      <c r="H569" s="98"/>
      <c r="I569" s="98"/>
      <c r="J569" s="98"/>
      <c r="K569" s="98"/>
      <c r="L569" s="98"/>
    </row>
    <row r="570" spans="2:12">
      <c r="B570" s="96"/>
      <c r="C570" s="98"/>
      <c r="D570" s="98"/>
      <c r="E570" s="98"/>
      <c r="F570" s="98"/>
      <c r="G570" s="98"/>
      <c r="H570" s="98"/>
      <c r="I570" s="98"/>
      <c r="J570" s="98"/>
      <c r="K570" s="98"/>
      <c r="L570" s="98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41.710937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6.140625" style="1" bestFit="1" customWidth="1"/>
    <col min="8" max="8" width="7.42578125" style="1" bestFit="1" customWidth="1"/>
    <col min="9" max="9" width="9.7109375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152</v>
      </c>
      <c r="C1" s="46" t="s" vm="1">
        <v>240</v>
      </c>
    </row>
    <row r="2" spans="2:12">
      <c r="B2" s="46" t="s">
        <v>151</v>
      </c>
      <c r="C2" s="46" t="s">
        <v>241</v>
      </c>
    </row>
    <row r="3" spans="2:12">
      <c r="B3" s="46" t="s">
        <v>153</v>
      </c>
      <c r="C3" s="46" t="s">
        <v>242</v>
      </c>
    </row>
    <row r="4" spans="2:12">
      <c r="B4" s="46" t="s">
        <v>154</v>
      </c>
      <c r="C4" s="46" t="s">
        <v>243</v>
      </c>
    </row>
    <row r="6" spans="2:12" ht="26.25" customHeight="1">
      <c r="B6" s="151" t="s">
        <v>181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26.25" customHeight="1">
      <c r="B7" s="151" t="s">
        <v>105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12" s="3" customFormat="1" ht="63">
      <c r="B8" s="21" t="s">
        <v>121</v>
      </c>
      <c r="C8" s="29" t="s">
        <v>49</v>
      </c>
      <c r="D8" s="29" t="s">
        <v>70</v>
      </c>
      <c r="E8" s="29" t="s">
        <v>108</v>
      </c>
      <c r="F8" s="29" t="s">
        <v>109</v>
      </c>
      <c r="G8" s="29" t="s">
        <v>215</v>
      </c>
      <c r="H8" s="29" t="s">
        <v>214</v>
      </c>
      <c r="I8" s="29" t="s">
        <v>116</v>
      </c>
      <c r="J8" s="29" t="s">
        <v>63</v>
      </c>
      <c r="K8" s="29" t="s">
        <v>155</v>
      </c>
      <c r="L8" s="30" t="s">
        <v>157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222</v>
      </c>
      <c r="H9" s="15"/>
      <c r="I9" s="15" t="s">
        <v>218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0" t="s">
        <v>54</v>
      </c>
      <c r="C11" s="90"/>
      <c r="D11" s="91"/>
      <c r="E11" s="91"/>
      <c r="F11" s="104"/>
      <c r="G11" s="93"/>
      <c r="H11" s="105"/>
      <c r="I11" s="93">
        <v>-310.48204187700026</v>
      </c>
      <c r="J11" s="94"/>
      <c r="K11" s="94">
        <f>IFERROR(I11/$I$11,0)</f>
        <v>1</v>
      </c>
      <c r="L11" s="94">
        <f>I11/'סכום נכסי הקרן'!$C$42</f>
        <v>-2.7842587202492966E-6</v>
      </c>
    </row>
    <row r="12" spans="2:12" ht="19.5" customHeight="1">
      <c r="B12" s="115" t="s">
        <v>210</v>
      </c>
      <c r="C12" s="90"/>
      <c r="D12" s="91"/>
      <c r="E12" s="91"/>
      <c r="F12" s="104"/>
      <c r="G12" s="93"/>
      <c r="H12" s="105"/>
      <c r="I12" s="93">
        <v>-310.48204187700026</v>
      </c>
      <c r="J12" s="94"/>
      <c r="K12" s="94">
        <f t="shared" ref="K12:K17" si="0">IFERROR(I12/$I$11,0)</f>
        <v>1</v>
      </c>
      <c r="L12" s="94">
        <f>I12/'סכום נכסי הקרן'!$C$42</f>
        <v>-2.7842587202492966E-6</v>
      </c>
    </row>
    <row r="13" spans="2:12">
      <c r="B13" s="95" t="s">
        <v>2668</v>
      </c>
      <c r="C13" s="90"/>
      <c r="D13" s="91"/>
      <c r="E13" s="91"/>
      <c r="F13" s="104"/>
      <c r="G13" s="93"/>
      <c r="H13" s="105"/>
      <c r="I13" s="93">
        <v>-310.48204187700026</v>
      </c>
      <c r="J13" s="94"/>
      <c r="K13" s="94">
        <f t="shared" si="0"/>
        <v>1</v>
      </c>
      <c r="L13" s="94">
        <f>I13/'סכום נכסי הקרן'!$C$42</f>
        <v>-2.7842587202492966E-6</v>
      </c>
    </row>
    <row r="14" spans="2:12">
      <c r="B14" s="88" t="s">
        <v>2669</v>
      </c>
      <c r="C14" s="90" t="s">
        <v>2670</v>
      </c>
      <c r="D14" s="91" t="s">
        <v>558</v>
      </c>
      <c r="E14" s="91" t="s">
        <v>138</v>
      </c>
      <c r="F14" s="104">
        <v>45048</v>
      </c>
      <c r="G14" s="93">
        <v>-21715067.973000001</v>
      </c>
      <c r="H14" s="105">
        <v>1.4449000000000001</v>
      </c>
      <c r="I14" s="93">
        <v>-313.76101714000009</v>
      </c>
      <c r="J14" s="94"/>
      <c r="K14" s="94">
        <f t="shared" si="0"/>
        <v>1.0105609176079138</v>
      </c>
      <c r="L14" s="94">
        <f>I14/'סכום נכסי הקרן'!$C$42</f>
        <v>-2.8136630471929649E-6</v>
      </c>
    </row>
    <row r="15" spans="2:12">
      <c r="B15" s="88" t="s">
        <v>2671</v>
      </c>
      <c r="C15" s="90" t="s">
        <v>2672</v>
      </c>
      <c r="D15" s="91" t="s">
        <v>558</v>
      </c>
      <c r="E15" s="91" t="s">
        <v>138</v>
      </c>
      <c r="F15" s="104">
        <v>45076</v>
      </c>
      <c r="G15" s="93">
        <v>-101336983.87400001</v>
      </c>
      <c r="H15" s="105">
        <v>1.0383</v>
      </c>
      <c r="I15" s="93">
        <v>-1052.1819035630006</v>
      </c>
      <c r="J15" s="94"/>
      <c r="K15" s="94">
        <f t="shared" si="0"/>
        <v>3.3888655756130017</v>
      </c>
      <c r="L15" s="94">
        <f>I15/'סכום נכסי הקרן'!$C$42</f>
        <v>-9.4354785306531526E-6</v>
      </c>
    </row>
    <row r="16" spans="2:12" s="6" customFormat="1">
      <c r="B16" s="88" t="s">
        <v>2673</v>
      </c>
      <c r="C16" s="90" t="s">
        <v>2674</v>
      </c>
      <c r="D16" s="91" t="s">
        <v>558</v>
      </c>
      <c r="E16" s="91" t="s">
        <v>138</v>
      </c>
      <c r="F16" s="104">
        <v>45048</v>
      </c>
      <c r="G16" s="93">
        <v>21715067.973000001</v>
      </c>
      <c r="H16" s="105">
        <v>0.1817</v>
      </c>
      <c r="I16" s="93">
        <v>39.456278506000018</v>
      </c>
      <c r="J16" s="94"/>
      <c r="K16" s="94">
        <f t="shared" si="0"/>
        <v>-0.1270807105862532</v>
      </c>
      <c r="L16" s="94">
        <f>I16/'סכום נכסי הקרן'!$C$42</f>
        <v>3.538255766252526E-7</v>
      </c>
    </row>
    <row r="17" spans="2:12" s="6" customFormat="1">
      <c r="B17" s="88" t="s">
        <v>2675</v>
      </c>
      <c r="C17" s="90" t="s">
        <v>2676</v>
      </c>
      <c r="D17" s="91" t="s">
        <v>558</v>
      </c>
      <c r="E17" s="91" t="s">
        <v>138</v>
      </c>
      <c r="F17" s="104">
        <v>45076</v>
      </c>
      <c r="G17" s="93">
        <v>101336983.87400001</v>
      </c>
      <c r="H17" s="105">
        <v>1.0025999999999999</v>
      </c>
      <c r="I17" s="93">
        <v>1016.0046003200001</v>
      </c>
      <c r="J17" s="94"/>
      <c r="K17" s="94">
        <f t="shared" si="0"/>
        <v>-3.2723457826346616</v>
      </c>
      <c r="L17" s="94">
        <f>I17/'סכום נכסי הקרן'!$C$42</f>
        <v>9.1110572809715662E-6</v>
      </c>
    </row>
    <row r="18" spans="2:12" s="6" customFormat="1">
      <c r="B18" s="95"/>
      <c r="C18" s="90"/>
      <c r="D18" s="90"/>
      <c r="E18" s="90"/>
      <c r="F18" s="90"/>
      <c r="G18" s="93"/>
      <c r="H18" s="105"/>
      <c r="I18" s="90"/>
      <c r="J18" s="90"/>
      <c r="K18" s="94"/>
      <c r="L18" s="90"/>
    </row>
    <row r="19" spans="2:12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2:12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2:12">
      <c r="B21" s="112" t="s">
        <v>230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2:12">
      <c r="B22" s="112" t="s">
        <v>117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12">
      <c r="B23" s="112" t="s">
        <v>213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12">
      <c r="B24" s="112" t="s">
        <v>221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12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12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12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12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12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12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12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12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12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2:1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2:1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2:12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2:12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2:12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2:1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2:12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2:12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2:12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2:12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2:12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2:12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2:12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2:12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2:12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2:12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2:1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2:12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2:12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2:12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2:12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2:12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2:12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2:12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2:12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2:12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2:12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2:12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2:12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2:12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2:12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2:12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2:1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2:12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2:12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2:12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2:12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2:12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2:12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2:12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2:12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2:12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2:12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2:12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2:12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  <row r="110" spans="2:12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2:12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2:12"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2:12"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2:12"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2:12">
      <c r="B118" s="96"/>
      <c r="C118" s="98"/>
      <c r="D118" s="98"/>
      <c r="E118" s="98"/>
      <c r="F118" s="98"/>
      <c r="G118" s="98"/>
      <c r="H118" s="98"/>
      <c r="I118" s="98"/>
      <c r="J118" s="98"/>
      <c r="K118" s="98"/>
      <c r="L118" s="98"/>
    </row>
    <row r="119" spans="2:12">
      <c r="B119" s="96"/>
      <c r="C119" s="98"/>
      <c r="D119" s="98"/>
      <c r="E119" s="98"/>
      <c r="F119" s="98"/>
      <c r="G119" s="98"/>
      <c r="H119" s="98"/>
      <c r="I119" s="98"/>
      <c r="J119" s="98"/>
      <c r="K119" s="98"/>
      <c r="L119" s="98"/>
    </row>
    <row r="120" spans="2:12">
      <c r="B120" s="96"/>
      <c r="C120" s="98"/>
      <c r="D120" s="98"/>
      <c r="E120" s="98"/>
      <c r="F120" s="98"/>
      <c r="G120" s="98"/>
      <c r="H120" s="98"/>
      <c r="I120" s="98"/>
      <c r="J120" s="98"/>
      <c r="K120" s="98"/>
      <c r="L120" s="98"/>
    </row>
    <row r="121" spans="2:12">
      <c r="B121" s="96"/>
      <c r="C121" s="98"/>
      <c r="D121" s="98"/>
      <c r="E121" s="98"/>
      <c r="F121" s="98"/>
      <c r="G121" s="98"/>
      <c r="H121" s="98"/>
      <c r="I121" s="98"/>
      <c r="J121" s="98"/>
      <c r="K121" s="98"/>
      <c r="L121" s="98"/>
    </row>
    <row r="122" spans="2:12">
      <c r="B122" s="96"/>
      <c r="C122" s="98"/>
      <c r="D122" s="98"/>
      <c r="E122" s="98"/>
      <c r="F122" s="98"/>
      <c r="G122" s="98"/>
      <c r="H122" s="98"/>
      <c r="I122" s="98"/>
      <c r="J122" s="98"/>
      <c r="K122" s="98"/>
      <c r="L122" s="98"/>
    </row>
    <row r="123" spans="2:12">
      <c r="B123" s="96"/>
      <c r="C123" s="98"/>
      <c r="D123" s="98"/>
      <c r="E123" s="98"/>
      <c r="F123" s="98"/>
      <c r="G123" s="98"/>
      <c r="H123" s="98"/>
      <c r="I123" s="98"/>
      <c r="J123" s="98"/>
      <c r="K123" s="98"/>
      <c r="L123" s="98"/>
    </row>
    <row r="124" spans="2:12">
      <c r="B124" s="96"/>
      <c r="C124" s="98"/>
      <c r="D124" s="98"/>
      <c r="E124" s="98"/>
      <c r="F124" s="98"/>
      <c r="G124" s="98"/>
      <c r="H124" s="98"/>
      <c r="I124" s="98"/>
      <c r="J124" s="98"/>
      <c r="K124" s="98"/>
      <c r="L124" s="98"/>
    </row>
    <row r="125" spans="2:12">
      <c r="B125" s="96"/>
      <c r="C125" s="98"/>
      <c r="D125" s="98"/>
      <c r="E125" s="98"/>
      <c r="F125" s="98"/>
      <c r="G125" s="98"/>
      <c r="H125" s="98"/>
      <c r="I125" s="98"/>
      <c r="J125" s="98"/>
      <c r="K125" s="98"/>
      <c r="L125" s="98"/>
    </row>
    <row r="126" spans="2:12">
      <c r="B126" s="96"/>
      <c r="C126" s="98"/>
      <c r="D126" s="98"/>
      <c r="E126" s="98"/>
      <c r="F126" s="98"/>
      <c r="G126" s="98"/>
      <c r="H126" s="98"/>
      <c r="I126" s="98"/>
      <c r="J126" s="98"/>
      <c r="K126" s="98"/>
      <c r="L126" s="98"/>
    </row>
    <row r="127" spans="2:12">
      <c r="B127" s="96"/>
      <c r="C127" s="98"/>
      <c r="D127" s="98"/>
      <c r="E127" s="98"/>
      <c r="F127" s="98"/>
      <c r="G127" s="98"/>
      <c r="H127" s="98"/>
      <c r="I127" s="98"/>
      <c r="J127" s="98"/>
      <c r="K127" s="98"/>
      <c r="L127" s="98"/>
    </row>
    <row r="128" spans="2:12">
      <c r="B128" s="96"/>
      <c r="C128" s="98"/>
      <c r="D128" s="98"/>
      <c r="E128" s="98"/>
      <c r="F128" s="98"/>
      <c r="G128" s="98"/>
      <c r="H128" s="98"/>
      <c r="I128" s="98"/>
      <c r="J128" s="98"/>
      <c r="K128" s="98"/>
      <c r="L128" s="98"/>
    </row>
    <row r="129" spans="2:12">
      <c r="B129" s="96"/>
      <c r="C129" s="98"/>
      <c r="D129" s="98"/>
      <c r="E129" s="98"/>
      <c r="F129" s="98"/>
      <c r="G129" s="98"/>
      <c r="H129" s="98"/>
      <c r="I129" s="98"/>
      <c r="J129" s="98"/>
      <c r="K129" s="98"/>
      <c r="L129" s="98"/>
    </row>
    <row r="130" spans="2:12">
      <c r="B130" s="96"/>
      <c r="C130" s="98"/>
      <c r="D130" s="98"/>
      <c r="E130" s="98"/>
      <c r="F130" s="98"/>
      <c r="G130" s="98"/>
      <c r="H130" s="98"/>
      <c r="I130" s="98"/>
      <c r="J130" s="98"/>
      <c r="K130" s="98"/>
      <c r="L130" s="98"/>
    </row>
    <row r="131" spans="2:12">
      <c r="B131" s="96"/>
      <c r="C131" s="98"/>
      <c r="D131" s="98"/>
      <c r="E131" s="98"/>
      <c r="F131" s="98"/>
      <c r="G131" s="98"/>
      <c r="H131" s="98"/>
      <c r="I131" s="98"/>
      <c r="J131" s="98"/>
      <c r="K131" s="98"/>
      <c r="L131" s="98"/>
    </row>
    <row r="132" spans="2:12">
      <c r="B132" s="96"/>
      <c r="C132" s="98"/>
      <c r="D132" s="98"/>
      <c r="E132" s="98"/>
      <c r="F132" s="98"/>
      <c r="G132" s="98"/>
      <c r="H132" s="98"/>
      <c r="I132" s="98"/>
      <c r="J132" s="98"/>
      <c r="K132" s="98"/>
      <c r="L132" s="98"/>
    </row>
    <row r="133" spans="2:12">
      <c r="B133" s="96"/>
      <c r="C133" s="98"/>
      <c r="D133" s="98"/>
      <c r="E133" s="98"/>
      <c r="F133" s="98"/>
      <c r="G133" s="98"/>
      <c r="H133" s="98"/>
      <c r="I133" s="98"/>
      <c r="J133" s="98"/>
      <c r="K133" s="98"/>
      <c r="L133" s="98"/>
    </row>
    <row r="134" spans="2:12">
      <c r="B134" s="96"/>
      <c r="C134" s="98"/>
      <c r="D134" s="98"/>
      <c r="E134" s="98"/>
      <c r="F134" s="98"/>
      <c r="G134" s="98"/>
      <c r="H134" s="98"/>
      <c r="I134" s="98"/>
      <c r="J134" s="98"/>
      <c r="K134" s="98"/>
      <c r="L134" s="98"/>
    </row>
    <row r="135" spans="2:12">
      <c r="B135" s="96"/>
      <c r="C135" s="98"/>
      <c r="D135" s="98"/>
      <c r="E135" s="98"/>
      <c r="F135" s="98"/>
      <c r="G135" s="98"/>
      <c r="H135" s="98"/>
      <c r="I135" s="98"/>
      <c r="J135" s="98"/>
      <c r="K135" s="98"/>
      <c r="L135" s="98"/>
    </row>
    <row r="136" spans="2:12">
      <c r="B136" s="96"/>
      <c r="C136" s="98"/>
      <c r="D136" s="98"/>
      <c r="E136" s="98"/>
      <c r="F136" s="98"/>
      <c r="G136" s="98"/>
      <c r="H136" s="98"/>
      <c r="I136" s="98"/>
      <c r="J136" s="98"/>
      <c r="K136" s="98"/>
      <c r="L136" s="98"/>
    </row>
    <row r="137" spans="2:12">
      <c r="B137" s="96"/>
      <c r="C137" s="98"/>
      <c r="D137" s="98"/>
      <c r="E137" s="98"/>
      <c r="F137" s="98"/>
      <c r="G137" s="98"/>
      <c r="H137" s="98"/>
      <c r="I137" s="98"/>
      <c r="J137" s="98"/>
      <c r="K137" s="98"/>
      <c r="L137" s="98"/>
    </row>
    <row r="138" spans="2:12">
      <c r="B138" s="96"/>
      <c r="C138" s="98"/>
      <c r="D138" s="98"/>
      <c r="E138" s="98"/>
      <c r="F138" s="98"/>
      <c r="G138" s="98"/>
      <c r="H138" s="98"/>
      <c r="I138" s="98"/>
      <c r="J138" s="98"/>
      <c r="K138" s="98"/>
      <c r="L138" s="98"/>
    </row>
    <row r="139" spans="2:12">
      <c r="B139" s="96"/>
      <c r="C139" s="98"/>
      <c r="D139" s="98"/>
      <c r="E139" s="98"/>
      <c r="F139" s="98"/>
      <c r="G139" s="98"/>
      <c r="H139" s="98"/>
      <c r="I139" s="98"/>
      <c r="J139" s="98"/>
      <c r="K139" s="98"/>
      <c r="L139" s="98"/>
    </row>
    <row r="140" spans="2:12">
      <c r="B140" s="96"/>
      <c r="C140" s="98"/>
      <c r="D140" s="98"/>
      <c r="E140" s="98"/>
      <c r="F140" s="98"/>
      <c r="G140" s="98"/>
      <c r="H140" s="98"/>
      <c r="I140" s="98"/>
      <c r="J140" s="98"/>
      <c r="K140" s="98"/>
      <c r="L140" s="98"/>
    </row>
    <row r="141" spans="2:12">
      <c r="B141" s="96"/>
      <c r="C141" s="98"/>
      <c r="D141" s="98"/>
      <c r="E141" s="98"/>
      <c r="F141" s="98"/>
      <c r="G141" s="98"/>
      <c r="H141" s="98"/>
      <c r="I141" s="98"/>
      <c r="J141" s="98"/>
      <c r="K141" s="98"/>
      <c r="L141" s="98"/>
    </row>
    <row r="142" spans="2:12">
      <c r="B142" s="96"/>
      <c r="C142" s="98"/>
      <c r="D142" s="98"/>
      <c r="E142" s="98"/>
      <c r="F142" s="98"/>
      <c r="G142" s="98"/>
      <c r="H142" s="98"/>
      <c r="I142" s="98"/>
      <c r="J142" s="98"/>
      <c r="K142" s="98"/>
      <c r="L142" s="98"/>
    </row>
    <row r="143" spans="2:12">
      <c r="B143" s="96"/>
      <c r="C143" s="98"/>
      <c r="D143" s="98"/>
      <c r="E143" s="98"/>
      <c r="F143" s="98"/>
      <c r="G143" s="98"/>
      <c r="H143" s="98"/>
      <c r="I143" s="98"/>
      <c r="J143" s="98"/>
      <c r="K143" s="98"/>
      <c r="L143" s="98"/>
    </row>
    <row r="144" spans="2:12">
      <c r="B144" s="96"/>
      <c r="C144" s="98"/>
      <c r="D144" s="98"/>
      <c r="E144" s="98"/>
      <c r="F144" s="98"/>
      <c r="G144" s="98"/>
      <c r="H144" s="98"/>
      <c r="I144" s="98"/>
      <c r="J144" s="98"/>
      <c r="K144" s="98"/>
      <c r="L144" s="98"/>
    </row>
    <row r="145" spans="2:12">
      <c r="B145" s="96"/>
      <c r="C145" s="98"/>
      <c r="D145" s="98"/>
      <c r="E145" s="98"/>
      <c r="F145" s="98"/>
      <c r="G145" s="98"/>
      <c r="H145" s="98"/>
      <c r="I145" s="98"/>
      <c r="J145" s="98"/>
      <c r="K145" s="98"/>
      <c r="L145" s="98"/>
    </row>
    <row r="146" spans="2:12">
      <c r="B146" s="96"/>
      <c r="C146" s="98"/>
      <c r="D146" s="98"/>
      <c r="E146" s="98"/>
      <c r="F146" s="98"/>
      <c r="G146" s="98"/>
      <c r="H146" s="98"/>
      <c r="I146" s="98"/>
      <c r="J146" s="98"/>
      <c r="K146" s="98"/>
      <c r="L146" s="98"/>
    </row>
    <row r="147" spans="2:12">
      <c r="B147" s="96"/>
      <c r="C147" s="98"/>
      <c r="D147" s="98"/>
      <c r="E147" s="98"/>
      <c r="F147" s="98"/>
      <c r="G147" s="98"/>
      <c r="H147" s="98"/>
      <c r="I147" s="98"/>
      <c r="J147" s="98"/>
      <c r="K147" s="98"/>
      <c r="L147" s="98"/>
    </row>
    <row r="148" spans="2:12">
      <c r="B148" s="96"/>
      <c r="C148" s="98"/>
      <c r="D148" s="98"/>
      <c r="E148" s="98"/>
      <c r="F148" s="98"/>
      <c r="G148" s="98"/>
      <c r="H148" s="98"/>
      <c r="I148" s="98"/>
      <c r="J148" s="98"/>
      <c r="K148" s="98"/>
      <c r="L148" s="98"/>
    </row>
    <row r="149" spans="2:12">
      <c r="B149" s="96"/>
      <c r="C149" s="98"/>
      <c r="D149" s="98"/>
      <c r="E149" s="98"/>
      <c r="F149" s="98"/>
      <c r="G149" s="98"/>
      <c r="H149" s="98"/>
      <c r="I149" s="98"/>
      <c r="J149" s="98"/>
      <c r="K149" s="98"/>
      <c r="L149" s="98"/>
    </row>
    <row r="150" spans="2:12">
      <c r="B150" s="96"/>
      <c r="C150" s="98"/>
      <c r="D150" s="98"/>
      <c r="E150" s="98"/>
      <c r="F150" s="98"/>
      <c r="G150" s="98"/>
      <c r="H150" s="98"/>
      <c r="I150" s="98"/>
      <c r="J150" s="98"/>
      <c r="K150" s="98"/>
      <c r="L150" s="98"/>
    </row>
    <row r="151" spans="2:12">
      <c r="B151" s="96"/>
      <c r="C151" s="98"/>
      <c r="D151" s="98"/>
      <c r="E151" s="98"/>
      <c r="F151" s="98"/>
      <c r="G151" s="98"/>
      <c r="H151" s="98"/>
      <c r="I151" s="98"/>
      <c r="J151" s="98"/>
      <c r="K151" s="98"/>
      <c r="L151" s="98"/>
    </row>
    <row r="152" spans="2:12">
      <c r="B152" s="96"/>
      <c r="C152" s="98"/>
      <c r="D152" s="98"/>
      <c r="E152" s="98"/>
      <c r="F152" s="98"/>
      <c r="G152" s="98"/>
      <c r="H152" s="98"/>
      <c r="I152" s="98"/>
      <c r="J152" s="98"/>
      <c r="K152" s="98"/>
      <c r="L152" s="98"/>
    </row>
    <row r="153" spans="2:12">
      <c r="B153" s="96"/>
      <c r="C153" s="98"/>
      <c r="D153" s="98"/>
      <c r="E153" s="98"/>
      <c r="F153" s="98"/>
      <c r="G153" s="98"/>
      <c r="H153" s="98"/>
      <c r="I153" s="98"/>
      <c r="J153" s="98"/>
      <c r="K153" s="98"/>
      <c r="L153" s="98"/>
    </row>
    <row r="154" spans="2:12">
      <c r="B154" s="96"/>
      <c r="C154" s="98"/>
      <c r="D154" s="98"/>
      <c r="E154" s="98"/>
      <c r="F154" s="98"/>
      <c r="G154" s="98"/>
      <c r="H154" s="98"/>
      <c r="I154" s="98"/>
      <c r="J154" s="98"/>
      <c r="K154" s="98"/>
      <c r="L154" s="98"/>
    </row>
    <row r="155" spans="2:12">
      <c r="B155" s="96"/>
      <c r="C155" s="98"/>
      <c r="D155" s="98"/>
      <c r="E155" s="98"/>
      <c r="F155" s="98"/>
      <c r="G155" s="98"/>
      <c r="H155" s="98"/>
      <c r="I155" s="98"/>
      <c r="J155" s="98"/>
      <c r="K155" s="98"/>
      <c r="L155" s="98"/>
    </row>
    <row r="156" spans="2:12">
      <c r="B156" s="96"/>
      <c r="C156" s="98"/>
      <c r="D156" s="98"/>
      <c r="E156" s="98"/>
      <c r="F156" s="98"/>
      <c r="G156" s="98"/>
      <c r="H156" s="98"/>
      <c r="I156" s="98"/>
      <c r="J156" s="98"/>
      <c r="K156" s="98"/>
      <c r="L156" s="98"/>
    </row>
    <row r="157" spans="2:12">
      <c r="B157" s="96"/>
      <c r="C157" s="98"/>
      <c r="D157" s="98"/>
      <c r="E157" s="98"/>
      <c r="F157" s="98"/>
      <c r="G157" s="98"/>
      <c r="H157" s="98"/>
      <c r="I157" s="98"/>
      <c r="J157" s="98"/>
      <c r="K157" s="98"/>
      <c r="L157" s="98"/>
    </row>
    <row r="158" spans="2:12">
      <c r="B158" s="96"/>
      <c r="C158" s="98"/>
      <c r="D158" s="98"/>
      <c r="E158" s="98"/>
      <c r="F158" s="98"/>
      <c r="G158" s="98"/>
      <c r="H158" s="98"/>
      <c r="I158" s="98"/>
      <c r="J158" s="98"/>
      <c r="K158" s="98"/>
      <c r="L158" s="98"/>
    </row>
    <row r="159" spans="2:12">
      <c r="B159" s="96"/>
      <c r="C159" s="98"/>
      <c r="D159" s="98"/>
      <c r="E159" s="98"/>
      <c r="F159" s="98"/>
      <c r="G159" s="98"/>
      <c r="H159" s="98"/>
      <c r="I159" s="98"/>
      <c r="J159" s="98"/>
      <c r="K159" s="98"/>
      <c r="L159" s="98"/>
    </row>
    <row r="160" spans="2:12">
      <c r="B160" s="96"/>
      <c r="C160" s="98"/>
      <c r="D160" s="98"/>
      <c r="E160" s="98"/>
      <c r="F160" s="98"/>
      <c r="G160" s="98"/>
      <c r="H160" s="98"/>
      <c r="I160" s="98"/>
      <c r="J160" s="98"/>
      <c r="K160" s="98"/>
      <c r="L160" s="98"/>
    </row>
    <row r="161" spans="2:12">
      <c r="B161" s="96"/>
      <c r="C161" s="98"/>
      <c r="D161" s="98"/>
      <c r="E161" s="98"/>
      <c r="F161" s="98"/>
      <c r="G161" s="98"/>
      <c r="H161" s="98"/>
      <c r="I161" s="98"/>
      <c r="J161" s="98"/>
      <c r="K161" s="98"/>
      <c r="L161" s="98"/>
    </row>
    <row r="162" spans="2:12">
      <c r="B162" s="96"/>
      <c r="C162" s="98"/>
      <c r="D162" s="98"/>
      <c r="E162" s="98"/>
      <c r="F162" s="98"/>
      <c r="G162" s="98"/>
      <c r="H162" s="98"/>
      <c r="I162" s="98"/>
      <c r="J162" s="98"/>
      <c r="K162" s="98"/>
      <c r="L162" s="98"/>
    </row>
    <row r="163" spans="2:12">
      <c r="B163" s="96"/>
      <c r="C163" s="98"/>
      <c r="D163" s="98"/>
      <c r="E163" s="98"/>
      <c r="F163" s="98"/>
      <c r="G163" s="98"/>
      <c r="H163" s="98"/>
      <c r="I163" s="98"/>
      <c r="J163" s="98"/>
      <c r="K163" s="98"/>
      <c r="L163" s="98"/>
    </row>
    <row r="164" spans="2:12">
      <c r="B164" s="96"/>
      <c r="C164" s="98"/>
      <c r="D164" s="98"/>
      <c r="E164" s="98"/>
      <c r="F164" s="98"/>
      <c r="G164" s="98"/>
      <c r="H164" s="98"/>
      <c r="I164" s="98"/>
      <c r="J164" s="98"/>
      <c r="K164" s="98"/>
      <c r="L164" s="98"/>
    </row>
    <row r="165" spans="2:12">
      <c r="B165" s="96"/>
      <c r="C165" s="98"/>
      <c r="D165" s="98"/>
      <c r="E165" s="98"/>
      <c r="F165" s="98"/>
      <c r="G165" s="98"/>
      <c r="H165" s="98"/>
      <c r="I165" s="98"/>
      <c r="J165" s="98"/>
      <c r="K165" s="98"/>
      <c r="L165" s="98"/>
    </row>
    <row r="166" spans="2:12">
      <c r="B166" s="96"/>
      <c r="C166" s="98"/>
      <c r="D166" s="98"/>
      <c r="E166" s="98"/>
      <c r="F166" s="98"/>
      <c r="G166" s="98"/>
      <c r="H166" s="98"/>
      <c r="I166" s="98"/>
      <c r="J166" s="98"/>
      <c r="K166" s="98"/>
      <c r="L166" s="98"/>
    </row>
    <row r="167" spans="2:12">
      <c r="B167" s="96"/>
      <c r="C167" s="98"/>
      <c r="D167" s="98"/>
      <c r="E167" s="98"/>
      <c r="F167" s="98"/>
      <c r="G167" s="98"/>
      <c r="H167" s="98"/>
      <c r="I167" s="98"/>
      <c r="J167" s="98"/>
      <c r="K167" s="98"/>
      <c r="L167" s="98"/>
    </row>
    <row r="168" spans="2:12">
      <c r="B168" s="96"/>
      <c r="C168" s="98"/>
      <c r="D168" s="98"/>
      <c r="E168" s="98"/>
      <c r="F168" s="98"/>
      <c r="G168" s="98"/>
      <c r="H168" s="98"/>
      <c r="I168" s="98"/>
      <c r="J168" s="98"/>
      <c r="K168" s="98"/>
      <c r="L168" s="98"/>
    </row>
    <row r="169" spans="2:12">
      <c r="B169" s="96"/>
      <c r="C169" s="98"/>
      <c r="D169" s="98"/>
      <c r="E169" s="98"/>
      <c r="F169" s="98"/>
      <c r="G169" s="98"/>
      <c r="H169" s="98"/>
      <c r="I169" s="98"/>
      <c r="J169" s="98"/>
      <c r="K169" s="98"/>
      <c r="L169" s="98"/>
    </row>
    <row r="170" spans="2:12">
      <c r="B170" s="96"/>
      <c r="C170" s="98"/>
      <c r="D170" s="98"/>
      <c r="E170" s="98"/>
      <c r="F170" s="98"/>
      <c r="G170" s="98"/>
      <c r="H170" s="98"/>
      <c r="I170" s="98"/>
      <c r="J170" s="98"/>
      <c r="K170" s="98"/>
      <c r="L170" s="98"/>
    </row>
    <row r="171" spans="2:12">
      <c r="B171" s="96"/>
      <c r="C171" s="98"/>
      <c r="D171" s="98"/>
      <c r="E171" s="98"/>
      <c r="F171" s="98"/>
      <c r="G171" s="98"/>
      <c r="H171" s="98"/>
      <c r="I171" s="98"/>
      <c r="J171" s="98"/>
      <c r="K171" s="98"/>
      <c r="L171" s="98"/>
    </row>
    <row r="172" spans="2:12">
      <c r="B172" s="96"/>
      <c r="C172" s="98"/>
      <c r="D172" s="98"/>
      <c r="E172" s="98"/>
      <c r="F172" s="98"/>
      <c r="G172" s="98"/>
      <c r="H172" s="98"/>
      <c r="I172" s="98"/>
      <c r="J172" s="98"/>
      <c r="K172" s="98"/>
      <c r="L172" s="98"/>
    </row>
    <row r="173" spans="2:12">
      <c r="B173" s="96"/>
      <c r="C173" s="98"/>
      <c r="D173" s="98"/>
      <c r="E173" s="98"/>
      <c r="F173" s="98"/>
      <c r="G173" s="98"/>
      <c r="H173" s="98"/>
      <c r="I173" s="98"/>
      <c r="J173" s="98"/>
      <c r="K173" s="98"/>
      <c r="L173" s="98"/>
    </row>
    <row r="174" spans="2:12">
      <c r="B174" s="96"/>
      <c r="C174" s="98"/>
      <c r="D174" s="98"/>
      <c r="E174" s="98"/>
      <c r="F174" s="98"/>
      <c r="G174" s="98"/>
      <c r="H174" s="98"/>
      <c r="I174" s="98"/>
      <c r="J174" s="98"/>
      <c r="K174" s="98"/>
      <c r="L174" s="98"/>
    </row>
    <row r="175" spans="2:12">
      <c r="B175" s="96"/>
      <c r="C175" s="98"/>
      <c r="D175" s="98"/>
      <c r="E175" s="98"/>
      <c r="F175" s="98"/>
      <c r="G175" s="98"/>
      <c r="H175" s="98"/>
      <c r="I175" s="98"/>
      <c r="J175" s="98"/>
      <c r="K175" s="98"/>
      <c r="L175" s="98"/>
    </row>
    <row r="176" spans="2:12">
      <c r="B176" s="96"/>
      <c r="C176" s="98"/>
      <c r="D176" s="98"/>
      <c r="E176" s="98"/>
      <c r="F176" s="98"/>
      <c r="G176" s="98"/>
      <c r="H176" s="98"/>
      <c r="I176" s="98"/>
      <c r="J176" s="98"/>
      <c r="K176" s="98"/>
      <c r="L176" s="98"/>
    </row>
    <row r="177" spans="2:12">
      <c r="B177" s="96"/>
      <c r="C177" s="98"/>
      <c r="D177" s="98"/>
      <c r="E177" s="98"/>
      <c r="F177" s="98"/>
      <c r="G177" s="98"/>
      <c r="H177" s="98"/>
      <c r="I177" s="98"/>
      <c r="J177" s="98"/>
      <c r="K177" s="98"/>
      <c r="L177" s="98"/>
    </row>
    <row r="178" spans="2:12">
      <c r="B178" s="96"/>
      <c r="C178" s="98"/>
      <c r="D178" s="98"/>
      <c r="E178" s="98"/>
      <c r="F178" s="98"/>
      <c r="G178" s="98"/>
      <c r="H178" s="98"/>
      <c r="I178" s="98"/>
      <c r="J178" s="98"/>
      <c r="K178" s="98"/>
      <c r="L178" s="98"/>
    </row>
    <row r="179" spans="2:12">
      <c r="B179" s="96"/>
      <c r="C179" s="98"/>
      <c r="D179" s="98"/>
      <c r="E179" s="98"/>
      <c r="F179" s="98"/>
      <c r="G179" s="98"/>
      <c r="H179" s="98"/>
      <c r="I179" s="98"/>
      <c r="J179" s="98"/>
      <c r="K179" s="98"/>
      <c r="L179" s="98"/>
    </row>
    <row r="180" spans="2:12">
      <c r="B180" s="96"/>
      <c r="C180" s="98"/>
      <c r="D180" s="98"/>
      <c r="E180" s="98"/>
      <c r="F180" s="98"/>
      <c r="G180" s="98"/>
      <c r="H180" s="98"/>
      <c r="I180" s="98"/>
      <c r="J180" s="98"/>
      <c r="K180" s="98"/>
      <c r="L180" s="98"/>
    </row>
    <row r="181" spans="2:12">
      <c r="B181" s="96"/>
      <c r="C181" s="98"/>
      <c r="D181" s="98"/>
      <c r="E181" s="98"/>
      <c r="F181" s="98"/>
      <c r="G181" s="98"/>
      <c r="H181" s="98"/>
      <c r="I181" s="98"/>
      <c r="J181" s="98"/>
      <c r="K181" s="98"/>
      <c r="L181" s="98"/>
    </row>
    <row r="182" spans="2:12">
      <c r="B182" s="96"/>
      <c r="C182" s="98"/>
      <c r="D182" s="98"/>
      <c r="E182" s="98"/>
      <c r="F182" s="98"/>
      <c r="G182" s="98"/>
      <c r="H182" s="98"/>
      <c r="I182" s="98"/>
      <c r="J182" s="98"/>
      <c r="K182" s="98"/>
      <c r="L182" s="98"/>
    </row>
    <row r="183" spans="2:12">
      <c r="B183" s="96"/>
      <c r="C183" s="98"/>
      <c r="D183" s="98"/>
      <c r="E183" s="98"/>
      <c r="F183" s="98"/>
      <c r="G183" s="98"/>
      <c r="H183" s="98"/>
      <c r="I183" s="98"/>
      <c r="J183" s="98"/>
      <c r="K183" s="98"/>
      <c r="L183" s="98"/>
    </row>
    <row r="184" spans="2:12">
      <c r="B184" s="96"/>
      <c r="C184" s="98"/>
      <c r="D184" s="98"/>
      <c r="E184" s="98"/>
      <c r="F184" s="98"/>
      <c r="G184" s="98"/>
      <c r="H184" s="98"/>
      <c r="I184" s="98"/>
      <c r="J184" s="98"/>
      <c r="K184" s="98"/>
      <c r="L184" s="98"/>
    </row>
    <row r="185" spans="2:12">
      <c r="B185" s="96"/>
      <c r="C185" s="98"/>
      <c r="D185" s="98"/>
      <c r="E185" s="98"/>
      <c r="F185" s="98"/>
      <c r="G185" s="98"/>
      <c r="H185" s="98"/>
      <c r="I185" s="98"/>
      <c r="J185" s="98"/>
      <c r="K185" s="98"/>
      <c r="L185" s="98"/>
    </row>
    <row r="186" spans="2:12">
      <c r="B186" s="96"/>
      <c r="C186" s="98"/>
      <c r="D186" s="98"/>
      <c r="E186" s="98"/>
      <c r="F186" s="98"/>
      <c r="G186" s="98"/>
      <c r="H186" s="98"/>
      <c r="I186" s="98"/>
      <c r="J186" s="98"/>
      <c r="K186" s="98"/>
      <c r="L186" s="98"/>
    </row>
    <row r="187" spans="2:12">
      <c r="B187" s="96"/>
      <c r="C187" s="98"/>
      <c r="D187" s="98"/>
      <c r="E187" s="98"/>
      <c r="F187" s="98"/>
      <c r="G187" s="98"/>
      <c r="H187" s="98"/>
      <c r="I187" s="98"/>
      <c r="J187" s="98"/>
      <c r="K187" s="98"/>
      <c r="L187" s="98"/>
    </row>
    <row r="188" spans="2:12">
      <c r="B188" s="96"/>
      <c r="C188" s="98"/>
      <c r="D188" s="98"/>
      <c r="E188" s="98"/>
      <c r="F188" s="98"/>
      <c r="G188" s="98"/>
      <c r="H188" s="98"/>
      <c r="I188" s="98"/>
      <c r="J188" s="98"/>
      <c r="K188" s="98"/>
      <c r="L188" s="98"/>
    </row>
    <row r="189" spans="2:12">
      <c r="B189" s="96"/>
      <c r="C189" s="98"/>
      <c r="D189" s="98"/>
      <c r="E189" s="98"/>
      <c r="F189" s="98"/>
      <c r="G189" s="98"/>
      <c r="H189" s="98"/>
      <c r="I189" s="98"/>
      <c r="J189" s="98"/>
      <c r="K189" s="98"/>
      <c r="L189" s="98"/>
    </row>
    <row r="190" spans="2:12">
      <c r="B190" s="96"/>
      <c r="C190" s="98"/>
      <c r="D190" s="98"/>
      <c r="E190" s="98"/>
      <c r="F190" s="98"/>
      <c r="G190" s="98"/>
      <c r="H190" s="98"/>
      <c r="I190" s="98"/>
      <c r="J190" s="98"/>
      <c r="K190" s="98"/>
      <c r="L190" s="98"/>
    </row>
    <row r="191" spans="2:12">
      <c r="B191" s="96"/>
      <c r="C191" s="98"/>
      <c r="D191" s="98"/>
      <c r="E191" s="98"/>
      <c r="F191" s="98"/>
      <c r="G191" s="98"/>
      <c r="H191" s="98"/>
      <c r="I191" s="98"/>
      <c r="J191" s="98"/>
      <c r="K191" s="98"/>
      <c r="L191" s="98"/>
    </row>
    <row r="192" spans="2:12">
      <c r="B192" s="96"/>
      <c r="C192" s="98"/>
      <c r="D192" s="98"/>
      <c r="E192" s="98"/>
      <c r="F192" s="98"/>
      <c r="G192" s="98"/>
      <c r="H192" s="98"/>
      <c r="I192" s="98"/>
      <c r="J192" s="98"/>
      <c r="K192" s="98"/>
      <c r="L192" s="98"/>
    </row>
    <row r="193" spans="2:12">
      <c r="B193" s="96"/>
      <c r="C193" s="98"/>
      <c r="D193" s="98"/>
      <c r="E193" s="98"/>
      <c r="F193" s="98"/>
      <c r="G193" s="98"/>
      <c r="H193" s="98"/>
      <c r="I193" s="98"/>
      <c r="J193" s="98"/>
      <c r="K193" s="98"/>
      <c r="L193" s="98"/>
    </row>
    <row r="194" spans="2:12">
      <c r="B194" s="96"/>
      <c r="C194" s="98"/>
      <c r="D194" s="98"/>
      <c r="E194" s="98"/>
      <c r="F194" s="98"/>
      <c r="G194" s="98"/>
      <c r="H194" s="98"/>
      <c r="I194" s="98"/>
      <c r="J194" s="98"/>
      <c r="K194" s="98"/>
      <c r="L194" s="98"/>
    </row>
    <row r="195" spans="2:12">
      <c r="B195" s="96"/>
      <c r="C195" s="98"/>
      <c r="D195" s="98"/>
      <c r="E195" s="98"/>
      <c r="F195" s="98"/>
      <c r="G195" s="98"/>
      <c r="H195" s="98"/>
      <c r="I195" s="98"/>
      <c r="J195" s="98"/>
      <c r="K195" s="98"/>
      <c r="L195" s="98"/>
    </row>
    <row r="196" spans="2:12">
      <c r="B196" s="96"/>
      <c r="C196" s="98"/>
      <c r="D196" s="98"/>
      <c r="E196" s="98"/>
      <c r="F196" s="98"/>
      <c r="G196" s="98"/>
      <c r="H196" s="98"/>
      <c r="I196" s="98"/>
      <c r="J196" s="98"/>
      <c r="K196" s="98"/>
      <c r="L196" s="98"/>
    </row>
    <row r="197" spans="2:12">
      <c r="B197" s="96"/>
      <c r="C197" s="98"/>
      <c r="D197" s="98"/>
      <c r="E197" s="98"/>
      <c r="F197" s="98"/>
      <c r="G197" s="98"/>
      <c r="H197" s="98"/>
      <c r="I197" s="98"/>
      <c r="J197" s="98"/>
      <c r="K197" s="98"/>
      <c r="L197" s="98"/>
    </row>
    <row r="198" spans="2:12">
      <c r="B198" s="96"/>
      <c r="C198" s="98"/>
      <c r="D198" s="98"/>
      <c r="E198" s="98"/>
      <c r="F198" s="98"/>
      <c r="G198" s="98"/>
      <c r="H198" s="98"/>
      <c r="I198" s="98"/>
      <c r="J198" s="98"/>
      <c r="K198" s="98"/>
      <c r="L198" s="98"/>
    </row>
    <row r="199" spans="2:12">
      <c r="B199" s="96"/>
      <c r="C199" s="98"/>
      <c r="D199" s="98"/>
      <c r="E199" s="98"/>
      <c r="F199" s="98"/>
      <c r="G199" s="98"/>
      <c r="H199" s="98"/>
      <c r="I199" s="98"/>
      <c r="J199" s="98"/>
      <c r="K199" s="98"/>
      <c r="L199" s="98"/>
    </row>
    <row r="200" spans="2:12">
      <c r="B200" s="96"/>
      <c r="C200" s="98"/>
      <c r="D200" s="98"/>
      <c r="E200" s="98"/>
      <c r="F200" s="98"/>
      <c r="G200" s="98"/>
      <c r="H200" s="98"/>
      <c r="I200" s="98"/>
      <c r="J200" s="98"/>
      <c r="K200" s="98"/>
      <c r="L200" s="98"/>
    </row>
    <row r="201" spans="2:12">
      <c r="B201" s="96"/>
      <c r="C201" s="98"/>
      <c r="D201" s="98"/>
      <c r="E201" s="98"/>
      <c r="F201" s="98"/>
      <c r="G201" s="98"/>
      <c r="H201" s="98"/>
      <c r="I201" s="98"/>
      <c r="J201" s="98"/>
      <c r="K201" s="98"/>
      <c r="L201" s="98"/>
    </row>
    <row r="202" spans="2:12">
      <c r="B202" s="96"/>
      <c r="C202" s="98"/>
      <c r="D202" s="98"/>
      <c r="E202" s="98"/>
      <c r="F202" s="98"/>
      <c r="G202" s="98"/>
      <c r="H202" s="98"/>
      <c r="I202" s="98"/>
      <c r="J202" s="98"/>
      <c r="K202" s="98"/>
      <c r="L202" s="98"/>
    </row>
    <row r="203" spans="2:12">
      <c r="B203" s="96"/>
      <c r="C203" s="98"/>
      <c r="D203" s="98"/>
      <c r="E203" s="98"/>
      <c r="F203" s="98"/>
      <c r="G203" s="98"/>
      <c r="H203" s="98"/>
      <c r="I203" s="98"/>
      <c r="J203" s="98"/>
      <c r="K203" s="98"/>
      <c r="L203" s="98"/>
    </row>
    <row r="204" spans="2:12">
      <c r="B204" s="96"/>
      <c r="C204" s="98"/>
      <c r="D204" s="98"/>
      <c r="E204" s="98"/>
      <c r="F204" s="98"/>
      <c r="G204" s="98"/>
      <c r="H204" s="98"/>
      <c r="I204" s="98"/>
      <c r="J204" s="98"/>
      <c r="K204" s="98"/>
      <c r="L204" s="98"/>
    </row>
    <row r="205" spans="2:12">
      <c r="B205" s="96"/>
      <c r="C205" s="98"/>
      <c r="D205" s="98"/>
      <c r="E205" s="98"/>
      <c r="F205" s="98"/>
      <c r="G205" s="98"/>
      <c r="H205" s="98"/>
      <c r="I205" s="98"/>
      <c r="J205" s="98"/>
      <c r="K205" s="98"/>
      <c r="L205" s="98"/>
    </row>
    <row r="206" spans="2:12">
      <c r="B206" s="96"/>
      <c r="C206" s="98"/>
      <c r="D206" s="98"/>
      <c r="E206" s="98"/>
      <c r="F206" s="98"/>
      <c r="G206" s="98"/>
      <c r="H206" s="98"/>
      <c r="I206" s="98"/>
      <c r="J206" s="98"/>
      <c r="K206" s="98"/>
      <c r="L206" s="98"/>
    </row>
    <row r="207" spans="2:12">
      <c r="B207" s="96"/>
      <c r="C207" s="98"/>
      <c r="D207" s="98"/>
      <c r="E207" s="98"/>
      <c r="F207" s="98"/>
      <c r="G207" s="98"/>
      <c r="H207" s="98"/>
      <c r="I207" s="98"/>
      <c r="J207" s="98"/>
      <c r="K207" s="98"/>
      <c r="L207" s="98"/>
    </row>
    <row r="208" spans="2:12">
      <c r="B208" s="96"/>
      <c r="C208" s="98"/>
      <c r="D208" s="98"/>
      <c r="E208" s="98"/>
      <c r="F208" s="98"/>
      <c r="G208" s="98"/>
      <c r="H208" s="98"/>
      <c r="I208" s="98"/>
      <c r="J208" s="98"/>
      <c r="K208" s="98"/>
      <c r="L208" s="98"/>
    </row>
    <row r="209" spans="2:12">
      <c r="B209" s="96"/>
      <c r="C209" s="98"/>
      <c r="D209" s="98"/>
      <c r="E209" s="98"/>
      <c r="F209" s="98"/>
      <c r="G209" s="98"/>
      <c r="H209" s="98"/>
      <c r="I209" s="98"/>
      <c r="J209" s="98"/>
      <c r="K209" s="98"/>
      <c r="L209" s="98"/>
    </row>
    <row r="210" spans="2:12">
      <c r="B210" s="96"/>
      <c r="C210" s="98"/>
      <c r="D210" s="98"/>
      <c r="E210" s="98"/>
      <c r="F210" s="98"/>
      <c r="G210" s="98"/>
      <c r="H210" s="98"/>
      <c r="I210" s="98"/>
      <c r="J210" s="98"/>
      <c r="K210" s="98"/>
      <c r="L210" s="98"/>
    </row>
    <row r="211" spans="2:12">
      <c r="B211" s="96"/>
      <c r="C211" s="98"/>
      <c r="D211" s="98"/>
      <c r="E211" s="98"/>
      <c r="F211" s="98"/>
      <c r="G211" s="98"/>
      <c r="H211" s="98"/>
      <c r="I211" s="98"/>
      <c r="J211" s="98"/>
      <c r="K211" s="98"/>
      <c r="L211" s="98"/>
    </row>
    <row r="212" spans="2:12">
      <c r="B212" s="96"/>
      <c r="C212" s="98"/>
      <c r="D212" s="98"/>
      <c r="E212" s="98"/>
      <c r="F212" s="98"/>
      <c r="G212" s="98"/>
      <c r="H212" s="98"/>
      <c r="I212" s="98"/>
      <c r="J212" s="98"/>
      <c r="K212" s="98"/>
      <c r="L212" s="98"/>
    </row>
    <row r="213" spans="2:12">
      <c r="B213" s="96"/>
      <c r="C213" s="98"/>
      <c r="D213" s="98"/>
      <c r="E213" s="98"/>
      <c r="F213" s="98"/>
      <c r="G213" s="98"/>
      <c r="H213" s="98"/>
      <c r="I213" s="98"/>
      <c r="J213" s="98"/>
      <c r="K213" s="98"/>
      <c r="L213" s="98"/>
    </row>
    <row r="214" spans="2:12">
      <c r="B214" s="96"/>
      <c r="C214" s="98"/>
      <c r="D214" s="98"/>
      <c r="E214" s="98"/>
      <c r="F214" s="98"/>
      <c r="G214" s="98"/>
      <c r="H214" s="98"/>
      <c r="I214" s="98"/>
      <c r="J214" s="98"/>
      <c r="K214" s="98"/>
      <c r="L214" s="98"/>
    </row>
    <row r="215" spans="2:12">
      <c r="B215" s="96"/>
      <c r="C215" s="98"/>
      <c r="D215" s="98"/>
      <c r="E215" s="98"/>
      <c r="F215" s="98"/>
      <c r="G215" s="98"/>
      <c r="H215" s="98"/>
      <c r="I215" s="98"/>
      <c r="J215" s="98"/>
      <c r="K215" s="98"/>
      <c r="L215" s="98"/>
    </row>
    <row r="216" spans="2:12">
      <c r="B216" s="96"/>
      <c r="C216" s="98"/>
      <c r="D216" s="98"/>
      <c r="E216" s="98"/>
      <c r="F216" s="98"/>
      <c r="G216" s="98"/>
      <c r="H216" s="98"/>
      <c r="I216" s="98"/>
      <c r="J216" s="98"/>
      <c r="K216" s="98"/>
      <c r="L216" s="98"/>
    </row>
    <row r="217" spans="2:12">
      <c r="B217" s="96"/>
      <c r="C217" s="98"/>
      <c r="D217" s="98"/>
      <c r="E217" s="98"/>
      <c r="F217" s="98"/>
      <c r="G217" s="98"/>
      <c r="H217" s="98"/>
      <c r="I217" s="98"/>
      <c r="J217" s="98"/>
      <c r="K217" s="98"/>
      <c r="L217" s="98"/>
    </row>
    <row r="218" spans="2:12">
      <c r="B218" s="96"/>
      <c r="C218" s="98"/>
      <c r="D218" s="98"/>
      <c r="E218" s="98"/>
      <c r="F218" s="98"/>
      <c r="G218" s="98"/>
      <c r="H218" s="98"/>
      <c r="I218" s="98"/>
      <c r="J218" s="98"/>
      <c r="K218" s="98"/>
      <c r="L218" s="98"/>
    </row>
    <row r="219" spans="2:12">
      <c r="B219" s="96"/>
      <c r="C219" s="98"/>
      <c r="D219" s="98"/>
      <c r="E219" s="98"/>
      <c r="F219" s="98"/>
      <c r="G219" s="98"/>
      <c r="H219" s="98"/>
      <c r="I219" s="98"/>
      <c r="J219" s="98"/>
      <c r="K219" s="98"/>
      <c r="L219" s="98"/>
    </row>
    <row r="220" spans="2:12">
      <c r="B220" s="96"/>
      <c r="C220" s="98"/>
      <c r="D220" s="98"/>
      <c r="E220" s="98"/>
      <c r="F220" s="98"/>
      <c r="G220" s="98"/>
      <c r="H220" s="98"/>
      <c r="I220" s="98"/>
      <c r="J220" s="98"/>
      <c r="K220" s="98"/>
      <c r="L220" s="98"/>
    </row>
    <row r="221" spans="2:12">
      <c r="B221" s="96"/>
      <c r="C221" s="98"/>
      <c r="D221" s="98"/>
      <c r="E221" s="98"/>
      <c r="F221" s="98"/>
      <c r="G221" s="98"/>
      <c r="H221" s="98"/>
      <c r="I221" s="98"/>
      <c r="J221" s="98"/>
      <c r="K221" s="98"/>
      <c r="L221" s="98"/>
    </row>
    <row r="222" spans="2:12">
      <c r="B222" s="96"/>
      <c r="C222" s="98"/>
      <c r="D222" s="98"/>
      <c r="E222" s="98"/>
      <c r="F222" s="98"/>
      <c r="G222" s="98"/>
      <c r="H222" s="98"/>
      <c r="I222" s="98"/>
      <c r="J222" s="98"/>
      <c r="K222" s="98"/>
      <c r="L222" s="98"/>
    </row>
    <row r="223" spans="2:12">
      <c r="B223" s="96"/>
      <c r="C223" s="98"/>
      <c r="D223" s="98"/>
      <c r="E223" s="98"/>
      <c r="F223" s="98"/>
      <c r="G223" s="98"/>
      <c r="H223" s="98"/>
      <c r="I223" s="98"/>
      <c r="J223" s="98"/>
      <c r="K223" s="98"/>
      <c r="L223" s="98"/>
    </row>
    <row r="224" spans="2:12">
      <c r="B224" s="96"/>
      <c r="C224" s="98"/>
      <c r="D224" s="98"/>
      <c r="E224" s="98"/>
      <c r="F224" s="98"/>
      <c r="G224" s="98"/>
      <c r="H224" s="98"/>
      <c r="I224" s="98"/>
      <c r="J224" s="98"/>
      <c r="K224" s="98"/>
      <c r="L224" s="98"/>
    </row>
    <row r="225" spans="2:12">
      <c r="B225" s="96"/>
      <c r="C225" s="98"/>
      <c r="D225" s="98"/>
      <c r="E225" s="98"/>
      <c r="F225" s="98"/>
      <c r="G225" s="98"/>
      <c r="H225" s="98"/>
      <c r="I225" s="98"/>
      <c r="J225" s="98"/>
      <c r="K225" s="98"/>
      <c r="L225" s="98"/>
    </row>
    <row r="226" spans="2:12">
      <c r="B226" s="96"/>
      <c r="C226" s="98"/>
      <c r="D226" s="98"/>
      <c r="E226" s="98"/>
      <c r="F226" s="98"/>
      <c r="G226" s="98"/>
      <c r="H226" s="98"/>
      <c r="I226" s="98"/>
      <c r="J226" s="98"/>
      <c r="K226" s="98"/>
      <c r="L226" s="98"/>
    </row>
    <row r="227" spans="2:12">
      <c r="B227" s="96"/>
      <c r="C227" s="98"/>
      <c r="D227" s="98"/>
      <c r="E227" s="98"/>
      <c r="F227" s="98"/>
      <c r="G227" s="98"/>
      <c r="H227" s="98"/>
      <c r="I227" s="98"/>
      <c r="J227" s="98"/>
      <c r="K227" s="98"/>
      <c r="L227" s="98"/>
    </row>
    <row r="228" spans="2:12">
      <c r="B228" s="96"/>
      <c r="C228" s="98"/>
      <c r="D228" s="98"/>
      <c r="E228" s="98"/>
      <c r="F228" s="98"/>
      <c r="G228" s="98"/>
      <c r="H228" s="98"/>
      <c r="I228" s="98"/>
      <c r="J228" s="98"/>
      <c r="K228" s="98"/>
      <c r="L228" s="98"/>
    </row>
    <row r="229" spans="2:12">
      <c r="B229" s="96"/>
      <c r="C229" s="98"/>
      <c r="D229" s="98"/>
      <c r="E229" s="98"/>
      <c r="F229" s="98"/>
      <c r="G229" s="98"/>
      <c r="H229" s="98"/>
      <c r="I229" s="98"/>
      <c r="J229" s="98"/>
      <c r="K229" s="98"/>
      <c r="L229" s="98"/>
    </row>
    <row r="230" spans="2:12">
      <c r="B230" s="96"/>
      <c r="C230" s="98"/>
      <c r="D230" s="98"/>
      <c r="E230" s="98"/>
      <c r="F230" s="98"/>
      <c r="G230" s="98"/>
      <c r="H230" s="98"/>
      <c r="I230" s="98"/>
      <c r="J230" s="98"/>
      <c r="K230" s="98"/>
      <c r="L230" s="98"/>
    </row>
    <row r="231" spans="2:12">
      <c r="B231" s="96"/>
      <c r="C231" s="98"/>
      <c r="D231" s="98"/>
      <c r="E231" s="98"/>
      <c r="F231" s="98"/>
      <c r="G231" s="98"/>
      <c r="H231" s="98"/>
      <c r="I231" s="98"/>
      <c r="J231" s="98"/>
      <c r="K231" s="98"/>
      <c r="L231" s="98"/>
    </row>
    <row r="232" spans="2:12">
      <c r="B232" s="96"/>
      <c r="C232" s="98"/>
      <c r="D232" s="98"/>
      <c r="E232" s="98"/>
      <c r="F232" s="98"/>
      <c r="G232" s="98"/>
      <c r="H232" s="98"/>
      <c r="I232" s="98"/>
      <c r="J232" s="98"/>
      <c r="K232" s="98"/>
      <c r="L232" s="98"/>
    </row>
    <row r="233" spans="2:12">
      <c r="B233" s="96"/>
      <c r="C233" s="98"/>
      <c r="D233" s="98"/>
      <c r="E233" s="98"/>
      <c r="F233" s="98"/>
      <c r="G233" s="98"/>
      <c r="H233" s="98"/>
      <c r="I233" s="98"/>
      <c r="J233" s="98"/>
      <c r="K233" s="98"/>
      <c r="L233" s="98"/>
    </row>
    <row r="234" spans="2:12">
      <c r="B234" s="96"/>
      <c r="C234" s="98"/>
      <c r="D234" s="98"/>
      <c r="E234" s="98"/>
      <c r="F234" s="98"/>
      <c r="G234" s="98"/>
      <c r="H234" s="98"/>
      <c r="I234" s="98"/>
      <c r="J234" s="98"/>
      <c r="K234" s="98"/>
      <c r="L234" s="98"/>
    </row>
    <row r="235" spans="2:12">
      <c r="B235" s="96"/>
      <c r="C235" s="98"/>
      <c r="D235" s="98"/>
      <c r="E235" s="98"/>
      <c r="F235" s="98"/>
      <c r="G235" s="98"/>
      <c r="H235" s="98"/>
      <c r="I235" s="98"/>
      <c r="J235" s="98"/>
      <c r="K235" s="98"/>
      <c r="L235" s="98"/>
    </row>
    <row r="236" spans="2:12">
      <c r="B236" s="96"/>
      <c r="C236" s="98"/>
      <c r="D236" s="98"/>
      <c r="E236" s="98"/>
      <c r="F236" s="98"/>
      <c r="G236" s="98"/>
      <c r="H236" s="98"/>
      <c r="I236" s="98"/>
      <c r="J236" s="98"/>
      <c r="K236" s="98"/>
      <c r="L236" s="98"/>
    </row>
    <row r="237" spans="2:12">
      <c r="B237" s="96"/>
      <c r="C237" s="98"/>
      <c r="D237" s="98"/>
      <c r="E237" s="98"/>
      <c r="F237" s="98"/>
      <c r="G237" s="98"/>
      <c r="H237" s="98"/>
      <c r="I237" s="98"/>
      <c r="J237" s="98"/>
      <c r="K237" s="98"/>
      <c r="L237" s="98"/>
    </row>
    <row r="238" spans="2:12">
      <c r="B238" s="96"/>
      <c r="C238" s="98"/>
      <c r="D238" s="98"/>
      <c r="E238" s="98"/>
      <c r="F238" s="98"/>
      <c r="G238" s="98"/>
      <c r="H238" s="98"/>
      <c r="I238" s="98"/>
      <c r="J238" s="98"/>
      <c r="K238" s="98"/>
      <c r="L238" s="98"/>
    </row>
    <row r="239" spans="2:12">
      <c r="B239" s="96"/>
      <c r="C239" s="98"/>
      <c r="D239" s="98"/>
      <c r="E239" s="98"/>
      <c r="F239" s="98"/>
      <c r="G239" s="98"/>
      <c r="H239" s="98"/>
      <c r="I239" s="98"/>
      <c r="J239" s="98"/>
      <c r="K239" s="98"/>
      <c r="L239" s="98"/>
    </row>
    <row r="240" spans="2:12">
      <c r="B240" s="96"/>
      <c r="C240" s="98"/>
      <c r="D240" s="98"/>
      <c r="E240" s="98"/>
      <c r="F240" s="98"/>
      <c r="G240" s="98"/>
      <c r="H240" s="98"/>
      <c r="I240" s="98"/>
      <c r="J240" s="98"/>
      <c r="K240" s="98"/>
      <c r="L240" s="98"/>
    </row>
    <row r="241" spans="2:12">
      <c r="B241" s="96"/>
      <c r="C241" s="98"/>
      <c r="D241" s="98"/>
      <c r="E241" s="98"/>
      <c r="F241" s="98"/>
      <c r="G241" s="98"/>
      <c r="H241" s="98"/>
      <c r="I241" s="98"/>
      <c r="J241" s="98"/>
      <c r="K241" s="98"/>
      <c r="L241" s="98"/>
    </row>
    <row r="242" spans="2:12">
      <c r="B242" s="96"/>
      <c r="C242" s="98"/>
      <c r="D242" s="98"/>
      <c r="E242" s="98"/>
      <c r="F242" s="98"/>
      <c r="G242" s="98"/>
      <c r="H242" s="98"/>
      <c r="I242" s="98"/>
      <c r="J242" s="98"/>
      <c r="K242" s="98"/>
      <c r="L242" s="98"/>
    </row>
    <row r="243" spans="2:12">
      <c r="B243" s="96"/>
      <c r="C243" s="98"/>
      <c r="D243" s="98"/>
      <c r="E243" s="98"/>
      <c r="F243" s="98"/>
      <c r="G243" s="98"/>
      <c r="H243" s="98"/>
      <c r="I243" s="98"/>
      <c r="J243" s="98"/>
      <c r="K243" s="98"/>
      <c r="L243" s="98"/>
    </row>
    <row r="244" spans="2:12">
      <c r="B244" s="96"/>
      <c r="C244" s="98"/>
      <c r="D244" s="98"/>
      <c r="E244" s="98"/>
      <c r="F244" s="98"/>
      <c r="G244" s="98"/>
      <c r="H244" s="98"/>
      <c r="I244" s="98"/>
      <c r="J244" s="98"/>
      <c r="K244" s="98"/>
      <c r="L244" s="98"/>
    </row>
    <row r="245" spans="2:12">
      <c r="B245" s="96"/>
      <c r="C245" s="98"/>
      <c r="D245" s="98"/>
      <c r="E245" s="98"/>
      <c r="F245" s="98"/>
      <c r="G245" s="98"/>
      <c r="H245" s="98"/>
      <c r="I245" s="98"/>
      <c r="J245" s="98"/>
      <c r="K245" s="98"/>
      <c r="L245" s="98"/>
    </row>
    <row r="246" spans="2:12">
      <c r="B246" s="96"/>
      <c r="C246" s="98"/>
      <c r="D246" s="98"/>
      <c r="E246" s="98"/>
      <c r="F246" s="98"/>
      <c r="G246" s="98"/>
      <c r="H246" s="98"/>
      <c r="I246" s="98"/>
      <c r="J246" s="98"/>
      <c r="K246" s="98"/>
      <c r="L246" s="98"/>
    </row>
    <row r="247" spans="2:12">
      <c r="B247" s="96"/>
      <c r="C247" s="98"/>
      <c r="D247" s="98"/>
      <c r="E247" s="98"/>
      <c r="F247" s="98"/>
      <c r="G247" s="98"/>
      <c r="H247" s="98"/>
      <c r="I247" s="98"/>
      <c r="J247" s="98"/>
      <c r="K247" s="98"/>
      <c r="L247" s="98"/>
    </row>
    <row r="248" spans="2:12">
      <c r="B248" s="96"/>
      <c r="C248" s="98"/>
      <c r="D248" s="98"/>
      <c r="E248" s="98"/>
      <c r="F248" s="98"/>
      <c r="G248" s="98"/>
      <c r="H248" s="98"/>
      <c r="I248" s="98"/>
      <c r="J248" s="98"/>
      <c r="K248" s="98"/>
      <c r="L248" s="98"/>
    </row>
    <row r="249" spans="2:12">
      <c r="B249" s="96"/>
      <c r="C249" s="98"/>
      <c r="D249" s="98"/>
      <c r="E249" s="98"/>
      <c r="F249" s="98"/>
      <c r="G249" s="98"/>
      <c r="H249" s="98"/>
      <c r="I249" s="98"/>
      <c r="J249" s="98"/>
      <c r="K249" s="98"/>
      <c r="L249" s="98"/>
    </row>
    <row r="250" spans="2:12">
      <c r="B250" s="96"/>
      <c r="C250" s="98"/>
      <c r="D250" s="98"/>
      <c r="E250" s="98"/>
      <c r="F250" s="98"/>
      <c r="G250" s="98"/>
      <c r="H250" s="98"/>
      <c r="I250" s="98"/>
      <c r="J250" s="98"/>
      <c r="K250" s="98"/>
      <c r="L250" s="98"/>
    </row>
    <row r="251" spans="2:12">
      <c r="B251" s="96"/>
      <c r="C251" s="98"/>
      <c r="D251" s="98"/>
      <c r="E251" s="98"/>
      <c r="F251" s="98"/>
      <c r="G251" s="98"/>
      <c r="H251" s="98"/>
      <c r="I251" s="98"/>
      <c r="J251" s="98"/>
      <c r="K251" s="98"/>
      <c r="L251" s="98"/>
    </row>
    <row r="252" spans="2:12">
      <c r="B252" s="96"/>
      <c r="C252" s="98"/>
      <c r="D252" s="98"/>
      <c r="E252" s="98"/>
      <c r="F252" s="98"/>
      <c r="G252" s="98"/>
      <c r="H252" s="98"/>
      <c r="I252" s="98"/>
      <c r="J252" s="98"/>
      <c r="K252" s="98"/>
      <c r="L252" s="98"/>
    </row>
    <row r="253" spans="2:12">
      <c r="B253" s="96"/>
      <c r="C253" s="98"/>
      <c r="D253" s="98"/>
      <c r="E253" s="98"/>
      <c r="F253" s="98"/>
      <c r="G253" s="98"/>
      <c r="H253" s="98"/>
      <c r="I253" s="98"/>
      <c r="J253" s="98"/>
      <c r="K253" s="98"/>
      <c r="L253" s="98"/>
    </row>
    <row r="254" spans="2:12">
      <c r="B254" s="96"/>
      <c r="C254" s="98"/>
      <c r="D254" s="98"/>
      <c r="E254" s="98"/>
      <c r="F254" s="98"/>
      <c r="G254" s="98"/>
      <c r="H254" s="98"/>
      <c r="I254" s="98"/>
      <c r="J254" s="98"/>
      <c r="K254" s="98"/>
      <c r="L254" s="98"/>
    </row>
    <row r="255" spans="2:12">
      <c r="B255" s="96"/>
      <c r="C255" s="98"/>
      <c r="D255" s="98"/>
      <c r="E255" s="98"/>
      <c r="F255" s="98"/>
      <c r="G255" s="98"/>
      <c r="H255" s="98"/>
      <c r="I255" s="98"/>
      <c r="J255" s="98"/>
      <c r="K255" s="98"/>
      <c r="L255" s="98"/>
    </row>
    <row r="256" spans="2:12">
      <c r="B256" s="96"/>
      <c r="C256" s="98"/>
      <c r="D256" s="98"/>
      <c r="E256" s="98"/>
      <c r="F256" s="98"/>
      <c r="G256" s="98"/>
      <c r="H256" s="98"/>
      <c r="I256" s="98"/>
      <c r="J256" s="98"/>
      <c r="K256" s="98"/>
      <c r="L256" s="98"/>
    </row>
    <row r="257" spans="2:12">
      <c r="B257" s="96"/>
      <c r="C257" s="98"/>
      <c r="D257" s="98"/>
      <c r="E257" s="98"/>
      <c r="F257" s="98"/>
      <c r="G257" s="98"/>
      <c r="H257" s="98"/>
      <c r="I257" s="98"/>
      <c r="J257" s="98"/>
      <c r="K257" s="98"/>
      <c r="L257" s="98"/>
    </row>
    <row r="258" spans="2:12">
      <c r="B258" s="96"/>
      <c r="C258" s="98"/>
      <c r="D258" s="98"/>
      <c r="E258" s="98"/>
      <c r="F258" s="98"/>
      <c r="G258" s="98"/>
      <c r="H258" s="98"/>
      <c r="I258" s="98"/>
      <c r="J258" s="98"/>
      <c r="K258" s="98"/>
      <c r="L258" s="98"/>
    </row>
    <row r="259" spans="2:12">
      <c r="B259" s="96"/>
      <c r="C259" s="98"/>
      <c r="D259" s="98"/>
      <c r="E259" s="98"/>
      <c r="F259" s="98"/>
      <c r="G259" s="98"/>
      <c r="H259" s="98"/>
      <c r="I259" s="98"/>
      <c r="J259" s="98"/>
      <c r="K259" s="98"/>
      <c r="L259" s="98"/>
    </row>
    <row r="260" spans="2:12">
      <c r="B260" s="96"/>
      <c r="C260" s="98"/>
      <c r="D260" s="98"/>
      <c r="E260" s="98"/>
      <c r="F260" s="98"/>
      <c r="G260" s="98"/>
      <c r="H260" s="98"/>
      <c r="I260" s="98"/>
      <c r="J260" s="98"/>
      <c r="K260" s="98"/>
      <c r="L260" s="98"/>
    </row>
    <row r="261" spans="2:12">
      <c r="B261" s="96"/>
      <c r="C261" s="98"/>
      <c r="D261" s="98"/>
      <c r="E261" s="98"/>
      <c r="F261" s="98"/>
      <c r="G261" s="98"/>
      <c r="H261" s="98"/>
      <c r="I261" s="98"/>
      <c r="J261" s="98"/>
      <c r="K261" s="98"/>
      <c r="L261" s="98"/>
    </row>
    <row r="262" spans="2:12">
      <c r="B262" s="96"/>
      <c r="C262" s="98"/>
      <c r="D262" s="98"/>
      <c r="E262" s="98"/>
      <c r="F262" s="98"/>
      <c r="G262" s="98"/>
      <c r="H262" s="98"/>
      <c r="I262" s="98"/>
      <c r="J262" s="98"/>
      <c r="K262" s="98"/>
      <c r="L262" s="98"/>
    </row>
    <row r="263" spans="2:12">
      <c r="B263" s="96"/>
      <c r="C263" s="98"/>
      <c r="D263" s="98"/>
      <c r="E263" s="98"/>
      <c r="F263" s="98"/>
      <c r="G263" s="98"/>
      <c r="H263" s="98"/>
      <c r="I263" s="98"/>
      <c r="J263" s="98"/>
      <c r="K263" s="98"/>
      <c r="L263" s="98"/>
    </row>
    <row r="264" spans="2:12">
      <c r="B264" s="96"/>
      <c r="C264" s="98"/>
      <c r="D264" s="98"/>
      <c r="E264" s="98"/>
      <c r="F264" s="98"/>
      <c r="G264" s="98"/>
      <c r="H264" s="98"/>
      <c r="I264" s="98"/>
      <c r="J264" s="98"/>
      <c r="K264" s="98"/>
      <c r="L264" s="98"/>
    </row>
    <row r="265" spans="2:12">
      <c r="B265" s="96"/>
      <c r="C265" s="98"/>
      <c r="D265" s="98"/>
      <c r="E265" s="98"/>
      <c r="F265" s="98"/>
      <c r="G265" s="98"/>
      <c r="H265" s="98"/>
      <c r="I265" s="98"/>
      <c r="J265" s="98"/>
      <c r="K265" s="98"/>
      <c r="L265" s="98"/>
    </row>
    <row r="266" spans="2:12">
      <c r="B266" s="96"/>
      <c r="C266" s="98"/>
      <c r="D266" s="98"/>
      <c r="E266" s="98"/>
      <c r="F266" s="98"/>
      <c r="G266" s="98"/>
      <c r="H266" s="98"/>
      <c r="I266" s="98"/>
      <c r="J266" s="98"/>
      <c r="K266" s="98"/>
      <c r="L266" s="98"/>
    </row>
    <row r="267" spans="2:12">
      <c r="B267" s="96"/>
      <c r="C267" s="98"/>
      <c r="D267" s="98"/>
      <c r="E267" s="98"/>
      <c r="F267" s="98"/>
      <c r="G267" s="98"/>
      <c r="H267" s="98"/>
      <c r="I267" s="98"/>
      <c r="J267" s="98"/>
      <c r="K267" s="98"/>
      <c r="L267" s="98"/>
    </row>
    <row r="268" spans="2:12">
      <c r="B268" s="96"/>
      <c r="C268" s="98"/>
      <c r="D268" s="98"/>
      <c r="E268" s="98"/>
      <c r="F268" s="98"/>
      <c r="G268" s="98"/>
      <c r="H268" s="98"/>
      <c r="I268" s="98"/>
      <c r="J268" s="98"/>
      <c r="K268" s="98"/>
      <c r="L268" s="98"/>
    </row>
    <row r="269" spans="2:12">
      <c r="B269" s="96"/>
      <c r="C269" s="98"/>
      <c r="D269" s="98"/>
      <c r="E269" s="98"/>
      <c r="F269" s="98"/>
      <c r="G269" s="98"/>
      <c r="H269" s="98"/>
      <c r="I269" s="98"/>
      <c r="J269" s="98"/>
      <c r="K269" s="98"/>
      <c r="L269" s="98"/>
    </row>
    <row r="270" spans="2:12">
      <c r="B270" s="96"/>
      <c r="C270" s="98"/>
      <c r="D270" s="98"/>
      <c r="E270" s="98"/>
      <c r="F270" s="98"/>
      <c r="G270" s="98"/>
      <c r="H270" s="98"/>
      <c r="I270" s="98"/>
      <c r="J270" s="98"/>
      <c r="K270" s="98"/>
      <c r="L270" s="98"/>
    </row>
    <row r="271" spans="2:12">
      <c r="B271" s="96"/>
      <c r="C271" s="98"/>
      <c r="D271" s="98"/>
      <c r="E271" s="98"/>
      <c r="F271" s="98"/>
      <c r="G271" s="98"/>
      <c r="H271" s="98"/>
      <c r="I271" s="98"/>
      <c r="J271" s="98"/>
      <c r="K271" s="98"/>
      <c r="L271" s="98"/>
    </row>
    <row r="272" spans="2:12">
      <c r="B272" s="96"/>
      <c r="C272" s="98"/>
      <c r="D272" s="98"/>
      <c r="E272" s="98"/>
      <c r="F272" s="98"/>
      <c r="G272" s="98"/>
      <c r="H272" s="98"/>
      <c r="I272" s="98"/>
      <c r="J272" s="98"/>
      <c r="K272" s="98"/>
      <c r="L272" s="98"/>
    </row>
    <row r="273" spans="2:12">
      <c r="B273" s="96"/>
      <c r="C273" s="98"/>
      <c r="D273" s="98"/>
      <c r="E273" s="98"/>
      <c r="F273" s="98"/>
      <c r="G273" s="98"/>
      <c r="H273" s="98"/>
      <c r="I273" s="98"/>
      <c r="J273" s="98"/>
      <c r="K273" s="98"/>
      <c r="L273" s="98"/>
    </row>
    <row r="274" spans="2:12">
      <c r="B274" s="96"/>
      <c r="C274" s="98"/>
      <c r="D274" s="98"/>
      <c r="E274" s="98"/>
      <c r="F274" s="98"/>
      <c r="G274" s="98"/>
      <c r="H274" s="98"/>
      <c r="I274" s="98"/>
      <c r="J274" s="98"/>
      <c r="K274" s="98"/>
      <c r="L274" s="98"/>
    </row>
    <row r="275" spans="2:12">
      <c r="B275" s="96"/>
      <c r="C275" s="98"/>
      <c r="D275" s="98"/>
      <c r="E275" s="98"/>
      <c r="F275" s="98"/>
      <c r="G275" s="98"/>
      <c r="H275" s="98"/>
      <c r="I275" s="98"/>
      <c r="J275" s="98"/>
      <c r="K275" s="98"/>
      <c r="L275" s="98"/>
    </row>
    <row r="276" spans="2:12">
      <c r="B276" s="96"/>
      <c r="C276" s="98"/>
      <c r="D276" s="98"/>
      <c r="E276" s="98"/>
      <c r="F276" s="98"/>
      <c r="G276" s="98"/>
      <c r="H276" s="98"/>
      <c r="I276" s="98"/>
      <c r="J276" s="98"/>
      <c r="K276" s="98"/>
      <c r="L276" s="98"/>
    </row>
    <row r="277" spans="2:12">
      <c r="B277" s="96"/>
      <c r="C277" s="98"/>
      <c r="D277" s="98"/>
      <c r="E277" s="98"/>
      <c r="F277" s="98"/>
      <c r="G277" s="98"/>
      <c r="H277" s="98"/>
      <c r="I277" s="98"/>
      <c r="J277" s="98"/>
      <c r="K277" s="98"/>
      <c r="L277" s="98"/>
    </row>
    <row r="278" spans="2:12">
      <c r="B278" s="96"/>
      <c r="C278" s="98"/>
      <c r="D278" s="98"/>
      <c r="E278" s="98"/>
      <c r="F278" s="98"/>
      <c r="G278" s="98"/>
      <c r="H278" s="98"/>
      <c r="I278" s="98"/>
      <c r="J278" s="98"/>
      <c r="K278" s="98"/>
      <c r="L278" s="98"/>
    </row>
    <row r="279" spans="2:12">
      <c r="B279" s="96"/>
      <c r="C279" s="98"/>
      <c r="D279" s="98"/>
      <c r="E279" s="98"/>
      <c r="F279" s="98"/>
      <c r="G279" s="98"/>
      <c r="H279" s="98"/>
      <c r="I279" s="98"/>
      <c r="J279" s="98"/>
      <c r="K279" s="98"/>
      <c r="L279" s="98"/>
    </row>
    <row r="280" spans="2:12">
      <c r="B280" s="96"/>
      <c r="C280" s="98"/>
      <c r="D280" s="98"/>
      <c r="E280" s="98"/>
      <c r="F280" s="98"/>
      <c r="G280" s="98"/>
      <c r="H280" s="98"/>
      <c r="I280" s="98"/>
      <c r="J280" s="98"/>
      <c r="K280" s="98"/>
      <c r="L280" s="98"/>
    </row>
    <row r="281" spans="2:12">
      <c r="B281" s="96"/>
      <c r="C281" s="98"/>
      <c r="D281" s="98"/>
      <c r="E281" s="98"/>
      <c r="F281" s="98"/>
      <c r="G281" s="98"/>
      <c r="H281" s="98"/>
      <c r="I281" s="98"/>
      <c r="J281" s="98"/>
      <c r="K281" s="98"/>
      <c r="L281" s="98"/>
    </row>
    <row r="282" spans="2:12">
      <c r="B282" s="96"/>
      <c r="C282" s="98"/>
      <c r="D282" s="98"/>
      <c r="E282" s="98"/>
      <c r="F282" s="98"/>
      <c r="G282" s="98"/>
      <c r="H282" s="98"/>
      <c r="I282" s="98"/>
      <c r="J282" s="98"/>
      <c r="K282" s="98"/>
      <c r="L282" s="98"/>
    </row>
    <row r="283" spans="2:12">
      <c r="B283" s="96"/>
      <c r="C283" s="98"/>
      <c r="D283" s="98"/>
      <c r="E283" s="98"/>
      <c r="F283" s="98"/>
      <c r="G283" s="98"/>
      <c r="H283" s="98"/>
      <c r="I283" s="98"/>
      <c r="J283" s="98"/>
      <c r="K283" s="98"/>
      <c r="L283" s="98"/>
    </row>
    <row r="284" spans="2:12">
      <c r="B284" s="96"/>
      <c r="C284" s="98"/>
      <c r="D284" s="98"/>
      <c r="E284" s="98"/>
      <c r="F284" s="98"/>
      <c r="G284" s="98"/>
      <c r="H284" s="98"/>
      <c r="I284" s="98"/>
      <c r="J284" s="98"/>
      <c r="K284" s="98"/>
      <c r="L284" s="98"/>
    </row>
    <row r="285" spans="2:12">
      <c r="B285" s="96"/>
      <c r="C285" s="98"/>
      <c r="D285" s="98"/>
      <c r="E285" s="98"/>
      <c r="F285" s="98"/>
      <c r="G285" s="98"/>
      <c r="H285" s="98"/>
      <c r="I285" s="98"/>
      <c r="J285" s="98"/>
      <c r="K285" s="98"/>
      <c r="L285" s="98"/>
    </row>
    <row r="286" spans="2:12">
      <c r="B286" s="96"/>
      <c r="C286" s="98"/>
      <c r="D286" s="98"/>
      <c r="E286" s="98"/>
      <c r="F286" s="98"/>
      <c r="G286" s="98"/>
      <c r="H286" s="98"/>
      <c r="I286" s="98"/>
      <c r="J286" s="98"/>
      <c r="K286" s="98"/>
      <c r="L286" s="98"/>
    </row>
    <row r="287" spans="2:12">
      <c r="B287" s="96"/>
      <c r="C287" s="98"/>
      <c r="D287" s="98"/>
      <c r="E287" s="98"/>
      <c r="F287" s="98"/>
      <c r="G287" s="98"/>
      <c r="H287" s="98"/>
      <c r="I287" s="98"/>
      <c r="J287" s="98"/>
      <c r="K287" s="98"/>
      <c r="L287" s="98"/>
    </row>
    <row r="288" spans="2:12">
      <c r="B288" s="96"/>
      <c r="C288" s="98"/>
      <c r="D288" s="98"/>
      <c r="E288" s="98"/>
      <c r="F288" s="98"/>
      <c r="G288" s="98"/>
      <c r="H288" s="98"/>
      <c r="I288" s="98"/>
      <c r="J288" s="98"/>
      <c r="K288" s="98"/>
      <c r="L288" s="98"/>
    </row>
    <row r="289" spans="2:12">
      <c r="B289" s="96"/>
      <c r="C289" s="98"/>
      <c r="D289" s="98"/>
      <c r="E289" s="98"/>
      <c r="F289" s="98"/>
      <c r="G289" s="98"/>
      <c r="H289" s="98"/>
      <c r="I289" s="98"/>
      <c r="J289" s="98"/>
      <c r="K289" s="98"/>
      <c r="L289" s="98"/>
    </row>
    <row r="290" spans="2:12">
      <c r="B290" s="96"/>
      <c r="C290" s="98"/>
      <c r="D290" s="98"/>
      <c r="E290" s="98"/>
      <c r="F290" s="98"/>
      <c r="G290" s="98"/>
      <c r="H290" s="98"/>
      <c r="I290" s="98"/>
      <c r="J290" s="98"/>
      <c r="K290" s="98"/>
      <c r="L290" s="98"/>
    </row>
    <row r="291" spans="2:12">
      <c r="B291" s="96"/>
      <c r="C291" s="98"/>
      <c r="D291" s="98"/>
      <c r="E291" s="98"/>
      <c r="F291" s="98"/>
      <c r="G291" s="98"/>
      <c r="H291" s="98"/>
      <c r="I291" s="98"/>
      <c r="J291" s="98"/>
      <c r="K291" s="98"/>
      <c r="L291" s="98"/>
    </row>
    <row r="292" spans="2:12">
      <c r="B292" s="96"/>
      <c r="C292" s="98"/>
      <c r="D292" s="98"/>
      <c r="E292" s="98"/>
      <c r="F292" s="98"/>
      <c r="G292" s="98"/>
      <c r="H292" s="98"/>
      <c r="I292" s="98"/>
      <c r="J292" s="98"/>
      <c r="K292" s="98"/>
      <c r="L292" s="98"/>
    </row>
    <row r="293" spans="2:12">
      <c r="B293" s="96"/>
      <c r="C293" s="98"/>
      <c r="D293" s="98"/>
      <c r="E293" s="98"/>
      <c r="F293" s="98"/>
      <c r="G293" s="98"/>
      <c r="H293" s="98"/>
      <c r="I293" s="98"/>
      <c r="J293" s="98"/>
      <c r="K293" s="98"/>
      <c r="L293" s="98"/>
    </row>
    <row r="294" spans="2:12">
      <c r="B294" s="96"/>
      <c r="C294" s="98"/>
      <c r="D294" s="98"/>
      <c r="E294" s="98"/>
      <c r="F294" s="98"/>
      <c r="G294" s="98"/>
      <c r="H294" s="98"/>
      <c r="I294" s="98"/>
      <c r="J294" s="98"/>
      <c r="K294" s="98"/>
      <c r="L294" s="98"/>
    </row>
    <row r="295" spans="2:12">
      <c r="B295" s="96"/>
      <c r="C295" s="98"/>
      <c r="D295" s="98"/>
      <c r="E295" s="98"/>
      <c r="F295" s="98"/>
      <c r="G295" s="98"/>
      <c r="H295" s="98"/>
      <c r="I295" s="98"/>
      <c r="J295" s="98"/>
      <c r="K295" s="98"/>
      <c r="L295" s="98"/>
    </row>
    <row r="296" spans="2:12">
      <c r="B296" s="96"/>
      <c r="C296" s="98"/>
      <c r="D296" s="98"/>
      <c r="E296" s="98"/>
      <c r="F296" s="98"/>
      <c r="G296" s="98"/>
      <c r="H296" s="98"/>
      <c r="I296" s="98"/>
      <c r="J296" s="98"/>
      <c r="K296" s="98"/>
      <c r="L296" s="98"/>
    </row>
    <row r="297" spans="2:12">
      <c r="B297" s="96"/>
      <c r="C297" s="98"/>
      <c r="D297" s="98"/>
      <c r="E297" s="98"/>
      <c r="F297" s="98"/>
      <c r="G297" s="98"/>
      <c r="H297" s="98"/>
      <c r="I297" s="98"/>
      <c r="J297" s="98"/>
      <c r="K297" s="98"/>
      <c r="L297" s="98"/>
    </row>
    <row r="298" spans="2:12">
      <c r="B298" s="96"/>
      <c r="C298" s="98"/>
      <c r="D298" s="98"/>
      <c r="E298" s="98"/>
      <c r="F298" s="98"/>
      <c r="G298" s="98"/>
      <c r="H298" s="98"/>
      <c r="I298" s="98"/>
      <c r="J298" s="98"/>
      <c r="K298" s="98"/>
      <c r="L298" s="98"/>
    </row>
    <row r="299" spans="2:12">
      <c r="B299" s="96"/>
      <c r="C299" s="98"/>
      <c r="D299" s="98"/>
      <c r="E299" s="98"/>
      <c r="F299" s="98"/>
      <c r="G299" s="98"/>
      <c r="H299" s="98"/>
      <c r="I299" s="98"/>
      <c r="J299" s="98"/>
      <c r="K299" s="98"/>
      <c r="L299" s="98"/>
    </row>
    <row r="300" spans="2:12">
      <c r="B300" s="96"/>
      <c r="C300" s="98"/>
      <c r="D300" s="98"/>
      <c r="E300" s="98"/>
      <c r="F300" s="98"/>
      <c r="G300" s="98"/>
      <c r="H300" s="98"/>
      <c r="I300" s="98"/>
      <c r="J300" s="98"/>
      <c r="K300" s="98"/>
      <c r="L300" s="98"/>
    </row>
    <row r="301" spans="2:12">
      <c r="B301" s="96"/>
      <c r="C301" s="98"/>
      <c r="D301" s="98"/>
      <c r="E301" s="98"/>
      <c r="F301" s="98"/>
      <c r="G301" s="98"/>
      <c r="H301" s="98"/>
      <c r="I301" s="98"/>
      <c r="J301" s="98"/>
      <c r="K301" s="98"/>
      <c r="L301" s="98"/>
    </row>
    <row r="302" spans="2:12">
      <c r="B302" s="96"/>
      <c r="C302" s="98"/>
      <c r="D302" s="98"/>
      <c r="E302" s="98"/>
      <c r="F302" s="98"/>
      <c r="G302" s="98"/>
      <c r="H302" s="98"/>
      <c r="I302" s="98"/>
      <c r="J302" s="98"/>
      <c r="K302" s="98"/>
      <c r="L302" s="98"/>
    </row>
    <row r="303" spans="2:12">
      <c r="B303" s="96"/>
      <c r="C303" s="98"/>
      <c r="D303" s="98"/>
      <c r="E303" s="98"/>
      <c r="F303" s="98"/>
      <c r="G303" s="98"/>
      <c r="H303" s="98"/>
      <c r="I303" s="98"/>
      <c r="J303" s="98"/>
      <c r="K303" s="98"/>
      <c r="L303" s="98"/>
    </row>
    <row r="304" spans="2:12">
      <c r="B304" s="96"/>
      <c r="C304" s="98"/>
      <c r="D304" s="98"/>
      <c r="E304" s="98"/>
      <c r="F304" s="98"/>
      <c r="G304" s="98"/>
      <c r="H304" s="98"/>
      <c r="I304" s="98"/>
      <c r="J304" s="98"/>
      <c r="K304" s="98"/>
      <c r="L304" s="98"/>
    </row>
    <row r="305" spans="2:12">
      <c r="B305" s="96"/>
      <c r="C305" s="98"/>
      <c r="D305" s="98"/>
      <c r="E305" s="98"/>
      <c r="F305" s="98"/>
      <c r="G305" s="98"/>
      <c r="H305" s="98"/>
      <c r="I305" s="98"/>
      <c r="J305" s="98"/>
      <c r="K305" s="98"/>
      <c r="L305" s="98"/>
    </row>
    <row r="306" spans="2:12">
      <c r="B306" s="96"/>
      <c r="C306" s="98"/>
      <c r="D306" s="98"/>
      <c r="E306" s="98"/>
      <c r="F306" s="98"/>
      <c r="G306" s="98"/>
      <c r="H306" s="98"/>
      <c r="I306" s="98"/>
      <c r="J306" s="98"/>
      <c r="K306" s="98"/>
      <c r="L306" s="98"/>
    </row>
    <row r="307" spans="2:12">
      <c r="B307" s="96"/>
      <c r="C307" s="98"/>
      <c r="D307" s="98"/>
      <c r="E307" s="98"/>
      <c r="F307" s="98"/>
      <c r="G307" s="98"/>
      <c r="H307" s="98"/>
      <c r="I307" s="98"/>
      <c r="J307" s="98"/>
      <c r="K307" s="98"/>
      <c r="L307" s="98"/>
    </row>
    <row r="308" spans="2:12">
      <c r="B308" s="96"/>
      <c r="C308" s="98"/>
      <c r="D308" s="98"/>
      <c r="E308" s="98"/>
      <c r="F308" s="98"/>
      <c r="G308" s="98"/>
      <c r="H308" s="98"/>
      <c r="I308" s="98"/>
      <c r="J308" s="98"/>
      <c r="K308" s="98"/>
      <c r="L308" s="98"/>
    </row>
    <row r="309" spans="2:12">
      <c r="B309" s="96"/>
      <c r="C309" s="98"/>
      <c r="D309" s="98"/>
      <c r="E309" s="98"/>
      <c r="F309" s="98"/>
      <c r="G309" s="98"/>
      <c r="H309" s="98"/>
      <c r="I309" s="98"/>
      <c r="J309" s="98"/>
      <c r="K309" s="98"/>
      <c r="L309" s="98"/>
    </row>
    <row r="310" spans="2:12">
      <c r="B310" s="96"/>
      <c r="C310" s="98"/>
      <c r="D310" s="98"/>
      <c r="E310" s="98"/>
      <c r="F310" s="98"/>
      <c r="G310" s="98"/>
      <c r="H310" s="98"/>
      <c r="I310" s="98"/>
      <c r="J310" s="98"/>
      <c r="K310" s="98"/>
      <c r="L310" s="98"/>
    </row>
    <row r="311" spans="2:12">
      <c r="B311" s="96"/>
      <c r="C311" s="98"/>
      <c r="D311" s="98"/>
      <c r="E311" s="98"/>
      <c r="F311" s="98"/>
      <c r="G311" s="98"/>
      <c r="H311" s="98"/>
      <c r="I311" s="98"/>
      <c r="J311" s="98"/>
      <c r="K311" s="98"/>
      <c r="L311" s="98"/>
    </row>
    <row r="312" spans="2:12">
      <c r="B312" s="96"/>
      <c r="C312" s="98"/>
      <c r="D312" s="98"/>
      <c r="E312" s="98"/>
      <c r="F312" s="98"/>
      <c r="G312" s="98"/>
      <c r="H312" s="98"/>
      <c r="I312" s="98"/>
      <c r="J312" s="98"/>
      <c r="K312" s="98"/>
      <c r="L312" s="98"/>
    </row>
    <row r="313" spans="2:12">
      <c r="B313" s="96"/>
      <c r="C313" s="98"/>
      <c r="D313" s="98"/>
      <c r="E313" s="98"/>
      <c r="F313" s="98"/>
      <c r="G313" s="98"/>
      <c r="H313" s="98"/>
      <c r="I313" s="98"/>
      <c r="J313" s="98"/>
      <c r="K313" s="98"/>
      <c r="L313" s="98"/>
    </row>
    <row r="314" spans="2:12">
      <c r="B314" s="96"/>
      <c r="C314" s="98"/>
      <c r="D314" s="98"/>
      <c r="E314" s="98"/>
      <c r="F314" s="98"/>
      <c r="G314" s="98"/>
      <c r="H314" s="98"/>
      <c r="I314" s="98"/>
      <c r="J314" s="98"/>
      <c r="K314" s="98"/>
      <c r="L314" s="98"/>
    </row>
    <row r="315" spans="2:12">
      <c r="B315" s="96"/>
      <c r="C315" s="98"/>
      <c r="D315" s="98"/>
      <c r="E315" s="98"/>
      <c r="F315" s="98"/>
      <c r="G315" s="98"/>
      <c r="H315" s="98"/>
      <c r="I315" s="98"/>
      <c r="J315" s="98"/>
      <c r="K315" s="98"/>
      <c r="L315" s="98"/>
    </row>
    <row r="316" spans="2:12">
      <c r="B316" s="96"/>
      <c r="C316" s="98"/>
      <c r="D316" s="98"/>
      <c r="E316" s="98"/>
      <c r="F316" s="98"/>
      <c r="G316" s="98"/>
      <c r="H316" s="98"/>
      <c r="I316" s="98"/>
      <c r="J316" s="98"/>
      <c r="K316" s="98"/>
      <c r="L316" s="98"/>
    </row>
    <row r="317" spans="2:12">
      <c r="B317" s="96"/>
      <c r="C317" s="98"/>
      <c r="D317" s="98"/>
      <c r="E317" s="98"/>
      <c r="F317" s="98"/>
      <c r="G317" s="98"/>
      <c r="H317" s="98"/>
      <c r="I317" s="98"/>
      <c r="J317" s="98"/>
      <c r="K317" s="98"/>
      <c r="L317" s="98"/>
    </row>
    <row r="318" spans="2:12">
      <c r="B318" s="96"/>
      <c r="C318" s="98"/>
      <c r="D318" s="98"/>
      <c r="E318" s="98"/>
      <c r="F318" s="98"/>
      <c r="G318" s="98"/>
      <c r="H318" s="98"/>
      <c r="I318" s="98"/>
      <c r="J318" s="98"/>
      <c r="K318" s="98"/>
      <c r="L318" s="98"/>
    </row>
    <row r="319" spans="2:12">
      <c r="B319" s="96"/>
      <c r="C319" s="98"/>
      <c r="D319" s="98"/>
      <c r="E319" s="98"/>
      <c r="F319" s="98"/>
      <c r="G319" s="98"/>
      <c r="H319" s="98"/>
      <c r="I319" s="98"/>
      <c r="J319" s="98"/>
      <c r="K319" s="98"/>
      <c r="L319" s="98"/>
    </row>
    <row r="320" spans="2:12">
      <c r="B320" s="96"/>
      <c r="C320" s="98"/>
      <c r="D320" s="98"/>
      <c r="E320" s="98"/>
      <c r="F320" s="98"/>
      <c r="G320" s="98"/>
      <c r="H320" s="98"/>
      <c r="I320" s="98"/>
      <c r="J320" s="98"/>
      <c r="K320" s="98"/>
      <c r="L320" s="98"/>
    </row>
    <row r="321" spans="2:12">
      <c r="B321" s="96"/>
      <c r="C321" s="98"/>
      <c r="D321" s="98"/>
      <c r="E321" s="98"/>
      <c r="F321" s="98"/>
      <c r="G321" s="98"/>
      <c r="H321" s="98"/>
      <c r="I321" s="98"/>
      <c r="J321" s="98"/>
      <c r="K321" s="98"/>
      <c r="L321" s="98"/>
    </row>
    <row r="322" spans="2:12">
      <c r="B322" s="96"/>
      <c r="C322" s="98"/>
      <c r="D322" s="98"/>
      <c r="E322" s="98"/>
      <c r="F322" s="98"/>
      <c r="G322" s="98"/>
      <c r="H322" s="98"/>
      <c r="I322" s="98"/>
      <c r="J322" s="98"/>
      <c r="K322" s="98"/>
      <c r="L322" s="98"/>
    </row>
    <row r="323" spans="2:12">
      <c r="B323" s="96"/>
      <c r="C323" s="98"/>
      <c r="D323" s="98"/>
      <c r="E323" s="98"/>
      <c r="F323" s="98"/>
      <c r="G323" s="98"/>
      <c r="H323" s="98"/>
      <c r="I323" s="98"/>
      <c r="J323" s="98"/>
      <c r="K323" s="98"/>
      <c r="L323" s="98"/>
    </row>
    <row r="324" spans="2:12">
      <c r="B324" s="96"/>
      <c r="C324" s="98"/>
      <c r="D324" s="98"/>
      <c r="E324" s="98"/>
      <c r="F324" s="98"/>
      <c r="G324" s="98"/>
      <c r="H324" s="98"/>
      <c r="I324" s="98"/>
      <c r="J324" s="98"/>
      <c r="K324" s="98"/>
      <c r="L324" s="98"/>
    </row>
    <row r="325" spans="2:12">
      <c r="B325" s="96"/>
      <c r="C325" s="98"/>
      <c r="D325" s="98"/>
      <c r="E325" s="98"/>
      <c r="F325" s="98"/>
      <c r="G325" s="98"/>
      <c r="H325" s="98"/>
      <c r="I325" s="98"/>
      <c r="J325" s="98"/>
      <c r="K325" s="98"/>
      <c r="L325" s="98"/>
    </row>
    <row r="326" spans="2:12">
      <c r="B326" s="96"/>
      <c r="C326" s="98"/>
      <c r="D326" s="98"/>
      <c r="E326" s="98"/>
      <c r="F326" s="98"/>
      <c r="G326" s="98"/>
      <c r="H326" s="98"/>
      <c r="I326" s="98"/>
      <c r="J326" s="98"/>
      <c r="K326" s="98"/>
      <c r="L326" s="98"/>
    </row>
    <row r="327" spans="2:12">
      <c r="B327" s="96"/>
      <c r="C327" s="98"/>
      <c r="D327" s="98"/>
      <c r="E327" s="98"/>
      <c r="F327" s="98"/>
      <c r="G327" s="98"/>
      <c r="H327" s="98"/>
      <c r="I327" s="98"/>
      <c r="J327" s="98"/>
      <c r="K327" s="98"/>
      <c r="L327" s="98"/>
    </row>
    <row r="328" spans="2:12">
      <c r="B328" s="96"/>
      <c r="C328" s="98"/>
      <c r="D328" s="98"/>
      <c r="E328" s="98"/>
      <c r="F328" s="98"/>
      <c r="G328" s="98"/>
      <c r="H328" s="98"/>
      <c r="I328" s="98"/>
      <c r="J328" s="98"/>
      <c r="K328" s="98"/>
      <c r="L328" s="98"/>
    </row>
    <row r="329" spans="2:12">
      <c r="B329" s="96"/>
      <c r="C329" s="98"/>
      <c r="D329" s="98"/>
      <c r="E329" s="98"/>
      <c r="F329" s="98"/>
      <c r="G329" s="98"/>
      <c r="H329" s="98"/>
      <c r="I329" s="98"/>
      <c r="J329" s="98"/>
      <c r="K329" s="98"/>
      <c r="L329" s="98"/>
    </row>
    <row r="330" spans="2:12">
      <c r="B330" s="96"/>
      <c r="C330" s="98"/>
      <c r="D330" s="98"/>
      <c r="E330" s="98"/>
      <c r="F330" s="98"/>
      <c r="G330" s="98"/>
      <c r="H330" s="98"/>
      <c r="I330" s="98"/>
      <c r="J330" s="98"/>
      <c r="K330" s="98"/>
      <c r="L330" s="98"/>
    </row>
    <row r="331" spans="2:12">
      <c r="B331" s="96"/>
      <c r="C331" s="98"/>
      <c r="D331" s="98"/>
      <c r="E331" s="98"/>
      <c r="F331" s="98"/>
      <c r="G331" s="98"/>
      <c r="H331" s="98"/>
      <c r="I331" s="98"/>
      <c r="J331" s="98"/>
      <c r="K331" s="98"/>
      <c r="L331" s="98"/>
    </row>
    <row r="332" spans="2:12">
      <c r="B332" s="96"/>
      <c r="C332" s="98"/>
      <c r="D332" s="98"/>
      <c r="E332" s="98"/>
      <c r="F332" s="98"/>
      <c r="G332" s="98"/>
      <c r="H332" s="98"/>
      <c r="I332" s="98"/>
      <c r="J332" s="98"/>
      <c r="K332" s="98"/>
      <c r="L332" s="98"/>
    </row>
    <row r="333" spans="2:12">
      <c r="B333" s="96"/>
      <c r="C333" s="98"/>
      <c r="D333" s="98"/>
      <c r="E333" s="98"/>
      <c r="F333" s="98"/>
      <c r="G333" s="98"/>
      <c r="H333" s="98"/>
      <c r="I333" s="98"/>
      <c r="J333" s="98"/>
      <c r="K333" s="98"/>
      <c r="L333" s="98"/>
    </row>
    <row r="334" spans="2:12">
      <c r="B334" s="96"/>
      <c r="C334" s="98"/>
      <c r="D334" s="98"/>
      <c r="E334" s="98"/>
      <c r="F334" s="98"/>
      <c r="G334" s="98"/>
      <c r="H334" s="98"/>
      <c r="I334" s="98"/>
      <c r="J334" s="98"/>
      <c r="K334" s="98"/>
      <c r="L334" s="98"/>
    </row>
    <row r="335" spans="2:12">
      <c r="B335" s="96"/>
      <c r="C335" s="98"/>
      <c r="D335" s="98"/>
      <c r="E335" s="98"/>
      <c r="F335" s="98"/>
      <c r="G335" s="98"/>
      <c r="H335" s="98"/>
      <c r="I335" s="98"/>
      <c r="J335" s="98"/>
      <c r="K335" s="98"/>
      <c r="L335" s="98"/>
    </row>
    <row r="336" spans="2:12">
      <c r="B336" s="96"/>
      <c r="C336" s="98"/>
      <c r="D336" s="98"/>
      <c r="E336" s="98"/>
      <c r="F336" s="98"/>
      <c r="G336" s="98"/>
      <c r="H336" s="98"/>
      <c r="I336" s="98"/>
      <c r="J336" s="98"/>
      <c r="K336" s="98"/>
      <c r="L336" s="98"/>
    </row>
    <row r="337" spans="2:12">
      <c r="B337" s="96"/>
      <c r="C337" s="98"/>
      <c r="D337" s="98"/>
      <c r="E337" s="98"/>
      <c r="F337" s="98"/>
      <c r="G337" s="98"/>
      <c r="H337" s="98"/>
      <c r="I337" s="98"/>
      <c r="J337" s="98"/>
      <c r="K337" s="98"/>
      <c r="L337" s="98"/>
    </row>
    <row r="338" spans="2:12">
      <c r="B338" s="96"/>
      <c r="C338" s="98"/>
      <c r="D338" s="98"/>
      <c r="E338" s="98"/>
      <c r="F338" s="98"/>
      <c r="G338" s="98"/>
      <c r="H338" s="98"/>
      <c r="I338" s="98"/>
      <c r="J338" s="98"/>
      <c r="K338" s="98"/>
      <c r="L338" s="98"/>
    </row>
    <row r="339" spans="2:12">
      <c r="B339" s="96"/>
      <c r="C339" s="98"/>
      <c r="D339" s="98"/>
      <c r="E339" s="98"/>
      <c r="F339" s="98"/>
      <c r="G339" s="98"/>
      <c r="H339" s="98"/>
      <c r="I339" s="98"/>
      <c r="J339" s="98"/>
      <c r="K339" s="98"/>
      <c r="L339" s="98"/>
    </row>
    <row r="340" spans="2:12">
      <c r="B340" s="96"/>
      <c r="C340" s="98"/>
      <c r="D340" s="98"/>
      <c r="E340" s="98"/>
      <c r="F340" s="98"/>
      <c r="G340" s="98"/>
      <c r="H340" s="98"/>
      <c r="I340" s="98"/>
      <c r="J340" s="98"/>
      <c r="K340" s="98"/>
      <c r="L340" s="98"/>
    </row>
    <row r="341" spans="2:12">
      <c r="B341" s="96"/>
      <c r="C341" s="98"/>
      <c r="D341" s="98"/>
      <c r="E341" s="98"/>
      <c r="F341" s="98"/>
      <c r="G341" s="98"/>
      <c r="H341" s="98"/>
      <c r="I341" s="98"/>
      <c r="J341" s="98"/>
      <c r="K341" s="98"/>
      <c r="L341" s="98"/>
    </row>
    <row r="342" spans="2:12">
      <c r="B342" s="96"/>
      <c r="C342" s="98"/>
      <c r="D342" s="98"/>
      <c r="E342" s="98"/>
      <c r="F342" s="98"/>
      <c r="G342" s="98"/>
      <c r="H342" s="98"/>
      <c r="I342" s="98"/>
      <c r="J342" s="98"/>
      <c r="K342" s="98"/>
      <c r="L342" s="98"/>
    </row>
    <row r="343" spans="2:12">
      <c r="B343" s="96"/>
      <c r="C343" s="98"/>
      <c r="D343" s="98"/>
      <c r="E343" s="98"/>
      <c r="F343" s="98"/>
      <c r="G343" s="98"/>
      <c r="H343" s="98"/>
      <c r="I343" s="98"/>
      <c r="J343" s="98"/>
      <c r="K343" s="98"/>
      <c r="L343" s="98"/>
    </row>
    <row r="344" spans="2:12">
      <c r="B344" s="96"/>
      <c r="C344" s="98"/>
      <c r="D344" s="98"/>
      <c r="E344" s="98"/>
      <c r="F344" s="98"/>
      <c r="G344" s="98"/>
      <c r="H344" s="98"/>
      <c r="I344" s="98"/>
      <c r="J344" s="98"/>
      <c r="K344" s="98"/>
      <c r="L344" s="98"/>
    </row>
    <row r="345" spans="2:12">
      <c r="B345" s="96"/>
      <c r="C345" s="98"/>
      <c r="D345" s="98"/>
      <c r="E345" s="98"/>
      <c r="F345" s="98"/>
      <c r="G345" s="98"/>
      <c r="H345" s="98"/>
      <c r="I345" s="98"/>
      <c r="J345" s="98"/>
      <c r="K345" s="98"/>
      <c r="L345" s="98"/>
    </row>
    <row r="346" spans="2:12">
      <c r="B346" s="96"/>
      <c r="C346" s="98"/>
      <c r="D346" s="98"/>
      <c r="E346" s="98"/>
      <c r="F346" s="98"/>
      <c r="G346" s="98"/>
      <c r="H346" s="98"/>
      <c r="I346" s="98"/>
      <c r="J346" s="98"/>
      <c r="K346" s="98"/>
      <c r="L346" s="98"/>
    </row>
    <row r="347" spans="2:12">
      <c r="B347" s="96"/>
      <c r="C347" s="98"/>
      <c r="D347" s="98"/>
      <c r="E347" s="98"/>
      <c r="F347" s="98"/>
      <c r="G347" s="98"/>
      <c r="H347" s="98"/>
      <c r="I347" s="98"/>
      <c r="J347" s="98"/>
      <c r="K347" s="98"/>
      <c r="L347" s="98"/>
    </row>
    <row r="348" spans="2:12">
      <c r="B348" s="96"/>
      <c r="C348" s="98"/>
      <c r="D348" s="98"/>
      <c r="E348" s="98"/>
      <c r="F348" s="98"/>
      <c r="G348" s="98"/>
      <c r="H348" s="98"/>
      <c r="I348" s="98"/>
      <c r="J348" s="98"/>
      <c r="K348" s="98"/>
      <c r="L348" s="98"/>
    </row>
    <row r="349" spans="2:12">
      <c r="B349" s="96"/>
      <c r="C349" s="98"/>
      <c r="D349" s="98"/>
      <c r="E349" s="98"/>
      <c r="F349" s="98"/>
      <c r="G349" s="98"/>
      <c r="H349" s="98"/>
      <c r="I349" s="98"/>
      <c r="J349" s="98"/>
      <c r="K349" s="98"/>
      <c r="L349" s="98"/>
    </row>
    <row r="350" spans="2:12">
      <c r="B350" s="96"/>
      <c r="C350" s="98"/>
      <c r="D350" s="98"/>
      <c r="E350" s="98"/>
      <c r="F350" s="98"/>
      <c r="G350" s="98"/>
      <c r="H350" s="98"/>
      <c r="I350" s="98"/>
      <c r="J350" s="98"/>
      <c r="K350" s="98"/>
      <c r="L350" s="98"/>
    </row>
    <row r="351" spans="2:12">
      <c r="B351" s="96"/>
      <c r="C351" s="98"/>
      <c r="D351" s="98"/>
      <c r="E351" s="98"/>
      <c r="F351" s="98"/>
      <c r="G351" s="98"/>
      <c r="H351" s="98"/>
      <c r="I351" s="98"/>
      <c r="J351" s="98"/>
      <c r="K351" s="98"/>
      <c r="L351" s="98"/>
    </row>
    <row r="352" spans="2:12">
      <c r="B352" s="96"/>
      <c r="C352" s="98"/>
      <c r="D352" s="98"/>
      <c r="E352" s="98"/>
      <c r="F352" s="98"/>
      <c r="G352" s="98"/>
      <c r="H352" s="98"/>
      <c r="I352" s="98"/>
      <c r="J352" s="98"/>
      <c r="K352" s="98"/>
      <c r="L352" s="98"/>
    </row>
    <row r="353" spans="2:12">
      <c r="B353" s="96"/>
      <c r="C353" s="98"/>
      <c r="D353" s="98"/>
      <c r="E353" s="98"/>
      <c r="F353" s="98"/>
      <c r="G353" s="98"/>
      <c r="H353" s="98"/>
      <c r="I353" s="98"/>
      <c r="J353" s="98"/>
      <c r="K353" s="98"/>
      <c r="L353" s="98"/>
    </row>
    <row r="354" spans="2:12">
      <c r="B354" s="96"/>
      <c r="C354" s="98"/>
      <c r="D354" s="98"/>
      <c r="E354" s="98"/>
      <c r="F354" s="98"/>
      <c r="G354" s="98"/>
      <c r="H354" s="98"/>
      <c r="I354" s="98"/>
      <c r="J354" s="98"/>
      <c r="K354" s="98"/>
      <c r="L354" s="98"/>
    </row>
    <row r="355" spans="2:12">
      <c r="B355" s="96"/>
      <c r="C355" s="98"/>
      <c r="D355" s="98"/>
      <c r="E355" s="98"/>
      <c r="F355" s="98"/>
      <c r="G355" s="98"/>
      <c r="H355" s="98"/>
      <c r="I355" s="98"/>
      <c r="J355" s="98"/>
      <c r="K355" s="98"/>
      <c r="L355" s="98"/>
    </row>
    <row r="356" spans="2:12">
      <c r="B356" s="96"/>
      <c r="C356" s="98"/>
      <c r="D356" s="98"/>
      <c r="E356" s="98"/>
      <c r="F356" s="98"/>
      <c r="G356" s="98"/>
      <c r="H356" s="98"/>
      <c r="I356" s="98"/>
      <c r="J356" s="98"/>
      <c r="K356" s="98"/>
      <c r="L356" s="98"/>
    </row>
    <row r="357" spans="2:12">
      <c r="B357" s="96"/>
      <c r="C357" s="98"/>
      <c r="D357" s="98"/>
      <c r="E357" s="98"/>
      <c r="F357" s="98"/>
      <c r="G357" s="98"/>
      <c r="H357" s="98"/>
      <c r="I357" s="98"/>
      <c r="J357" s="98"/>
      <c r="K357" s="98"/>
      <c r="L357" s="98"/>
    </row>
    <row r="358" spans="2:12">
      <c r="B358" s="96"/>
      <c r="C358" s="98"/>
      <c r="D358" s="98"/>
      <c r="E358" s="98"/>
      <c r="F358" s="98"/>
      <c r="G358" s="98"/>
      <c r="H358" s="98"/>
      <c r="I358" s="98"/>
      <c r="J358" s="98"/>
      <c r="K358" s="98"/>
      <c r="L358" s="98"/>
    </row>
    <row r="359" spans="2:12">
      <c r="B359" s="96"/>
      <c r="C359" s="98"/>
      <c r="D359" s="98"/>
      <c r="E359" s="98"/>
      <c r="F359" s="98"/>
      <c r="G359" s="98"/>
      <c r="H359" s="98"/>
      <c r="I359" s="98"/>
      <c r="J359" s="98"/>
      <c r="K359" s="98"/>
      <c r="L359" s="98"/>
    </row>
    <row r="360" spans="2:12">
      <c r="B360" s="96"/>
      <c r="C360" s="98"/>
      <c r="D360" s="98"/>
      <c r="E360" s="98"/>
      <c r="F360" s="98"/>
      <c r="G360" s="98"/>
      <c r="H360" s="98"/>
      <c r="I360" s="98"/>
      <c r="J360" s="98"/>
      <c r="K360" s="98"/>
      <c r="L360" s="98"/>
    </row>
    <row r="361" spans="2:12">
      <c r="B361" s="96"/>
      <c r="C361" s="98"/>
      <c r="D361" s="98"/>
      <c r="E361" s="98"/>
      <c r="F361" s="98"/>
      <c r="G361" s="98"/>
      <c r="H361" s="98"/>
      <c r="I361" s="98"/>
      <c r="J361" s="98"/>
      <c r="K361" s="98"/>
      <c r="L361" s="98"/>
    </row>
    <row r="362" spans="2:12">
      <c r="B362" s="96"/>
      <c r="C362" s="98"/>
      <c r="D362" s="98"/>
      <c r="E362" s="98"/>
      <c r="F362" s="98"/>
      <c r="G362" s="98"/>
      <c r="H362" s="98"/>
      <c r="I362" s="98"/>
      <c r="J362" s="98"/>
      <c r="K362" s="98"/>
      <c r="L362" s="98"/>
    </row>
    <row r="363" spans="2:12">
      <c r="B363" s="96"/>
      <c r="C363" s="98"/>
      <c r="D363" s="98"/>
      <c r="E363" s="98"/>
      <c r="F363" s="98"/>
      <c r="G363" s="98"/>
      <c r="H363" s="98"/>
      <c r="I363" s="98"/>
      <c r="J363" s="98"/>
      <c r="K363" s="98"/>
      <c r="L363" s="98"/>
    </row>
    <row r="364" spans="2:12">
      <c r="B364" s="96"/>
      <c r="C364" s="98"/>
      <c r="D364" s="98"/>
      <c r="E364" s="98"/>
      <c r="F364" s="98"/>
      <c r="G364" s="98"/>
      <c r="H364" s="98"/>
      <c r="I364" s="98"/>
      <c r="J364" s="98"/>
      <c r="K364" s="98"/>
      <c r="L364" s="98"/>
    </row>
    <row r="365" spans="2:12">
      <c r="B365" s="96"/>
      <c r="C365" s="98"/>
      <c r="D365" s="98"/>
      <c r="E365" s="98"/>
      <c r="F365" s="98"/>
      <c r="G365" s="98"/>
      <c r="H365" s="98"/>
      <c r="I365" s="98"/>
      <c r="J365" s="98"/>
      <c r="K365" s="98"/>
      <c r="L365" s="98"/>
    </row>
    <row r="366" spans="2:12">
      <c r="B366" s="96"/>
      <c r="C366" s="98"/>
      <c r="D366" s="98"/>
      <c r="E366" s="98"/>
      <c r="F366" s="98"/>
      <c r="G366" s="98"/>
      <c r="H366" s="98"/>
      <c r="I366" s="98"/>
      <c r="J366" s="98"/>
      <c r="K366" s="98"/>
      <c r="L366" s="98"/>
    </row>
    <row r="367" spans="2:12">
      <c r="B367" s="96"/>
      <c r="C367" s="98"/>
      <c r="D367" s="98"/>
      <c r="E367" s="98"/>
      <c r="F367" s="98"/>
      <c r="G367" s="98"/>
      <c r="H367" s="98"/>
      <c r="I367" s="98"/>
      <c r="J367" s="98"/>
      <c r="K367" s="98"/>
      <c r="L367" s="98"/>
    </row>
    <row r="368" spans="2:12">
      <c r="B368" s="96"/>
      <c r="C368" s="98"/>
      <c r="D368" s="98"/>
      <c r="E368" s="98"/>
      <c r="F368" s="98"/>
      <c r="G368" s="98"/>
      <c r="H368" s="98"/>
      <c r="I368" s="98"/>
      <c r="J368" s="98"/>
      <c r="K368" s="98"/>
      <c r="L368" s="98"/>
    </row>
    <row r="369" spans="2:12">
      <c r="B369" s="96"/>
      <c r="C369" s="98"/>
      <c r="D369" s="98"/>
      <c r="E369" s="98"/>
      <c r="F369" s="98"/>
      <c r="G369" s="98"/>
      <c r="H369" s="98"/>
      <c r="I369" s="98"/>
      <c r="J369" s="98"/>
      <c r="K369" s="98"/>
      <c r="L369" s="98"/>
    </row>
    <row r="370" spans="2:12">
      <c r="B370" s="96"/>
      <c r="C370" s="98"/>
      <c r="D370" s="98"/>
      <c r="E370" s="98"/>
      <c r="F370" s="98"/>
      <c r="G370" s="98"/>
      <c r="H370" s="98"/>
      <c r="I370" s="98"/>
      <c r="J370" s="98"/>
      <c r="K370" s="98"/>
      <c r="L370" s="98"/>
    </row>
    <row r="371" spans="2:12">
      <c r="B371" s="96"/>
      <c r="C371" s="98"/>
      <c r="D371" s="98"/>
      <c r="E371" s="98"/>
      <c r="F371" s="98"/>
      <c r="G371" s="98"/>
      <c r="H371" s="98"/>
      <c r="I371" s="98"/>
      <c r="J371" s="98"/>
      <c r="K371" s="98"/>
      <c r="L371" s="98"/>
    </row>
    <row r="372" spans="2:12">
      <c r="B372" s="96"/>
      <c r="C372" s="98"/>
      <c r="D372" s="98"/>
      <c r="E372" s="98"/>
      <c r="F372" s="98"/>
      <c r="G372" s="98"/>
      <c r="H372" s="98"/>
      <c r="I372" s="98"/>
      <c r="J372" s="98"/>
      <c r="K372" s="98"/>
      <c r="L372" s="98"/>
    </row>
    <row r="373" spans="2:12">
      <c r="B373" s="96"/>
      <c r="C373" s="98"/>
      <c r="D373" s="98"/>
      <c r="E373" s="98"/>
      <c r="F373" s="98"/>
      <c r="G373" s="98"/>
      <c r="H373" s="98"/>
      <c r="I373" s="98"/>
      <c r="J373" s="98"/>
      <c r="K373" s="98"/>
      <c r="L373" s="98"/>
    </row>
    <row r="374" spans="2:12">
      <c r="B374" s="96"/>
      <c r="C374" s="98"/>
      <c r="D374" s="98"/>
      <c r="E374" s="98"/>
      <c r="F374" s="98"/>
      <c r="G374" s="98"/>
      <c r="H374" s="98"/>
      <c r="I374" s="98"/>
      <c r="J374" s="98"/>
      <c r="K374" s="98"/>
      <c r="L374" s="98"/>
    </row>
    <row r="375" spans="2:12">
      <c r="B375" s="96"/>
      <c r="C375" s="98"/>
      <c r="D375" s="98"/>
      <c r="E375" s="98"/>
      <c r="F375" s="98"/>
      <c r="G375" s="98"/>
      <c r="H375" s="98"/>
      <c r="I375" s="98"/>
      <c r="J375" s="98"/>
      <c r="K375" s="98"/>
      <c r="L375" s="98"/>
    </row>
    <row r="376" spans="2:12">
      <c r="B376" s="96"/>
      <c r="C376" s="98"/>
      <c r="D376" s="98"/>
      <c r="E376" s="98"/>
      <c r="F376" s="98"/>
      <c r="G376" s="98"/>
      <c r="H376" s="98"/>
      <c r="I376" s="98"/>
      <c r="J376" s="98"/>
      <c r="K376" s="98"/>
      <c r="L376" s="98"/>
    </row>
    <row r="377" spans="2:12">
      <c r="B377" s="96"/>
      <c r="C377" s="98"/>
      <c r="D377" s="98"/>
      <c r="E377" s="98"/>
      <c r="F377" s="98"/>
      <c r="G377" s="98"/>
      <c r="H377" s="98"/>
      <c r="I377" s="98"/>
      <c r="J377" s="98"/>
      <c r="K377" s="98"/>
      <c r="L377" s="98"/>
    </row>
    <row r="378" spans="2:12">
      <c r="B378" s="96"/>
      <c r="C378" s="98"/>
      <c r="D378" s="98"/>
      <c r="E378" s="98"/>
      <c r="F378" s="98"/>
      <c r="G378" s="98"/>
      <c r="H378" s="98"/>
      <c r="I378" s="98"/>
      <c r="J378" s="98"/>
      <c r="K378" s="98"/>
      <c r="L378" s="98"/>
    </row>
    <row r="379" spans="2:12">
      <c r="B379" s="96"/>
      <c r="C379" s="98"/>
      <c r="D379" s="98"/>
      <c r="E379" s="98"/>
      <c r="F379" s="98"/>
      <c r="G379" s="98"/>
      <c r="H379" s="98"/>
      <c r="I379" s="98"/>
      <c r="J379" s="98"/>
      <c r="K379" s="98"/>
      <c r="L379" s="98"/>
    </row>
    <row r="380" spans="2:12">
      <c r="B380" s="96"/>
      <c r="C380" s="98"/>
      <c r="D380" s="98"/>
      <c r="E380" s="98"/>
      <c r="F380" s="98"/>
      <c r="G380" s="98"/>
      <c r="H380" s="98"/>
      <c r="I380" s="98"/>
      <c r="J380" s="98"/>
      <c r="K380" s="98"/>
      <c r="L380" s="98"/>
    </row>
    <row r="381" spans="2:12">
      <c r="B381" s="96"/>
      <c r="C381" s="98"/>
      <c r="D381" s="98"/>
      <c r="E381" s="98"/>
      <c r="F381" s="98"/>
      <c r="G381" s="98"/>
      <c r="H381" s="98"/>
      <c r="I381" s="98"/>
      <c r="J381" s="98"/>
      <c r="K381" s="98"/>
      <c r="L381" s="98"/>
    </row>
    <row r="382" spans="2:12">
      <c r="B382" s="96"/>
      <c r="C382" s="98"/>
      <c r="D382" s="98"/>
      <c r="E382" s="98"/>
      <c r="F382" s="98"/>
      <c r="G382" s="98"/>
      <c r="H382" s="98"/>
      <c r="I382" s="98"/>
      <c r="J382" s="98"/>
      <c r="K382" s="98"/>
      <c r="L382" s="98"/>
    </row>
    <row r="383" spans="2:12">
      <c r="B383" s="96"/>
      <c r="C383" s="98"/>
      <c r="D383" s="98"/>
      <c r="E383" s="98"/>
      <c r="F383" s="98"/>
      <c r="G383" s="98"/>
      <c r="H383" s="98"/>
      <c r="I383" s="98"/>
      <c r="J383" s="98"/>
      <c r="K383" s="98"/>
      <c r="L383" s="98"/>
    </row>
    <row r="384" spans="2:12">
      <c r="B384" s="96"/>
      <c r="C384" s="98"/>
      <c r="D384" s="98"/>
      <c r="E384" s="98"/>
      <c r="F384" s="98"/>
      <c r="G384" s="98"/>
      <c r="H384" s="98"/>
      <c r="I384" s="98"/>
      <c r="J384" s="98"/>
      <c r="K384" s="98"/>
      <c r="L384" s="98"/>
    </row>
    <row r="385" spans="2:12">
      <c r="B385" s="96"/>
      <c r="C385" s="98"/>
      <c r="D385" s="98"/>
      <c r="E385" s="98"/>
      <c r="F385" s="98"/>
      <c r="G385" s="98"/>
      <c r="H385" s="98"/>
      <c r="I385" s="98"/>
      <c r="J385" s="98"/>
      <c r="K385" s="98"/>
      <c r="L385" s="98"/>
    </row>
    <row r="386" spans="2:12">
      <c r="B386" s="96"/>
      <c r="C386" s="98"/>
      <c r="D386" s="98"/>
      <c r="E386" s="98"/>
      <c r="F386" s="98"/>
      <c r="G386" s="98"/>
      <c r="H386" s="98"/>
      <c r="I386" s="98"/>
      <c r="J386" s="98"/>
      <c r="K386" s="98"/>
      <c r="L386" s="98"/>
    </row>
    <row r="387" spans="2:12">
      <c r="B387" s="96"/>
      <c r="C387" s="98"/>
      <c r="D387" s="98"/>
      <c r="E387" s="98"/>
      <c r="F387" s="98"/>
      <c r="G387" s="98"/>
      <c r="H387" s="98"/>
      <c r="I387" s="98"/>
      <c r="J387" s="98"/>
      <c r="K387" s="98"/>
      <c r="L387" s="98"/>
    </row>
    <row r="388" spans="2:12">
      <c r="B388" s="96"/>
      <c r="C388" s="98"/>
      <c r="D388" s="98"/>
      <c r="E388" s="98"/>
      <c r="F388" s="98"/>
      <c r="G388" s="98"/>
      <c r="H388" s="98"/>
      <c r="I388" s="98"/>
      <c r="J388" s="98"/>
      <c r="K388" s="98"/>
      <c r="L388" s="98"/>
    </row>
    <row r="389" spans="2:12">
      <c r="B389" s="96"/>
      <c r="C389" s="98"/>
      <c r="D389" s="98"/>
      <c r="E389" s="98"/>
      <c r="F389" s="98"/>
      <c r="G389" s="98"/>
      <c r="H389" s="98"/>
      <c r="I389" s="98"/>
      <c r="J389" s="98"/>
      <c r="K389" s="98"/>
      <c r="L389" s="98"/>
    </row>
    <row r="390" spans="2:12">
      <c r="B390" s="96"/>
      <c r="C390" s="98"/>
      <c r="D390" s="98"/>
      <c r="E390" s="98"/>
      <c r="F390" s="98"/>
      <c r="G390" s="98"/>
      <c r="H390" s="98"/>
      <c r="I390" s="98"/>
      <c r="J390" s="98"/>
      <c r="K390" s="98"/>
      <c r="L390" s="98"/>
    </row>
    <row r="391" spans="2:12">
      <c r="B391" s="96"/>
      <c r="C391" s="98"/>
      <c r="D391" s="98"/>
      <c r="E391" s="98"/>
      <c r="F391" s="98"/>
      <c r="G391" s="98"/>
      <c r="H391" s="98"/>
      <c r="I391" s="98"/>
      <c r="J391" s="98"/>
      <c r="K391" s="98"/>
      <c r="L391" s="98"/>
    </row>
    <row r="392" spans="2:12">
      <c r="B392" s="96"/>
      <c r="C392" s="98"/>
      <c r="D392" s="98"/>
      <c r="E392" s="98"/>
      <c r="F392" s="98"/>
      <c r="G392" s="98"/>
      <c r="H392" s="98"/>
      <c r="I392" s="98"/>
      <c r="J392" s="98"/>
      <c r="K392" s="98"/>
      <c r="L392" s="98"/>
    </row>
    <row r="393" spans="2:12">
      <c r="B393" s="96"/>
      <c r="C393" s="98"/>
      <c r="D393" s="98"/>
      <c r="E393" s="98"/>
      <c r="F393" s="98"/>
      <c r="G393" s="98"/>
      <c r="H393" s="98"/>
      <c r="I393" s="98"/>
      <c r="J393" s="98"/>
      <c r="K393" s="98"/>
      <c r="L393" s="98"/>
    </row>
    <row r="394" spans="2:12">
      <c r="B394" s="96"/>
      <c r="C394" s="98"/>
      <c r="D394" s="98"/>
      <c r="E394" s="98"/>
      <c r="F394" s="98"/>
      <c r="G394" s="98"/>
      <c r="H394" s="98"/>
      <c r="I394" s="98"/>
      <c r="J394" s="98"/>
      <c r="K394" s="98"/>
      <c r="L394" s="98"/>
    </row>
    <row r="395" spans="2:12">
      <c r="B395" s="96"/>
      <c r="C395" s="98"/>
      <c r="D395" s="98"/>
      <c r="E395" s="98"/>
      <c r="F395" s="98"/>
      <c r="G395" s="98"/>
      <c r="H395" s="98"/>
      <c r="I395" s="98"/>
      <c r="J395" s="98"/>
      <c r="K395" s="98"/>
      <c r="L395" s="98"/>
    </row>
    <row r="396" spans="2:12">
      <c r="B396" s="96"/>
      <c r="C396" s="98"/>
      <c r="D396" s="98"/>
      <c r="E396" s="98"/>
      <c r="F396" s="98"/>
      <c r="G396" s="98"/>
      <c r="H396" s="98"/>
      <c r="I396" s="98"/>
      <c r="J396" s="98"/>
      <c r="K396" s="98"/>
      <c r="L396" s="98"/>
    </row>
    <row r="397" spans="2:12">
      <c r="B397" s="96"/>
      <c r="C397" s="98"/>
      <c r="D397" s="98"/>
      <c r="E397" s="98"/>
      <c r="F397" s="98"/>
      <c r="G397" s="98"/>
      <c r="H397" s="98"/>
      <c r="I397" s="98"/>
      <c r="J397" s="98"/>
      <c r="K397" s="98"/>
      <c r="L397" s="98"/>
    </row>
    <row r="398" spans="2:12">
      <c r="B398" s="96"/>
      <c r="C398" s="98"/>
      <c r="D398" s="98"/>
      <c r="E398" s="98"/>
      <c r="F398" s="98"/>
      <c r="G398" s="98"/>
      <c r="H398" s="98"/>
      <c r="I398" s="98"/>
      <c r="J398" s="98"/>
      <c r="K398" s="98"/>
      <c r="L398" s="98"/>
    </row>
    <row r="399" spans="2:12">
      <c r="B399" s="96"/>
      <c r="C399" s="98"/>
      <c r="D399" s="98"/>
      <c r="E399" s="98"/>
      <c r="F399" s="98"/>
      <c r="G399" s="98"/>
      <c r="H399" s="98"/>
      <c r="I399" s="98"/>
      <c r="J399" s="98"/>
      <c r="K399" s="98"/>
      <c r="L399" s="98"/>
    </row>
    <row r="400" spans="2:12">
      <c r="B400" s="96"/>
      <c r="C400" s="98"/>
      <c r="D400" s="98"/>
      <c r="E400" s="98"/>
      <c r="F400" s="98"/>
      <c r="G400" s="98"/>
      <c r="H400" s="98"/>
      <c r="I400" s="98"/>
      <c r="J400" s="98"/>
      <c r="K400" s="98"/>
      <c r="L400" s="98"/>
    </row>
    <row r="401" spans="2:12">
      <c r="B401" s="96"/>
      <c r="C401" s="98"/>
      <c r="D401" s="98"/>
      <c r="E401" s="98"/>
      <c r="F401" s="98"/>
      <c r="G401" s="98"/>
      <c r="H401" s="98"/>
      <c r="I401" s="98"/>
      <c r="J401" s="98"/>
      <c r="K401" s="98"/>
      <c r="L401" s="98"/>
    </row>
    <row r="402" spans="2:12">
      <c r="B402" s="96"/>
      <c r="C402" s="98"/>
      <c r="D402" s="98"/>
      <c r="E402" s="98"/>
      <c r="F402" s="98"/>
      <c r="G402" s="98"/>
      <c r="H402" s="98"/>
      <c r="I402" s="98"/>
      <c r="J402" s="98"/>
      <c r="K402" s="98"/>
      <c r="L402" s="98"/>
    </row>
    <row r="403" spans="2:12">
      <c r="B403" s="96"/>
      <c r="C403" s="98"/>
      <c r="D403" s="98"/>
      <c r="E403" s="98"/>
      <c r="F403" s="98"/>
      <c r="G403" s="98"/>
      <c r="H403" s="98"/>
      <c r="I403" s="98"/>
      <c r="J403" s="98"/>
      <c r="K403" s="98"/>
      <c r="L403" s="98"/>
    </row>
    <row r="404" spans="2:12">
      <c r="B404" s="96"/>
      <c r="C404" s="98"/>
      <c r="D404" s="98"/>
      <c r="E404" s="98"/>
      <c r="F404" s="98"/>
      <c r="G404" s="98"/>
      <c r="H404" s="98"/>
      <c r="I404" s="98"/>
      <c r="J404" s="98"/>
      <c r="K404" s="98"/>
      <c r="L404" s="98"/>
    </row>
    <row r="405" spans="2:12">
      <c r="B405" s="96"/>
      <c r="C405" s="98"/>
      <c r="D405" s="98"/>
      <c r="E405" s="98"/>
      <c r="F405" s="98"/>
      <c r="G405" s="98"/>
      <c r="H405" s="98"/>
      <c r="I405" s="98"/>
      <c r="J405" s="98"/>
      <c r="K405" s="98"/>
      <c r="L405" s="98"/>
    </row>
    <row r="406" spans="2:12">
      <c r="B406" s="96"/>
      <c r="C406" s="98"/>
      <c r="D406" s="98"/>
      <c r="E406" s="98"/>
      <c r="F406" s="98"/>
      <c r="G406" s="98"/>
      <c r="H406" s="98"/>
      <c r="I406" s="98"/>
      <c r="J406" s="98"/>
      <c r="K406" s="98"/>
      <c r="L406" s="98"/>
    </row>
    <row r="407" spans="2:12">
      <c r="B407" s="96"/>
      <c r="C407" s="98"/>
      <c r="D407" s="98"/>
      <c r="E407" s="98"/>
      <c r="F407" s="98"/>
      <c r="G407" s="98"/>
      <c r="H407" s="98"/>
      <c r="I407" s="98"/>
      <c r="J407" s="98"/>
      <c r="K407" s="98"/>
      <c r="L407" s="98"/>
    </row>
    <row r="408" spans="2:12">
      <c r="B408" s="96"/>
      <c r="C408" s="98"/>
      <c r="D408" s="98"/>
      <c r="E408" s="98"/>
      <c r="F408" s="98"/>
      <c r="G408" s="98"/>
      <c r="H408" s="98"/>
      <c r="I408" s="98"/>
      <c r="J408" s="98"/>
      <c r="K408" s="98"/>
      <c r="L408" s="98"/>
    </row>
    <row r="409" spans="2:12">
      <c r="B409" s="96"/>
      <c r="C409" s="98"/>
      <c r="D409" s="98"/>
      <c r="E409" s="98"/>
      <c r="F409" s="98"/>
      <c r="G409" s="98"/>
      <c r="H409" s="98"/>
      <c r="I409" s="98"/>
      <c r="J409" s="98"/>
      <c r="K409" s="98"/>
      <c r="L409" s="98"/>
    </row>
    <row r="410" spans="2:12">
      <c r="B410" s="96"/>
      <c r="C410" s="98"/>
      <c r="D410" s="98"/>
      <c r="E410" s="98"/>
      <c r="F410" s="98"/>
      <c r="G410" s="98"/>
      <c r="H410" s="98"/>
      <c r="I410" s="98"/>
      <c r="J410" s="98"/>
      <c r="K410" s="98"/>
      <c r="L410" s="98"/>
    </row>
    <row r="411" spans="2:12">
      <c r="B411" s="96"/>
      <c r="C411" s="98"/>
      <c r="D411" s="98"/>
      <c r="E411" s="98"/>
      <c r="F411" s="98"/>
      <c r="G411" s="98"/>
      <c r="H411" s="98"/>
      <c r="I411" s="98"/>
      <c r="J411" s="98"/>
      <c r="K411" s="98"/>
      <c r="L411" s="98"/>
    </row>
    <row r="412" spans="2:12">
      <c r="B412" s="96"/>
      <c r="C412" s="98"/>
      <c r="D412" s="98"/>
      <c r="E412" s="98"/>
      <c r="F412" s="98"/>
      <c r="G412" s="98"/>
      <c r="H412" s="98"/>
      <c r="I412" s="98"/>
      <c r="J412" s="98"/>
      <c r="K412" s="98"/>
      <c r="L412" s="98"/>
    </row>
    <row r="413" spans="2:12">
      <c r="B413" s="96"/>
      <c r="C413" s="98"/>
      <c r="D413" s="98"/>
      <c r="E413" s="98"/>
      <c r="F413" s="98"/>
      <c r="G413" s="98"/>
      <c r="H413" s="98"/>
      <c r="I413" s="98"/>
      <c r="J413" s="98"/>
      <c r="K413" s="98"/>
      <c r="L413" s="98"/>
    </row>
    <row r="414" spans="2:12">
      <c r="B414" s="96"/>
      <c r="C414" s="98"/>
      <c r="D414" s="98"/>
      <c r="E414" s="98"/>
      <c r="F414" s="98"/>
      <c r="G414" s="98"/>
      <c r="H414" s="98"/>
      <c r="I414" s="98"/>
      <c r="J414" s="98"/>
      <c r="K414" s="98"/>
      <c r="L414" s="98"/>
    </row>
    <row r="415" spans="2:12">
      <c r="B415" s="96"/>
      <c r="C415" s="98"/>
      <c r="D415" s="98"/>
      <c r="E415" s="98"/>
      <c r="F415" s="98"/>
      <c r="G415" s="98"/>
      <c r="H415" s="98"/>
      <c r="I415" s="98"/>
      <c r="J415" s="98"/>
      <c r="K415" s="98"/>
      <c r="L415" s="98"/>
    </row>
    <row r="416" spans="2:12">
      <c r="B416" s="96"/>
      <c r="C416" s="98"/>
      <c r="D416" s="98"/>
      <c r="E416" s="98"/>
      <c r="F416" s="98"/>
      <c r="G416" s="98"/>
      <c r="H416" s="98"/>
      <c r="I416" s="98"/>
      <c r="J416" s="98"/>
      <c r="K416" s="98"/>
      <c r="L416" s="98"/>
    </row>
    <row r="417" spans="2:12">
      <c r="B417" s="96"/>
      <c r="C417" s="98"/>
      <c r="D417" s="98"/>
      <c r="E417" s="98"/>
      <c r="F417" s="98"/>
      <c r="G417" s="98"/>
      <c r="H417" s="98"/>
      <c r="I417" s="98"/>
      <c r="J417" s="98"/>
      <c r="K417" s="98"/>
      <c r="L417" s="98"/>
    </row>
    <row r="418" spans="2:12">
      <c r="B418" s="96"/>
      <c r="C418" s="98"/>
      <c r="D418" s="98"/>
      <c r="E418" s="98"/>
      <c r="F418" s="98"/>
      <c r="G418" s="98"/>
      <c r="H418" s="98"/>
      <c r="I418" s="98"/>
      <c r="J418" s="98"/>
      <c r="K418" s="98"/>
      <c r="L418" s="98"/>
    </row>
    <row r="419" spans="2:12">
      <c r="B419" s="96"/>
      <c r="C419" s="98"/>
      <c r="D419" s="98"/>
      <c r="E419" s="98"/>
      <c r="F419" s="98"/>
      <c r="G419" s="98"/>
      <c r="H419" s="98"/>
      <c r="I419" s="98"/>
      <c r="J419" s="98"/>
      <c r="K419" s="98"/>
      <c r="L419" s="98"/>
    </row>
    <row r="420" spans="2:12">
      <c r="B420" s="96"/>
      <c r="C420" s="98"/>
      <c r="D420" s="98"/>
      <c r="E420" s="98"/>
      <c r="F420" s="98"/>
      <c r="G420" s="98"/>
      <c r="H420" s="98"/>
      <c r="I420" s="98"/>
      <c r="J420" s="98"/>
      <c r="K420" s="98"/>
      <c r="L420" s="98"/>
    </row>
    <row r="421" spans="2:12">
      <c r="B421" s="96"/>
      <c r="C421" s="98"/>
      <c r="D421" s="98"/>
      <c r="E421" s="98"/>
      <c r="F421" s="98"/>
      <c r="G421" s="98"/>
      <c r="H421" s="98"/>
      <c r="I421" s="98"/>
      <c r="J421" s="98"/>
      <c r="K421" s="98"/>
      <c r="L421" s="98"/>
    </row>
    <row r="422" spans="2:12">
      <c r="B422" s="96"/>
      <c r="C422" s="98"/>
      <c r="D422" s="98"/>
      <c r="E422" s="98"/>
      <c r="F422" s="98"/>
      <c r="G422" s="98"/>
      <c r="H422" s="98"/>
      <c r="I422" s="98"/>
      <c r="J422" s="98"/>
      <c r="K422" s="98"/>
      <c r="L422" s="98"/>
    </row>
    <row r="423" spans="2:12">
      <c r="B423" s="96"/>
      <c r="C423" s="98"/>
      <c r="D423" s="98"/>
      <c r="E423" s="98"/>
      <c r="F423" s="98"/>
      <c r="G423" s="98"/>
      <c r="H423" s="98"/>
      <c r="I423" s="98"/>
      <c r="J423" s="98"/>
      <c r="K423" s="98"/>
      <c r="L423" s="98"/>
    </row>
    <row r="424" spans="2:12">
      <c r="B424" s="96"/>
      <c r="C424" s="98"/>
      <c r="D424" s="98"/>
      <c r="E424" s="98"/>
      <c r="F424" s="98"/>
      <c r="G424" s="98"/>
      <c r="H424" s="98"/>
      <c r="I424" s="98"/>
      <c r="J424" s="98"/>
      <c r="K424" s="98"/>
      <c r="L424" s="98"/>
    </row>
    <row r="425" spans="2:12">
      <c r="B425" s="96"/>
      <c r="C425" s="98"/>
      <c r="D425" s="98"/>
      <c r="E425" s="98"/>
      <c r="F425" s="98"/>
      <c r="G425" s="98"/>
      <c r="H425" s="98"/>
      <c r="I425" s="98"/>
      <c r="J425" s="98"/>
      <c r="K425" s="98"/>
      <c r="L425" s="98"/>
    </row>
    <row r="426" spans="2:12">
      <c r="B426" s="96"/>
      <c r="C426" s="98"/>
      <c r="D426" s="98"/>
      <c r="E426" s="98"/>
      <c r="F426" s="98"/>
      <c r="G426" s="98"/>
      <c r="H426" s="98"/>
      <c r="I426" s="98"/>
      <c r="J426" s="98"/>
      <c r="K426" s="98"/>
      <c r="L426" s="98"/>
    </row>
    <row r="427" spans="2:12">
      <c r="B427" s="96"/>
      <c r="C427" s="98"/>
      <c r="D427" s="98"/>
      <c r="E427" s="98"/>
      <c r="F427" s="98"/>
      <c r="G427" s="98"/>
      <c r="H427" s="98"/>
      <c r="I427" s="98"/>
      <c r="J427" s="98"/>
      <c r="K427" s="98"/>
      <c r="L427" s="98"/>
    </row>
    <row r="428" spans="2:12">
      <c r="B428" s="96"/>
      <c r="C428" s="98"/>
      <c r="D428" s="98"/>
      <c r="E428" s="98"/>
      <c r="F428" s="98"/>
      <c r="G428" s="98"/>
      <c r="H428" s="98"/>
      <c r="I428" s="98"/>
      <c r="J428" s="98"/>
      <c r="K428" s="98"/>
      <c r="L428" s="98"/>
    </row>
    <row r="429" spans="2:12">
      <c r="B429" s="96"/>
      <c r="C429" s="98"/>
      <c r="D429" s="98"/>
      <c r="E429" s="98"/>
      <c r="F429" s="98"/>
      <c r="G429" s="98"/>
      <c r="H429" s="98"/>
      <c r="I429" s="98"/>
      <c r="J429" s="98"/>
      <c r="K429" s="98"/>
      <c r="L429" s="98"/>
    </row>
    <row r="430" spans="2:12">
      <c r="B430" s="96"/>
      <c r="C430" s="98"/>
      <c r="D430" s="98"/>
      <c r="E430" s="98"/>
      <c r="F430" s="98"/>
      <c r="G430" s="98"/>
      <c r="H430" s="98"/>
      <c r="I430" s="98"/>
      <c r="J430" s="98"/>
      <c r="K430" s="98"/>
      <c r="L430" s="98"/>
    </row>
    <row r="431" spans="2:12">
      <c r="B431" s="96"/>
      <c r="C431" s="98"/>
      <c r="D431" s="98"/>
      <c r="E431" s="98"/>
      <c r="F431" s="98"/>
      <c r="G431" s="98"/>
      <c r="H431" s="98"/>
      <c r="I431" s="98"/>
      <c r="J431" s="98"/>
      <c r="K431" s="98"/>
      <c r="L431" s="98"/>
    </row>
    <row r="432" spans="2:12">
      <c r="B432" s="96"/>
      <c r="C432" s="98"/>
      <c r="D432" s="98"/>
      <c r="E432" s="98"/>
      <c r="F432" s="98"/>
      <c r="G432" s="98"/>
      <c r="H432" s="98"/>
      <c r="I432" s="98"/>
      <c r="J432" s="98"/>
      <c r="K432" s="98"/>
      <c r="L432" s="98"/>
    </row>
    <row r="433" spans="2:12">
      <c r="B433" s="96"/>
      <c r="C433" s="98"/>
      <c r="D433" s="98"/>
      <c r="E433" s="98"/>
      <c r="F433" s="98"/>
      <c r="G433" s="98"/>
      <c r="H433" s="98"/>
      <c r="I433" s="98"/>
      <c r="J433" s="98"/>
      <c r="K433" s="98"/>
      <c r="L433" s="98"/>
    </row>
    <row r="434" spans="2:12">
      <c r="B434" s="96"/>
      <c r="C434" s="98"/>
      <c r="D434" s="98"/>
      <c r="E434" s="98"/>
      <c r="F434" s="98"/>
      <c r="G434" s="98"/>
      <c r="H434" s="98"/>
      <c r="I434" s="98"/>
      <c r="J434" s="98"/>
      <c r="K434" s="98"/>
      <c r="L434" s="98"/>
    </row>
    <row r="435" spans="2:12">
      <c r="B435" s="96"/>
      <c r="C435" s="98"/>
      <c r="D435" s="98"/>
      <c r="E435" s="98"/>
      <c r="F435" s="98"/>
      <c r="G435" s="98"/>
      <c r="H435" s="98"/>
      <c r="I435" s="98"/>
      <c r="J435" s="98"/>
      <c r="K435" s="98"/>
      <c r="L435" s="98"/>
    </row>
    <row r="436" spans="2:12">
      <c r="B436" s="96"/>
      <c r="C436" s="98"/>
      <c r="D436" s="98"/>
      <c r="E436" s="98"/>
      <c r="F436" s="98"/>
      <c r="G436" s="98"/>
      <c r="H436" s="98"/>
      <c r="I436" s="98"/>
      <c r="J436" s="98"/>
      <c r="K436" s="98"/>
      <c r="L436" s="98"/>
    </row>
    <row r="437" spans="2:12">
      <c r="B437" s="96"/>
      <c r="C437" s="98"/>
      <c r="D437" s="98"/>
      <c r="E437" s="98"/>
      <c r="F437" s="98"/>
      <c r="G437" s="98"/>
      <c r="H437" s="98"/>
      <c r="I437" s="98"/>
      <c r="J437" s="98"/>
      <c r="K437" s="98"/>
      <c r="L437" s="98"/>
    </row>
    <row r="438" spans="2:12">
      <c r="B438" s="96"/>
      <c r="C438" s="98"/>
      <c r="D438" s="98"/>
      <c r="E438" s="98"/>
      <c r="F438" s="98"/>
      <c r="G438" s="98"/>
      <c r="H438" s="98"/>
      <c r="I438" s="98"/>
      <c r="J438" s="98"/>
      <c r="K438" s="98"/>
      <c r="L438" s="98"/>
    </row>
    <row r="439" spans="2:12">
      <c r="B439" s="96"/>
      <c r="C439" s="98"/>
      <c r="D439" s="98"/>
      <c r="E439" s="98"/>
      <c r="F439" s="98"/>
      <c r="G439" s="98"/>
      <c r="H439" s="98"/>
      <c r="I439" s="98"/>
      <c r="J439" s="98"/>
      <c r="K439" s="98"/>
      <c r="L439" s="98"/>
    </row>
    <row r="440" spans="2:12">
      <c r="B440" s="96"/>
      <c r="C440" s="98"/>
      <c r="D440" s="98"/>
      <c r="E440" s="98"/>
      <c r="F440" s="98"/>
      <c r="G440" s="98"/>
      <c r="H440" s="98"/>
      <c r="I440" s="98"/>
      <c r="J440" s="98"/>
      <c r="K440" s="98"/>
      <c r="L440" s="98"/>
    </row>
    <row r="441" spans="2:12">
      <c r="B441" s="96"/>
      <c r="C441" s="98"/>
      <c r="D441" s="98"/>
      <c r="E441" s="98"/>
      <c r="F441" s="98"/>
      <c r="G441" s="98"/>
      <c r="H441" s="98"/>
      <c r="I441" s="98"/>
      <c r="J441" s="98"/>
      <c r="K441" s="98"/>
      <c r="L441" s="98"/>
    </row>
    <row r="442" spans="2:12">
      <c r="B442" s="96"/>
      <c r="C442" s="98"/>
      <c r="D442" s="98"/>
      <c r="E442" s="98"/>
      <c r="F442" s="98"/>
      <c r="G442" s="98"/>
      <c r="H442" s="98"/>
      <c r="I442" s="98"/>
      <c r="J442" s="98"/>
      <c r="K442" s="98"/>
      <c r="L442" s="98"/>
    </row>
    <row r="443" spans="2:12">
      <c r="B443" s="96"/>
      <c r="C443" s="98"/>
      <c r="D443" s="98"/>
      <c r="E443" s="98"/>
      <c r="F443" s="98"/>
      <c r="G443" s="98"/>
      <c r="H443" s="98"/>
      <c r="I443" s="98"/>
      <c r="J443" s="98"/>
      <c r="K443" s="98"/>
      <c r="L443" s="98"/>
    </row>
    <row r="444" spans="2:12">
      <c r="B444" s="96"/>
      <c r="C444" s="98"/>
      <c r="D444" s="98"/>
      <c r="E444" s="98"/>
      <c r="F444" s="98"/>
      <c r="G444" s="98"/>
      <c r="H444" s="98"/>
      <c r="I444" s="98"/>
      <c r="J444" s="98"/>
      <c r="K444" s="98"/>
      <c r="L444" s="98"/>
    </row>
    <row r="445" spans="2:12">
      <c r="B445" s="96"/>
      <c r="C445" s="98"/>
      <c r="D445" s="98"/>
      <c r="E445" s="98"/>
      <c r="F445" s="98"/>
      <c r="G445" s="98"/>
      <c r="H445" s="98"/>
      <c r="I445" s="98"/>
      <c r="J445" s="98"/>
      <c r="K445" s="98"/>
      <c r="L445" s="98"/>
    </row>
    <row r="446" spans="2:12">
      <c r="B446" s="96"/>
      <c r="C446" s="98"/>
      <c r="D446" s="98"/>
      <c r="E446" s="98"/>
      <c r="F446" s="98"/>
      <c r="G446" s="98"/>
      <c r="H446" s="98"/>
      <c r="I446" s="98"/>
      <c r="J446" s="98"/>
      <c r="K446" s="98"/>
      <c r="L446" s="98"/>
    </row>
    <row r="447" spans="2:12">
      <c r="B447" s="96"/>
      <c r="C447" s="98"/>
      <c r="D447" s="98"/>
      <c r="E447" s="98"/>
      <c r="F447" s="98"/>
      <c r="G447" s="98"/>
      <c r="H447" s="98"/>
      <c r="I447" s="98"/>
      <c r="J447" s="98"/>
      <c r="K447" s="98"/>
      <c r="L447" s="98"/>
    </row>
    <row r="448" spans="2:12">
      <c r="B448" s="96"/>
      <c r="C448" s="98"/>
      <c r="D448" s="98"/>
      <c r="E448" s="98"/>
      <c r="F448" s="98"/>
      <c r="G448" s="98"/>
      <c r="H448" s="98"/>
      <c r="I448" s="98"/>
      <c r="J448" s="98"/>
      <c r="K448" s="98"/>
      <c r="L448" s="98"/>
    </row>
    <row r="449" spans="2:12">
      <c r="B449" s="96"/>
      <c r="C449" s="98"/>
      <c r="D449" s="98"/>
      <c r="E449" s="98"/>
      <c r="F449" s="98"/>
      <c r="G449" s="98"/>
      <c r="H449" s="98"/>
      <c r="I449" s="98"/>
      <c r="J449" s="98"/>
      <c r="K449" s="98"/>
      <c r="L449" s="98"/>
    </row>
    <row r="450" spans="2:12">
      <c r="B450" s="96"/>
      <c r="C450" s="98"/>
      <c r="D450" s="98"/>
      <c r="E450" s="98"/>
      <c r="F450" s="98"/>
      <c r="G450" s="98"/>
      <c r="H450" s="98"/>
      <c r="I450" s="98"/>
      <c r="J450" s="98"/>
      <c r="K450" s="98"/>
      <c r="L450" s="98"/>
    </row>
    <row r="451" spans="2:12">
      <c r="B451" s="96"/>
      <c r="C451" s="98"/>
      <c r="D451" s="98"/>
      <c r="E451" s="98"/>
      <c r="F451" s="98"/>
      <c r="G451" s="98"/>
      <c r="H451" s="98"/>
      <c r="I451" s="98"/>
      <c r="J451" s="98"/>
      <c r="K451" s="98"/>
      <c r="L451" s="98"/>
    </row>
    <row r="452" spans="2:12">
      <c r="B452" s="96"/>
      <c r="C452" s="98"/>
      <c r="D452" s="98"/>
      <c r="E452" s="98"/>
      <c r="F452" s="98"/>
      <c r="G452" s="98"/>
      <c r="H452" s="98"/>
      <c r="I452" s="98"/>
      <c r="J452" s="98"/>
      <c r="K452" s="98"/>
      <c r="L452" s="98"/>
    </row>
    <row r="453" spans="2:12">
      <c r="B453" s="96"/>
      <c r="C453" s="98"/>
      <c r="D453" s="98"/>
      <c r="E453" s="98"/>
      <c r="F453" s="98"/>
      <c r="G453" s="98"/>
      <c r="H453" s="98"/>
      <c r="I453" s="98"/>
      <c r="J453" s="98"/>
      <c r="K453" s="98"/>
      <c r="L453" s="98"/>
    </row>
    <row r="454" spans="2:12">
      <c r="B454" s="96"/>
      <c r="C454" s="98"/>
      <c r="D454" s="98"/>
      <c r="E454" s="98"/>
      <c r="F454" s="98"/>
      <c r="G454" s="98"/>
      <c r="H454" s="98"/>
      <c r="I454" s="98"/>
      <c r="J454" s="98"/>
      <c r="K454" s="98"/>
      <c r="L454" s="98"/>
    </row>
    <row r="455" spans="2:12">
      <c r="B455" s="96"/>
      <c r="C455" s="98"/>
      <c r="D455" s="98"/>
      <c r="E455" s="98"/>
      <c r="F455" s="98"/>
      <c r="G455" s="98"/>
      <c r="H455" s="98"/>
      <c r="I455" s="98"/>
      <c r="J455" s="98"/>
      <c r="K455" s="98"/>
      <c r="L455" s="98"/>
    </row>
    <row r="456" spans="2:12">
      <c r="B456" s="96"/>
      <c r="C456" s="98"/>
      <c r="D456" s="98"/>
      <c r="E456" s="98"/>
      <c r="F456" s="98"/>
      <c r="G456" s="98"/>
      <c r="H456" s="98"/>
      <c r="I456" s="98"/>
      <c r="J456" s="98"/>
      <c r="K456" s="98"/>
      <c r="L456" s="98"/>
    </row>
    <row r="457" spans="2:12">
      <c r="B457" s="96"/>
      <c r="C457" s="98"/>
      <c r="D457" s="98"/>
      <c r="E457" s="98"/>
      <c r="F457" s="98"/>
      <c r="G457" s="98"/>
      <c r="H457" s="98"/>
      <c r="I457" s="98"/>
      <c r="J457" s="98"/>
      <c r="K457" s="98"/>
      <c r="L457" s="98"/>
    </row>
    <row r="458" spans="2:12">
      <c r="B458" s="96"/>
      <c r="C458" s="98"/>
      <c r="D458" s="98"/>
      <c r="E458" s="98"/>
      <c r="F458" s="98"/>
      <c r="G458" s="98"/>
      <c r="H458" s="98"/>
      <c r="I458" s="98"/>
      <c r="J458" s="98"/>
      <c r="K458" s="98"/>
      <c r="L458" s="98"/>
    </row>
    <row r="459" spans="2:12">
      <c r="B459" s="96"/>
      <c r="C459" s="98"/>
      <c r="D459" s="98"/>
      <c r="E459" s="98"/>
      <c r="F459" s="98"/>
      <c r="G459" s="98"/>
      <c r="H459" s="98"/>
      <c r="I459" s="98"/>
      <c r="J459" s="98"/>
      <c r="K459" s="98"/>
      <c r="L459" s="98"/>
    </row>
    <row r="460" spans="2:12">
      <c r="B460" s="96"/>
      <c r="C460" s="98"/>
      <c r="D460" s="98"/>
      <c r="E460" s="98"/>
      <c r="F460" s="98"/>
      <c r="G460" s="98"/>
      <c r="H460" s="98"/>
      <c r="I460" s="98"/>
      <c r="J460" s="98"/>
      <c r="K460" s="98"/>
      <c r="L460" s="98"/>
    </row>
    <row r="461" spans="2:12">
      <c r="B461" s="96"/>
      <c r="C461" s="98"/>
      <c r="D461" s="98"/>
      <c r="E461" s="98"/>
      <c r="F461" s="98"/>
      <c r="G461" s="98"/>
      <c r="H461" s="98"/>
      <c r="I461" s="98"/>
      <c r="J461" s="98"/>
      <c r="K461" s="98"/>
      <c r="L461" s="98"/>
    </row>
    <row r="462" spans="2:12">
      <c r="B462" s="96"/>
      <c r="C462" s="98"/>
      <c r="D462" s="98"/>
      <c r="E462" s="98"/>
      <c r="F462" s="98"/>
      <c r="G462" s="98"/>
      <c r="H462" s="98"/>
      <c r="I462" s="98"/>
      <c r="J462" s="98"/>
      <c r="K462" s="98"/>
      <c r="L462" s="98"/>
    </row>
    <row r="463" spans="2:12">
      <c r="B463" s="96"/>
      <c r="C463" s="98"/>
      <c r="D463" s="98"/>
      <c r="E463" s="98"/>
      <c r="F463" s="98"/>
      <c r="G463" s="98"/>
      <c r="H463" s="98"/>
      <c r="I463" s="98"/>
      <c r="J463" s="98"/>
      <c r="K463" s="98"/>
      <c r="L463" s="98"/>
    </row>
    <row r="464" spans="2:12">
      <c r="B464" s="96"/>
      <c r="C464" s="98"/>
      <c r="D464" s="98"/>
      <c r="E464" s="98"/>
      <c r="F464" s="98"/>
      <c r="G464" s="98"/>
      <c r="H464" s="98"/>
      <c r="I464" s="98"/>
      <c r="J464" s="98"/>
      <c r="K464" s="98"/>
      <c r="L464" s="98"/>
    </row>
    <row r="465" spans="2:12">
      <c r="B465" s="96"/>
      <c r="C465" s="98"/>
      <c r="D465" s="98"/>
      <c r="E465" s="98"/>
      <c r="F465" s="98"/>
      <c r="G465" s="98"/>
      <c r="H465" s="98"/>
      <c r="I465" s="98"/>
      <c r="J465" s="98"/>
      <c r="K465" s="98"/>
      <c r="L465" s="98"/>
    </row>
    <row r="466" spans="2:12">
      <c r="B466" s="96"/>
      <c r="C466" s="98"/>
      <c r="D466" s="98"/>
      <c r="E466" s="98"/>
      <c r="F466" s="98"/>
      <c r="G466" s="98"/>
      <c r="H466" s="98"/>
      <c r="I466" s="98"/>
      <c r="J466" s="98"/>
      <c r="K466" s="98"/>
      <c r="L466" s="98"/>
    </row>
    <row r="467" spans="2:12">
      <c r="B467" s="96"/>
      <c r="C467" s="98"/>
      <c r="D467" s="98"/>
      <c r="E467" s="98"/>
      <c r="F467" s="98"/>
      <c r="G467" s="98"/>
      <c r="H467" s="98"/>
      <c r="I467" s="98"/>
      <c r="J467" s="98"/>
      <c r="K467" s="98"/>
      <c r="L467" s="98"/>
    </row>
    <row r="468" spans="2:12">
      <c r="B468" s="96"/>
      <c r="C468" s="98"/>
      <c r="D468" s="98"/>
      <c r="E468" s="98"/>
      <c r="F468" s="98"/>
      <c r="G468" s="98"/>
      <c r="H468" s="98"/>
      <c r="I468" s="98"/>
      <c r="J468" s="98"/>
      <c r="K468" s="98"/>
      <c r="L468" s="98"/>
    </row>
    <row r="469" spans="2:12">
      <c r="B469" s="96"/>
      <c r="C469" s="98"/>
      <c r="D469" s="98"/>
      <c r="E469" s="98"/>
      <c r="F469" s="98"/>
      <c r="G469" s="98"/>
      <c r="H469" s="98"/>
      <c r="I469" s="98"/>
      <c r="J469" s="98"/>
      <c r="K469" s="98"/>
      <c r="L469" s="98"/>
    </row>
    <row r="470" spans="2:12">
      <c r="B470" s="96"/>
      <c r="C470" s="98"/>
      <c r="D470" s="98"/>
      <c r="E470" s="98"/>
      <c r="F470" s="98"/>
      <c r="G470" s="98"/>
      <c r="H470" s="98"/>
      <c r="I470" s="98"/>
      <c r="J470" s="98"/>
      <c r="K470" s="98"/>
      <c r="L470" s="98"/>
    </row>
    <row r="471" spans="2:12">
      <c r="B471" s="96"/>
      <c r="C471" s="98"/>
      <c r="D471" s="98"/>
      <c r="E471" s="98"/>
      <c r="F471" s="98"/>
      <c r="G471" s="98"/>
      <c r="H471" s="98"/>
      <c r="I471" s="98"/>
      <c r="J471" s="98"/>
      <c r="K471" s="98"/>
      <c r="L471" s="98"/>
    </row>
    <row r="472" spans="2:12">
      <c r="B472" s="96"/>
      <c r="C472" s="98"/>
      <c r="D472" s="98"/>
      <c r="E472" s="98"/>
      <c r="F472" s="98"/>
      <c r="G472" s="98"/>
      <c r="H472" s="98"/>
      <c r="I472" s="98"/>
      <c r="J472" s="98"/>
      <c r="K472" s="98"/>
      <c r="L472" s="98"/>
    </row>
    <row r="473" spans="2:12">
      <c r="B473" s="96"/>
      <c r="C473" s="98"/>
      <c r="D473" s="98"/>
      <c r="E473" s="98"/>
      <c r="F473" s="98"/>
      <c r="G473" s="98"/>
      <c r="H473" s="98"/>
      <c r="I473" s="98"/>
      <c r="J473" s="98"/>
      <c r="K473" s="98"/>
      <c r="L473" s="98"/>
    </row>
    <row r="474" spans="2:12">
      <c r="B474" s="96"/>
      <c r="C474" s="96"/>
      <c r="D474" s="96"/>
      <c r="E474" s="98"/>
      <c r="F474" s="98"/>
      <c r="G474" s="98"/>
      <c r="H474" s="98"/>
      <c r="I474" s="98"/>
      <c r="J474" s="98"/>
      <c r="K474" s="98"/>
      <c r="L474" s="98"/>
    </row>
    <row r="475" spans="2:12">
      <c r="B475" s="96"/>
      <c r="C475" s="96"/>
      <c r="D475" s="96"/>
      <c r="E475" s="98"/>
      <c r="F475" s="98"/>
      <c r="G475" s="98"/>
      <c r="H475" s="98"/>
      <c r="I475" s="98"/>
      <c r="J475" s="98"/>
      <c r="K475" s="98"/>
      <c r="L475" s="98"/>
    </row>
    <row r="476" spans="2:12">
      <c r="B476" s="96"/>
      <c r="C476" s="96"/>
      <c r="D476" s="96"/>
      <c r="E476" s="98"/>
      <c r="F476" s="98"/>
      <c r="G476" s="98"/>
      <c r="H476" s="98"/>
      <c r="I476" s="98"/>
      <c r="J476" s="98"/>
      <c r="K476" s="98"/>
      <c r="L476" s="98"/>
    </row>
    <row r="477" spans="2:12">
      <c r="B477" s="96"/>
      <c r="C477" s="96"/>
      <c r="D477" s="96"/>
      <c r="E477" s="98"/>
      <c r="F477" s="98"/>
      <c r="G477" s="98"/>
      <c r="H477" s="98"/>
      <c r="I477" s="98"/>
      <c r="J477" s="98"/>
      <c r="K477" s="98"/>
      <c r="L477" s="98"/>
    </row>
    <row r="478" spans="2:12">
      <c r="B478" s="96"/>
      <c r="C478" s="96"/>
      <c r="D478" s="96"/>
      <c r="E478" s="98"/>
      <c r="F478" s="98"/>
      <c r="G478" s="98"/>
      <c r="H478" s="98"/>
      <c r="I478" s="98"/>
      <c r="J478" s="98"/>
      <c r="K478" s="98"/>
      <c r="L478" s="98"/>
    </row>
    <row r="479" spans="2:12">
      <c r="B479" s="96"/>
      <c r="C479" s="96"/>
      <c r="D479" s="96"/>
      <c r="E479" s="98"/>
      <c r="F479" s="98"/>
      <c r="G479" s="98"/>
      <c r="H479" s="98"/>
      <c r="I479" s="98"/>
      <c r="J479" s="98"/>
      <c r="K479" s="98"/>
      <c r="L479" s="98"/>
    </row>
    <row r="480" spans="2:12">
      <c r="B480" s="96"/>
      <c r="C480" s="96"/>
      <c r="D480" s="96"/>
      <c r="E480" s="98"/>
      <c r="F480" s="98"/>
      <c r="G480" s="98"/>
      <c r="H480" s="98"/>
      <c r="I480" s="98"/>
      <c r="J480" s="98"/>
      <c r="K480" s="98"/>
      <c r="L480" s="98"/>
    </row>
    <row r="481" spans="2:12">
      <c r="B481" s="96"/>
      <c r="C481" s="96"/>
      <c r="D481" s="96"/>
      <c r="E481" s="98"/>
      <c r="F481" s="98"/>
      <c r="G481" s="98"/>
      <c r="H481" s="98"/>
      <c r="I481" s="98"/>
      <c r="J481" s="98"/>
      <c r="K481" s="98"/>
      <c r="L481" s="98"/>
    </row>
    <row r="482" spans="2:12">
      <c r="B482" s="96"/>
      <c r="C482" s="96"/>
      <c r="D482" s="96"/>
      <c r="E482" s="98"/>
      <c r="F482" s="98"/>
      <c r="G482" s="98"/>
      <c r="H482" s="98"/>
      <c r="I482" s="98"/>
      <c r="J482" s="98"/>
      <c r="K482" s="98"/>
      <c r="L482" s="98"/>
    </row>
    <row r="483" spans="2:12">
      <c r="B483" s="96"/>
      <c r="C483" s="96"/>
      <c r="D483" s="96"/>
      <c r="E483" s="98"/>
      <c r="F483" s="98"/>
      <c r="G483" s="98"/>
      <c r="H483" s="98"/>
      <c r="I483" s="98"/>
      <c r="J483" s="98"/>
      <c r="K483" s="98"/>
      <c r="L483" s="98"/>
    </row>
    <row r="484" spans="2:12">
      <c r="B484" s="96"/>
      <c r="C484" s="96"/>
      <c r="D484" s="96"/>
      <c r="E484" s="98"/>
      <c r="F484" s="98"/>
      <c r="G484" s="98"/>
      <c r="H484" s="98"/>
      <c r="I484" s="98"/>
      <c r="J484" s="98"/>
      <c r="K484" s="98"/>
      <c r="L484" s="98"/>
    </row>
    <row r="485" spans="2:12">
      <c r="B485" s="96"/>
      <c r="C485" s="96"/>
      <c r="D485" s="96"/>
      <c r="E485" s="98"/>
      <c r="F485" s="98"/>
      <c r="G485" s="98"/>
      <c r="H485" s="98"/>
      <c r="I485" s="98"/>
      <c r="J485" s="98"/>
      <c r="K485" s="98"/>
      <c r="L485" s="98"/>
    </row>
    <row r="486" spans="2:12">
      <c r="B486" s="96"/>
      <c r="C486" s="96"/>
      <c r="D486" s="96"/>
      <c r="E486" s="98"/>
      <c r="F486" s="98"/>
      <c r="G486" s="98"/>
      <c r="H486" s="98"/>
      <c r="I486" s="98"/>
      <c r="J486" s="98"/>
      <c r="K486" s="98"/>
      <c r="L486" s="98"/>
    </row>
    <row r="487" spans="2:12">
      <c r="B487" s="96"/>
      <c r="C487" s="96"/>
      <c r="D487" s="96"/>
      <c r="E487" s="98"/>
      <c r="F487" s="98"/>
      <c r="G487" s="98"/>
      <c r="H487" s="98"/>
      <c r="I487" s="98"/>
      <c r="J487" s="98"/>
      <c r="K487" s="98"/>
      <c r="L487" s="98"/>
    </row>
    <row r="488" spans="2:12">
      <c r="B488" s="96"/>
      <c r="C488" s="96"/>
      <c r="D488" s="96"/>
      <c r="E488" s="98"/>
      <c r="F488" s="98"/>
      <c r="G488" s="98"/>
      <c r="H488" s="98"/>
      <c r="I488" s="98"/>
      <c r="J488" s="98"/>
      <c r="K488" s="98"/>
      <c r="L488" s="98"/>
    </row>
    <row r="489" spans="2:12">
      <c r="B489" s="96"/>
      <c r="C489" s="96"/>
      <c r="D489" s="96"/>
      <c r="E489" s="98"/>
      <c r="F489" s="98"/>
      <c r="G489" s="98"/>
      <c r="H489" s="98"/>
      <c r="I489" s="98"/>
      <c r="J489" s="98"/>
      <c r="K489" s="98"/>
      <c r="L489" s="98"/>
    </row>
    <row r="490" spans="2:12">
      <c r="B490" s="96"/>
      <c r="C490" s="96"/>
      <c r="D490" s="96"/>
      <c r="E490" s="98"/>
      <c r="F490" s="98"/>
      <c r="G490" s="98"/>
      <c r="H490" s="98"/>
      <c r="I490" s="98"/>
      <c r="J490" s="98"/>
      <c r="K490" s="98"/>
      <c r="L490" s="98"/>
    </row>
    <row r="491" spans="2:12">
      <c r="B491" s="96"/>
      <c r="C491" s="96"/>
      <c r="D491" s="96"/>
      <c r="E491" s="98"/>
      <c r="F491" s="98"/>
      <c r="G491" s="98"/>
      <c r="H491" s="98"/>
      <c r="I491" s="98"/>
      <c r="J491" s="98"/>
      <c r="K491" s="98"/>
      <c r="L491" s="98"/>
    </row>
    <row r="492" spans="2:12">
      <c r="B492" s="96"/>
      <c r="C492" s="96"/>
      <c r="D492" s="96"/>
      <c r="E492" s="98"/>
      <c r="F492" s="98"/>
      <c r="G492" s="98"/>
      <c r="H492" s="98"/>
      <c r="I492" s="98"/>
      <c r="J492" s="98"/>
      <c r="K492" s="98"/>
      <c r="L492" s="98"/>
    </row>
    <row r="493" spans="2:12">
      <c r="B493" s="96"/>
      <c r="C493" s="96"/>
      <c r="D493" s="96"/>
      <c r="E493" s="98"/>
      <c r="F493" s="98"/>
      <c r="G493" s="98"/>
      <c r="H493" s="98"/>
      <c r="I493" s="98"/>
      <c r="J493" s="98"/>
      <c r="K493" s="98"/>
      <c r="L493" s="98"/>
    </row>
    <row r="494" spans="2:12">
      <c r="B494" s="96"/>
      <c r="C494" s="96"/>
      <c r="D494" s="96"/>
      <c r="E494" s="98"/>
      <c r="F494" s="98"/>
      <c r="G494" s="98"/>
      <c r="H494" s="98"/>
      <c r="I494" s="98"/>
      <c r="J494" s="98"/>
      <c r="K494" s="98"/>
      <c r="L494" s="98"/>
    </row>
    <row r="495" spans="2:12">
      <c r="B495" s="96"/>
      <c r="C495" s="96"/>
      <c r="D495" s="96"/>
      <c r="E495" s="98"/>
      <c r="F495" s="98"/>
      <c r="G495" s="98"/>
      <c r="H495" s="98"/>
      <c r="I495" s="98"/>
      <c r="J495" s="98"/>
      <c r="K495" s="98"/>
      <c r="L495" s="98"/>
    </row>
    <row r="496" spans="2:12">
      <c r="B496" s="96"/>
      <c r="C496" s="96"/>
      <c r="D496" s="96"/>
      <c r="E496" s="98"/>
      <c r="F496" s="98"/>
      <c r="G496" s="98"/>
      <c r="H496" s="98"/>
      <c r="I496" s="98"/>
      <c r="J496" s="98"/>
      <c r="K496" s="98"/>
      <c r="L496" s="98"/>
    </row>
    <row r="497" spans="2:12">
      <c r="B497" s="96"/>
      <c r="C497" s="96"/>
      <c r="D497" s="96"/>
      <c r="E497" s="98"/>
      <c r="F497" s="98"/>
      <c r="G497" s="98"/>
      <c r="H497" s="98"/>
      <c r="I497" s="98"/>
      <c r="J497" s="98"/>
      <c r="K497" s="98"/>
      <c r="L497" s="98"/>
    </row>
    <row r="498" spans="2:12">
      <c r="B498" s="96"/>
      <c r="C498" s="96"/>
      <c r="D498" s="96"/>
      <c r="E498" s="98"/>
      <c r="F498" s="98"/>
      <c r="G498" s="98"/>
      <c r="H498" s="98"/>
      <c r="I498" s="98"/>
      <c r="J498" s="98"/>
      <c r="K498" s="98"/>
      <c r="L498" s="98"/>
    </row>
    <row r="499" spans="2:12">
      <c r="B499" s="96"/>
      <c r="C499" s="96"/>
      <c r="D499" s="96"/>
      <c r="E499" s="98"/>
      <c r="F499" s="98"/>
      <c r="G499" s="98"/>
      <c r="H499" s="98"/>
      <c r="I499" s="98"/>
      <c r="J499" s="98"/>
      <c r="K499" s="98"/>
      <c r="L499" s="98"/>
    </row>
    <row r="500" spans="2:12">
      <c r="B500" s="96"/>
      <c r="C500" s="96"/>
      <c r="D500" s="96"/>
      <c r="E500" s="98"/>
      <c r="F500" s="98"/>
      <c r="G500" s="98"/>
      <c r="H500" s="98"/>
      <c r="I500" s="98"/>
      <c r="J500" s="98"/>
      <c r="K500" s="98"/>
      <c r="L500" s="98"/>
    </row>
    <row r="501" spans="2:12">
      <c r="B501" s="96"/>
      <c r="C501" s="96"/>
      <c r="D501" s="96"/>
      <c r="E501" s="98"/>
      <c r="F501" s="98"/>
      <c r="G501" s="98"/>
      <c r="H501" s="98"/>
      <c r="I501" s="98"/>
      <c r="J501" s="98"/>
      <c r="K501" s="98"/>
      <c r="L501" s="98"/>
    </row>
    <row r="502" spans="2:12">
      <c r="B502" s="96"/>
      <c r="C502" s="96"/>
      <c r="D502" s="96"/>
      <c r="E502" s="98"/>
      <c r="F502" s="98"/>
      <c r="G502" s="98"/>
      <c r="H502" s="98"/>
      <c r="I502" s="98"/>
      <c r="J502" s="98"/>
      <c r="K502" s="98"/>
      <c r="L502" s="98"/>
    </row>
    <row r="503" spans="2:12">
      <c r="B503" s="96"/>
      <c r="C503" s="96"/>
      <c r="D503" s="96"/>
      <c r="E503" s="98"/>
      <c r="F503" s="98"/>
      <c r="G503" s="98"/>
      <c r="H503" s="98"/>
      <c r="I503" s="98"/>
      <c r="J503" s="98"/>
      <c r="K503" s="98"/>
      <c r="L503" s="98"/>
    </row>
    <row r="504" spans="2:12">
      <c r="B504" s="96"/>
      <c r="C504" s="96"/>
      <c r="D504" s="96"/>
      <c r="E504" s="98"/>
      <c r="F504" s="98"/>
      <c r="G504" s="98"/>
      <c r="H504" s="98"/>
      <c r="I504" s="98"/>
      <c r="J504" s="98"/>
      <c r="K504" s="98"/>
      <c r="L504" s="98"/>
    </row>
    <row r="505" spans="2:12">
      <c r="B505" s="96"/>
      <c r="C505" s="96"/>
      <c r="D505" s="96"/>
      <c r="E505" s="98"/>
      <c r="F505" s="98"/>
      <c r="G505" s="98"/>
      <c r="H505" s="98"/>
      <c r="I505" s="98"/>
      <c r="J505" s="98"/>
      <c r="K505" s="98"/>
      <c r="L505" s="98"/>
    </row>
    <row r="506" spans="2:12">
      <c r="B506" s="96"/>
      <c r="C506" s="96"/>
      <c r="D506" s="96"/>
      <c r="E506" s="98"/>
      <c r="F506" s="98"/>
      <c r="G506" s="98"/>
      <c r="H506" s="98"/>
      <c r="I506" s="98"/>
      <c r="J506" s="98"/>
      <c r="K506" s="98"/>
      <c r="L506" s="98"/>
    </row>
    <row r="507" spans="2:12">
      <c r="B507" s="96"/>
      <c r="C507" s="96"/>
      <c r="D507" s="96"/>
      <c r="E507" s="98"/>
      <c r="F507" s="98"/>
      <c r="G507" s="98"/>
      <c r="H507" s="98"/>
      <c r="I507" s="98"/>
      <c r="J507" s="98"/>
      <c r="K507" s="98"/>
      <c r="L507" s="98"/>
    </row>
    <row r="508" spans="2:12">
      <c r="B508" s="96"/>
      <c r="C508" s="96"/>
      <c r="D508" s="96"/>
      <c r="E508" s="98"/>
      <c r="F508" s="98"/>
      <c r="G508" s="98"/>
      <c r="H508" s="98"/>
      <c r="I508" s="98"/>
      <c r="J508" s="98"/>
      <c r="K508" s="98"/>
      <c r="L508" s="98"/>
    </row>
    <row r="509" spans="2:12">
      <c r="B509" s="96"/>
      <c r="C509" s="96"/>
      <c r="D509" s="96"/>
      <c r="E509" s="98"/>
      <c r="F509" s="98"/>
      <c r="G509" s="98"/>
      <c r="H509" s="98"/>
      <c r="I509" s="98"/>
      <c r="J509" s="98"/>
      <c r="K509" s="98"/>
      <c r="L509" s="98"/>
    </row>
    <row r="510" spans="2:12">
      <c r="B510" s="96"/>
      <c r="C510" s="96"/>
      <c r="D510" s="96"/>
      <c r="E510" s="98"/>
      <c r="F510" s="98"/>
      <c r="G510" s="98"/>
      <c r="H510" s="98"/>
      <c r="I510" s="98"/>
      <c r="J510" s="98"/>
      <c r="K510" s="98"/>
      <c r="L510" s="98"/>
    </row>
    <row r="511" spans="2:12">
      <c r="B511" s="96"/>
      <c r="C511" s="96"/>
      <c r="D511" s="96"/>
      <c r="E511" s="98"/>
      <c r="F511" s="98"/>
      <c r="G511" s="98"/>
      <c r="H511" s="98"/>
      <c r="I511" s="98"/>
      <c r="J511" s="98"/>
      <c r="K511" s="98"/>
      <c r="L511" s="98"/>
    </row>
    <row r="512" spans="2:12">
      <c r="B512" s="96"/>
      <c r="C512" s="96"/>
      <c r="D512" s="96"/>
      <c r="E512" s="98"/>
      <c r="F512" s="98"/>
      <c r="G512" s="98"/>
      <c r="H512" s="98"/>
      <c r="I512" s="98"/>
      <c r="J512" s="98"/>
      <c r="K512" s="98"/>
      <c r="L512" s="98"/>
    </row>
    <row r="513" spans="2:12">
      <c r="B513" s="96"/>
      <c r="C513" s="96"/>
      <c r="D513" s="96"/>
      <c r="E513" s="98"/>
      <c r="F513" s="98"/>
      <c r="G513" s="98"/>
      <c r="H513" s="98"/>
      <c r="I513" s="98"/>
      <c r="J513" s="98"/>
      <c r="K513" s="98"/>
      <c r="L513" s="98"/>
    </row>
    <row r="514" spans="2:12">
      <c r="B514" s="96"/>
      <c r="C514" s="96"/>
      <c r="D514" s="96"/>
      <c r="E514" s="98"/>
      <c r="F514" s="98"/>
      <c r="G514" s="98"/>
      <c r="H514" s="98"/>
      <c r="I514" s="98"/>
      <c r="J514" s="98"/>
      <c r="K514" s="98"/>
      <c r="L514" s="98"/>
    </row>
    <row r="515" spans="2:12">
      <c r="B515" s="96"/>
      <c r="C515" s="96"/>
      <c r="D515" s="96"/>
      <c r="E515" s="98"/>
      <c r="F515" s="98"/>
      <c r="G515" s="98"/>
      <c r="H515" s="98"/>
      <c r="I515" s="98"/>
      <c r="J515" s="98"/>
      <c r="K515" s="98"/>
      <c r="L515" s="98"/>
    </row>
    <row r="516" spans="2:12">
      <c r="B516" s="96"/>
      <c r="C516" s="96"/>
      <c r="D516" s="96"/>
      <c r="E516" s="98"/>
      <c r="F516" s="98"/>
      <c r="G516" s="98"/>
      <c r="H516" s="98"/>
      <c r="I516" s="98"/>
      <c r="J516" s="98"/>
      <c r="K516" s="98"/>
      <c r="L516" s="98"/>
    </row>
    <row r="517" spans="2:12">
      <c r="B517" s="96"/>
      <c r="C517" s="96"/>
      <c r="D517" s="96"/>
      <c r="E517" s="98"/>
      <c r="F517" s="98"/>
      <c r="G517" s="98"/>
      <c r="H517" s="98"/>
      <c r="I517" s="98"/>
      <c r="J517" s="98"/>
      <c r="K517" s="98"/>
      <c r="L517" s="98"/>
    </row>
    <row r="518" spans="2:12">
      <c r="B518" s="96"/>
      <c r="C518" s="96"/>
      <c r="D518" s="96"/>
      <c r="E518" s="98"/>
      <c r="F518" s="98"/>
      <c r="G518" s="98"/>
      <c r="H518" s="98"/>
      <c r="I518" s="98"/>
      <c r="J518" s="98"/>
      <c r="K518" s="98"/>
      <c r="L518" s="98"/>
    </row>
    <row r="519" spans="2:12">
      <c r="B519" s="96"/>
      <c r="C519" s="96"/>
      <c r="D519" s="96"/>
      <c r="E519" s="98"/>
      <c r="F519" s="98"/>
      <c r="G519" s="98"/>
      <c r="H519" s="98"/>
      <c r="I519" s="98"/>
      <c r="J519" s="98"/>
      <c r="K519" s="98"/>
      <c r="L519" s="98"/>
    </row>
    <row r="520" spans="2:12">
      <c r="B520" s="96"/>
      <c r="C520" s="96"/>
      <c r="D520" s="96"/>
      <c r="E520" s="98"/>
      <c r="F520" s="98"/>
      <c r="G520" s="98"/>
      <c r="H520" s="98"/>
      <c r="I520" s="98"/>
      <c r="J520" s="98"/>
      <c r="K520" s="98"/>
      <c r="L520" s="98"/>
    </row>
    <row r="521" spans="2:12">
      <c r="B521" s="96"/>
      <c r="C521" s="96"/>
      <c r="D521" s="96"/>
      <c r="E521" s="98"/>
      <c r="F521" s="98"/>
      <c r="G521" s="98"/>
      <c r="H521" s="98"/>
      <c r="I521" s="98"/>
      <c r="J521" s="98"/>
      <c r="K521" s="98"/>
      <c r="L521" s="98"/>
    </row>
    <row r="522" spans="2:12">
      <c r="B522" s="96"/>
      <c r="C522" s="96"/>
      <c r="D522" s="96"/>
      <c r="E522" s="98"/>
      <c r="F522" s="98"/>
      <c r="G522" s="98"/>
      <c r="H522" s="98"/>
      <c r="I522" s="98"/>
      <c r="J522" s="98"/>
      <c r="K522" s="98"/>
      <c r="L522" s="98"/>
    </row>
    <row r="523" spans="2:12">
      <c r="B523" s="96"/>
      <c r="C523" s="96"/>
      <c r="D523" s="96"/>
      <c r="E523" s="98"/>
      <c r="F523" s="98"/>
      <c r="G523" s="98"/>
      <c r="H523" s="98"/>
      <c r="I523" s="98"/>
      <c r="J523" s="98"/>
      <c r="K523" s="98"/>
      <c r="L523" s="98"/>
    </row>
    <row r="524" spans="2:12">
      <c r="B524" s="96"/>
      <c r="C524" s="96"/>
      <c r="D524" s="96"/>
      <c r="E524" s="98"/>
      <c r="F524" s="98"/>
      <c r="G524" s="98"/>
      <c r="H524" s="98"/>
      <c r="I524" s="98"/>
      <c r="J524" s="98"/>
      <c r="K524" s="98"/>
      <c r="L524" s="98"/>
    </row>
    <row r="525" spans="2:12">
      <c r="B525" s="96"/>
      <c r="C525" s="96"/>
      <c r="D525" s="96"/>
      <c r="E525" s="98"/>
      <c r="F525" s="98"/>
      <c r="G525" s="98"/>
      <c r="H525" s="98"/>
      <c r="I525" s="98"/>
      <c r="J525" s="98"/>
      <c r="K525" s="98"/>
      <c r="L525" s="98"/>
    </row>
    <row r="526" spans="2:12">
      <c r="B526" s="96"/>
      <c r="C526" s="96"/>
      <c r="D526" s="96"/>
      <c r="E526" s="98"/>
      <c r="F526" s="98"/>
      <c r="G526" s="98"/>
      <c r="H526" s="98"/>
      <c r="I526" s="98"/>
      <c r="J526" s="98"/>
      <c r="K526" s="98"/>
      <c r="L526" s="98"/>
    </row>
    <row r="527" spans="2:12">
      <c r="B527" s="96"/>
      <c r="C527" s="96"/>
      <c r="D527" s="96"/>
      <c r="E527" s="98"/>
      <c r="F527" s="98"/>
      <c r="G527" s="98"/>
      <c r="H527" s="98"/>
      <c r="I527" s="98"/>
      <c r="J527" s="98"/>
      <c r="K527" s="98"/>
      <c r="L527" s="98"/>
    </row>
    <row r="528" spans="2:12">
      <c r="B528" s="96"/>
      <c r="C528" s="96"/>
      <c r="D528" s="96"/>
      <c r="E528" s="98"/>
      <c r="F528" s="98"/>
      <c r="G528" s="98"/>
      <c r="H528" s="98"/>
      <c r="I528" s="98"/>
      <c r="J528" s="98"/>
      <c r="K528" s="98"/>
      <c r="L528" s="98"/>
    </row>
    <row r="529" spans="2:12">
      <c r="B529" s="96"/>
      <c r="C529" s="96"/>
      <c r="D529" s="96"/>
      <c r="E529" s="98"/>
      <c r="F529" s="98"/>
      <c r="G529" s="98"/>
      <c r="H529" s="98"/>
      <c r="I529" s="98"/>
      <c r="J529" s="98"/>
      <c r="K529" s="98"/>
      <c r="L529" s="98"/>
    </row>
    <row r="530" spans="2:12">
      <c r="B530" s="96"/>
      <c r="C530" s="96"/>
      <c r="D530" s="96"/>
      <c r="E530" s="98"/>
      <c r="F530" s="98"/>
      <c r="G530" s="98"/>
      <c r="H530" s="98"/>
      <c r="I530" s="98"/>
      <c r="J530" s="98"/>
      <c r="K530" s="98"/>
      <c r="L530" s="98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4"/>
  <sheetViews>
    <sheetView rightToLeft="1" zoomScale="85" zoomScaleNormal="85" workbookViewId="0">
      <selection activeCell="F78" sqref="F78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4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152</v>
      </c>
      <c r="C1" s="46" t="s" vm="1">
        <v>240</v>
      </c>
    </row>
    <row r="2" spans="2:12">
      <c r="B2" s="46" t="s">
        <v>151</v>
      </c>
      <c r="C2" s="46" t="s">
        <v>241</v>
      </c>
    </row>
    <row r="3" spans="2:12">
      <c r="B3" s="46" t="s">
        <v>153</v>
      </c>
      <c r="C3" s="46" t="s">
        <v>242</v>
      </c>
    </row>
    <row r="4" spans="2:12">
      <c r="B4" s="46" t="s">
        <v>154</v>
      </c>
      <c r="C4" s="46" t="s">
        <v>243</v>
      </c>
    </row>
    <row r="6" spans="2:12" ht="26.25" customHeight="1">
      <c r="B6" s="151" t="s">
        <v>179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s="3" customFormat="1" ht="63">
      <c r="B7" s="66" t="s">
        <v>120</v>
      </c>
      <c r="C7" s="49" t="s">
        <v>49</v>
      </c>
      <c r="D7" s="49" t="s">
        <v>122</v>
      </c>
      <c r="E7" s="49" t="s">
        <v>14</v>
      </c>
      <c r="F7" s="49" t="s">
        <v>71</v>
      </c>
      <c r="G7" s="49" t="s">
        <v>108</v>
      </c>
      <c r="H7" s="49" t="s">
        <v>16</v>
      </c>
      <c r="I7" s="49" t="s">
        <v>18</v>
      </c>
      <c r="J7" s="49" t="s">
        <v>66</v>
      </c>
      <c r="K7" s="49" t="s">
        <v>155</v>
      </c>
      <c r="L7" s="51" t="s">
        <v>156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6" t="s">
        <v>48</v>
      </c>
      <c r="C10" s="76"/>
      <c r="D10" s="76"/>
      <c r="E10" s="76"/>
      <c r="F10" s="76"/>
      <c r="G10" s="77"/>
      <c r="H10" s="78"/>
      <c r="I10" s="78"/>
      <c r="J10" s="79">
        <f>J11+J71</f>
        <v>13219900.093821995</v>
      </c>
      <c r="K10" s="80">
        <f>IFERROR(J10/$J$10,0)</f>
        <v>1</v>
      </c>
      <c r="L10" s="80">
        <f>J10/'סכום נכסי הקרן'!$C$42</f>
        <v>0.11854992287003187</v>
      </c>
    </row>
    <row r="11" spans="2:12">
      <c r="B11" s="81" t="s">
        <v>207</v>
      </c>
      <c r="C11" s="82"/>
      <c r="D11" s="82"/>
      <c r="E11" s="82"/>
      <c r="F11" s="82"/>
      <c r="G11" s="83"/>
      <c r="H11" s="84"/>
      <c r="I11" s="84"/>
      <c r="J11" s="85">
        <f>J12+J25</f>
        <v>12713281.817173421</v>
      </c>
      <c r="K11" s="86">
        <f t="shared" ref="K11:K68" si="0">IFERROR(J11/$J$10,0)</f>
        <v>0.96167760171763106</v>
      </c>
      <c r="L11" s="86">
        <f>J11/'סכום נכסי הקרן'!$C$42</f>
        <v>0.11400680550946238</v>
      </c>
    </row>
    <row r="12" spans="2:12">
      <c r="B12" s="87" t="s">
        <v>46</v>
      </c>
      <c r="C12" s="82"/>
      <c r="D12" s="82"/>
      <c r="E12" s="82"/>
      <c r="F12" s="82"/>
      <c r="G12" s="83"/>
      <c r="H12" s="84"/>
      <c r="I12" s="84"/>
      <c r="J12" s="85">
        <f>SUM(J13:J23)</f>
        <v>7544141.8721937267</v>
      </c>
      <c r="K12" s="86">
        <f t="shared" si="0"/>
        <v>0.57066557376778526</v>
      </c>
      <c r="L12" s="86">
        <f>J12/'סכום נכסי הקרן'!$C$42</f>
        <v>6.7652359754753422E-2</v>
      </c>
    </row>
    <row r="13" spans="2:12">
      <c r="B13" s="88" t="s">
        <v>4019</v>
      </c>
      <c r="C13" s="89">
        <v>30011000</v>
      </c>
      <c r="D13" s="90">
        <v>11</v>
      </c>
      <c r="E13" s="90" t="s">
        <v>340</v>
      </c>
      <c r="F13" s="90" t="s">
        <v>341</v>
      </c>
      <c r="G13" s="91" t="s">
        <v>139</v>
      </c>
      <c r="H13" s="92"/>
      <c r="I13" s="92"/>
      <c r="J13" s="93">
        <v>58356.460190000013</v>
      </c>
      <c r="K13" s="94">
        <f t="shared" si="0"/>
        <v>4.4142890472577412E-3</v>
      </c>
      <c r="L13" s="94">
        <f>J13/'סכום נכסי הקרן'!$C$42</f>
        <v>5.2331362607843158E-4</v>
      </c>
    </row>
    <row r="14" spans="2:12">
      <c r="B14" s="88" t="s">
        <v>4019</v>
      </c>
      <c r="C14" s="89">
        <v>30011000</v>
      </c>
      <c r="D14" s="90">
        <v>11</v>
      </c>
      <c r="E14" s="90" t="s">
        <v>340</v>
      </c>
      <c r="F14" s="90" t="s">
        <v>341</v>
      </c>
      <c r="G14" s="91" t="s">
        <v>139</v>
      </c>
      <c r="H14" s="92"/>
      <c r="I14" s="92"/>
      <c r="J14" s="93">
        <v>1251044.9920014313</v>
      </c>
      <c r="K14" s="94">
        <f t="shared" si="0"/>
        <v>9.4633467962899162E-2</v>
      </c>
      <c r="L14" s="94">
        <f>J14/'סכום נכסי הקרן'!$C$42</f>
        <v>1.1218790327925327E-2</v>
      </c>
    </row>
    <row r="15" spans="2:12">
      <c r="B15" s="88" t="s">
        <v>4020</v>
      </c>
      <c r="C15" s="89">
        <v>30012000</v>
      </c>
      <c r="D15" s="90">
        <v>12</v>
      </c>
      <c r="E15" s="90" t="s">
        <v>340</v>
      </c>
      <c r="F15" s="90" t="s">
        <v>341</v>
      </c>
      <c r="G15" s="91" t="s">
        <v>139</v>
      </c>
      <c r="H15" s="92"/>
      <c r="I15" s="92"/>
      <c r="J15" s="93">
        <v>808928.85918275104</v>
      </c>
      <c r="K15" s="94">
        <f t="shared" si="0"/>
        <v>6.1190239974716953E-2</v>
      </c>
      <c r="L15" s="94">
        <f>J15/'סכום נכסי הקרן'!$C$42</f>
        <v>7.2540982294014358E-3</v>
      </c>
    </row>
    <row r="16" spans="2:12">
      <c r="B16" s="88" t="s">
        <v>4020</v>
      </c>
      <c r="C16" s="89">
        <v>30012000</v>
      </c>
      <c r="D16" s="90">
        <v>12</v>
      </c>
      <c r="E16" s="90" t="s">
        <v>340</v>
      </c>
      <c r="F16" s="90" t="s">
        <v>341</v>
      </c>
      <c r="G16" s="91" t="s">
        <v>139</v>
      </c>
      <c r="H16" s="92"/>
      <c r="I16" s="92"/>
      <c r="J16" s="93">
        <v>6630.0219600000009</v>
      </c>
      <c r="K16" s="94">
        <f t="shared" si="0"/>
        <v>5.0151831049754939E-4</v>
      </c>
      <c r="L16" s="94">
        <f>J16/'סכום נכסי הקרן'!$C$42</f>
        <v>5.9454957027393169E-5</v>
      </c>
    </row>
    <row r="17" spans="2:12">
      <c r="B17" s="88" t="s">
        <v>4020</v>
      </c>
      <c r="C17" s="89">
        <v>30012000</v>
      </c>
      <c r="D17" s="90">
        <v>12</v>
      </c>
      <c r="E17" s="90" t="s">
        <v>340</v>
      </c>
      <c r="F17" s="90" t="s">
        <v>341</v>
      </c>
      <c r="G17" s="91" t="s">
        <v>139</v>
      </c>
      <c r="H17" s="92"/>
      <c r="I17" s="92"/>
      <c r="J17" s="93">
        <v>650582.7078100004</v>
      </c>
      <c r="K17" s="94">
        <f t="shared" si="0"/>
        <v>4.9212377037102926E-2</v>
      </c>
      <c r="L17" s="94">
        <f>J17/'סכום נכסי הקרן'!$C$42</f>
        <v>5.8341235019994794E-3</v>
      </c>
    </row>
    <row r="18" spans="2:12">
      <c r="B18" s="88" t="s">
        <v>4021</v>
      </c>
      <c r="C18" s="89">
        <v>34810000</v>
      </c>
      <c r="D18" s="90">
        <v>10</v>
      </c>
      <c r="E18" s="90" t="s">
        <v>340</v>
      </c>
      <c r="F18" s="90" t="s">
        <v>341</v>
      </c>
      <c r="G18" s="91" t="s">
        <v>139</v>
      </c>
      <c r="H18" s="92"/>
      <c r="I18" s="92"/>
      <c r="J18" s="93">
        <v>346450.50953361305</v>
      </c>
      <c r="K18" s="94">
        <f t="shared" si="0"/>
        <v>2.6206741887218832E-2</v>
      </c>
      <c r="L18" s="94">
        <f>J18/'סכום נכסי הקרן'!$C$42</f>
        <v>3.106807229404626E-3</v>
      </c>
    </row>
    <row r="19" spans="2:12">
      <c r="B19" s="88" t="s">
        <v>4021</v>
      </c>
      <c r="C19" s="89">
        <v>30110000</v>
      </c>
      <c r="D19" s="90">
        <v>10</v>
      </c>
      <c r="E19" s="90" t="s">
        <v>340</v>
      </c>
      <c r="F19" s="90" t="s">
        <v>341</v>
      </c>
      <c r="G19" s="91" t="s">
        <v>139</v>
      </c>
      <c r="H19" s="92"/>
      <c r="I19" s="92"/>
      <c r="J19" s="93">
        <v>1643201.2588300004</v>
      </c>
      <c r="K19" s="94">
        <f t="shared" si="0"/>
        <v>0.1242975549866607</v>
      </c>
      <c r="L19" s="94">
        <f>J19/'סכום נכסי הקרן'!$C$42</f>
        <v>1.4735465556602172E-2</v>
      </c>
    </row>
    <row r="20" spans="2:12">
      <c r="B20" s="88" t="s">
        <v>4021</v>
      </c>
      <c r="C20" s="89">
        <v>34110000</v>
      </c>
      <c r="D20" s="90">
        <v>10</v>
      </c>
      <c r="E20" s="90" t="s">
        <v>340</v>
      </c>
      <c r="F20" s="90" t="s">
        <v>341</v>
      </c>
      <c r="G20" s="91" t="s">
        <v>139</v>
      </c>
      <c r="H20" s="92"/>
      <c r="I20" s="92"/>
      <c r="J20" s="93">
        <v>1500018.3048735862</v>
      </c>
      <c r="K20" s="94">
        <f t="shared" si="0"/>
        <v>0.11346668993168746</v>
      </c>
      <c r="L20" s="94">
        <f>J20/'סכום נכסי הקרן'!$C$42</f>
        <v>1.3451467339719369E-2</v>
      </c>
    </row>
    <row r="21" spans="2:12">
      <c r="B21" s="88" t="s">
        <v>4021</v>
      </c>
      <c r="C21" s="89">
        <v>30010000</v>
      </c>
      <c r="D21" s="90">
        <v>10</v>
      </c>
      <c r="E21" s="90" t="s">
        <v>340</v>
      </c>
      <c r="F21" s="90" t="s">
        <v>341</v>
      </c>
      <c r="G21" s="91" t="s">
        <v>139</v>
      </c>
      <c r="H21" s="92"/>
      <c r="I21" s="92"/>
      <c r="J21" s="93">
        <v>1102637.2774700003</v>
      </c>
      <c r="K21" s="94">
        <f t="shared" si="0"/>
        <v>8.3407383538797814E-2</v>
      </c>
      <c r="L21" s="94">
        <f>J21/'סכום נכסי הקרן'!$C$42</f>
        <v>9.8879388853156461E-3</v>
      </c>
    </row>
    <row r="22" spans="2:12">
      <c r="B22" s="88" t="s">
        <v>4022</v>
      </c>
      <c r="C22" s="89">
        <v>30120000</v>
      </c>
      <c r="D22" s="90">
        <v>20</v>
      </c>
      <c r="E22" s="90" t="s">
        <v>340</v>
      </c>
      <c r="F22" s="90" t="s">
        <v>341</v>
      </c>
      <c r="G22" s="91" t="s">
        <v>139</v>
      </c>
      <c r="H22" s="92"/>
      <c r="I22" s="92"/>
      <c r="J22" s="93">
        <v>148382.31357234393</v>
      </c>
      <c r="K22" s="94">
        <f t="shared" si="0"/>
        <v>1.1224163005716424E-2</v>
      </c>
      <c r="L22" s="94">
        <f>J22/'סכום נכסי הקרן'!$C$42</f>
        <v>1.3306236586083473E-3</v>
      </c>
    </row>
    <row r="23" spans="2:12">
      <c r="B23" s="88" t="s">
        <v>4023</v>
      </c>
      <c r="C23" s="89">
        <v>30026000</v>
      </c>
      <c r="D23" s="90">
        <v>26</v>
      </c>
      <c r="E23" s="90" t="s">
        <v>340</v>
      </c>
      <c r="F23" s="90" t="s">
        <v>341</v>
      </c>
      <c r="G23" s="91" t="s">
        <v>139</v>
      </c>
      <c r="H23" s="92"/>
      <c r="I23" s="92"/>
      <c r="J23" s="93">
        <v>27909.166770000011</v>
      </c>
      <c r="K23" s="94">
        <f t="shared" si="0"/>
        <v>2.1111480852296829E-3</v>
      </c>
      <c r="L23" s="94">
        <f>J23/'סכום נכסי הקרן'!$C$42</f>
        <v>2.5027644267119437E-4</v>
      </c>
    </row>
    <row r="24" spans="2:12">
      <c r="B24" s="95"/>
      <c r="C24" s="90"/>
      <c r="D24" s="90"/>
      <c r="E24" s="90"/>
      <c r="F24" s="90"/>
      <c r="G24" s="90"/>
      <c r="H24" s="90"/>
      <c r="I24" s="90"/>
      <c r="J24" s="90"/>
      <c r="K24" s="94"/>
      <c r="L24" s="90"/>
    </row>
    <row r="25" spans="2:12">
      <c r="B25" s="87" t="s">
        <v>47</v>
      </c>
      <c r="C25" s="82"/>
      <c r="D25" s="82"/>
      <c r="E25" s="82"/>
      <c r="F25" s="82"/>
      <c r="G25" s="83"/>
      <c r="H25" s="84"/>
      <c r="I25" s="84"/>
      <c r="J25" s="85">
        <f>SUM(J26:J68)</f>
        <v>5169139.9449796937</v>
      </c>
      <c r="K25" s="86">
        <f t="shared" si="0"/>
        <v>0.39101202794984569</v>
      </c>
      <c r="L25" s="86">
        <f>J25/'סכום נכסי הקרן'!$C$42</f>
        <v>4.6354445754708956E-2</v>
      </c>
    </row>
    <row r="26" spans="2:12">
      <c r="B26" s="88" t="s">
        <v>4019</v>
      </c>
      <c r="C26" s="89">
        <v>32011000</v>
      </c>
      <c r="D26" s="90">
        <v>11</v>
      </c>
      <c r="E26" s="90" t="s">
        <v>340</v>
      </c>
      <c r="F26" s="90" t="s">
        <v>341</v>
      </c>
      <c r="G26" s="91" t="s">
        <v>140</v>
      </c>
      <c r="H26" s="92"/>
      <c r="I26" s="92"/>
      <c r="J26" s="93">
        <v>18.576823660000006</v>
      </c>
      <c r="K26" s="94">
        <f t="shared" si="0"/>
        <v>1.4052166452212027E-6</v>
      </c>
      <c r="L26" s="94">
        <f>J26/'סכום נכסי הקרן'!$C$42</f>
        <v>1.665883249066585E-7</v>
      </c>
    </row>
    <row r="27" spans="2:12">
      <c r="B27" s="88" t="s">
        <v>4019</v>
      </c>
      <c r="C27" s="89">
        <v>31211000</v>
      </c>
      <c r="D27" s="90">
        <v>11</v>
      </c>
      <c r="E27" s="90" t="s">
        <v>340</v>
      </c>
      <c r="F27" s="90" t="s">
        <v>341</v>
      </c>
      <c r="G27" s="91" t="s">
        <v>142</v>
      </c>
      <c r="H27" s="92"/>
      <c r="I27" s="92"/>
      <c r="J27" s="93">
        <v>1.3977215000000003E-2</v>
      </c>
      <c r="K27" s="94">
        <f t="shared" si="0"/>
        <v>1.0572859780182395E-9</v>
      </c>
      <c r="L27" s="94">
        <f>J27/'סכום נכסי הקרן'!$C$42</f>
        <v>1.253411711456285E-10</v>
      </c>
    </row>
    <row r="28" spans="2:12">
      <c r="B28" s="88" t="s">
        <v>4019</v>
      </c>
      <c r="C28" s="89">
        <v>30211000</v>
      </c>
      <c r="D28" s="90">
        <v>11</v>
      </c>
      <c r="E28" s="90" t="s">
        <v>340</v>
      </c>
      <c r="F28" s="90" t="s">
        <v>341</v>
      </c>
      <c r="G28" s="91" t="s">
        <v>141</v>
      </c>
      <c r="H28" s="92"/>
      <c r="I28" s="92"/>
      <c r="J28" s="93">
        <v>0.31071153700000004</v>
      </c>
      <c r="K28" s="94">
        <f t="shared" si="0"/>
        <v>2.3503319601121923E-8</v>
      </c>
      <c r="L28" s="94">
        <f>J28/'סכום נכסי הקרן'!$C$42</f>
        <v>2.7863167259027119E-9</v>
      </c>
    </row>
    <row r="29" spans="2:12">
      <c r="B29" s="88" t="s">
        <v>4019</v>
      </c>
      <c r="C29" s="89">
        <v>30311000</v>
      </c>
      <c r="D29" s="90">
        <v>11</v>
      </c>
      <c r="E29" s="90" t="s">
        <v>340</v>
      </c>
      <c r="F29" s="90" t="s">
        <v>341</v>
      </c>
      <c r="G29" s="91" t="s">
        <v>138</v>
      </c>
      <c r="H29" s="92"/>
      <c r="I29" s="92"/>
      <c r="J29" s="93">
        <v>544693.5088891912</v>
      </c>
      <c r="K29" s="94">
        <f t="shared" si="0"/>
        <v>4.1202543515721481E-2</v>
      </c>
      <c r="L29" s="94">
        <f>J29/'סכום נכסי הקרן'!$C$42</f>
        <v>4.8845583558379127E-3</v>
      </c>
    </row>
    <row r="30" spans="2:12">
      <c r="B30" s="88" t="s">
        <v>4020</v>
      </c>
      <c r="C30" s="89">
        <v>32012000</v>
      </c>
      <c r="D30" s="90">
        <v>12</v>
      </c>
      <c r="E30" s="90" t="s">
        <v>340</v>
      </c>
      <c r="F30" s="90" t="s">
        <v>341</v>
      </c>
      <c r="G30" s="91" t="s">
        <v>140</v>
      </c>
      <c r="H30" s="92"/>
      <c r="I30" s="92"/>
      <c r="J30" s="93">
        <v>31684.937213540004</v>
      </c>
      <c r="K30" s="94">
        <f t="shared" si="0"/>
        <v>2.3967607159412047E-3</v>
      </c>
      <c r="L30" s="94">
        <f>J30/'סכום נכסי הקרן'!$C$42</f>
        <v>2.8413579801275215E-4</v>
      </c>
    </row>
    <row r="31" spans="2:12">
      <c r="B31" s="88" t="s">
        <v>4020</v>
      </c>
      <c r="C31" s="89">
        <v>31212000</v>
      </c>
      <c r="D31" s="90">
        <v>12</v>
      </c>
      <c r="E31" s="90" t="s">
        <v>340</v>
      </c>
      <c r="F31" s="90" t="s">
        <v>341</v>
      </c>
      <c r="G31" s="91" t="s">
        <v>142</v>
      </c>
      <c r="H31" s="92"/>
      <c r="I31" s="92"/>
      <c r="J31" s="93">
        <v>3667.1182999999992</v>
      </c>
      <c r="K31" s="94">
        <f t="shared" si="0"/>
        <v>2.7739379828700363E-4</v>
      </c>
      <c r="L31" s="94">
        <f>J31/'סכום נכסי הקרן'!$C$42</f>
        <v>3.288501339154946E-5</v>
      </c>
    </row>
    <row r="32" spans="2:12">
      <c r="B32" s="88" t="s">
        <v>4020</v>
      </c>
      <c r="C32" s="89">
        <v>30312000</v>
      </c>
      <c r="D32" s="90">
        <v>12</v>
      </c>
      <c r="E32" s="90" t="s">
        <v>340</v>
      </c>
      <c r="F32" s="90" t="s">
        <v>341</v>
      </c>
      <c r="G32" s="91" t="s">
        <v>138</v>
      </c>
      <c r="H32" s="92"/>
      <c r="I32" s="92"/>
      <c r="J32" s="93">
        <v>510488.47607505397</v>
      </c>
      <c r="K32" s="94">
        <f t="shared" si="0"/>
        <v>3.8615153855331978E-2</v>
      </c>
      <c r="L32" s="94">
        <f>J32/'סכום נכסי הקרן'!$C$42</f>
        <v>4.5778235111640199E-3</v>
      </c>
    </row>
    <row r="33" spans="2:12">
      <c r="B33" s="88" t="s">
        <v>4020</v>
      </c>
      <c r="C33" s="89">
        <v>30212000</v>
      </c>
      <c r="D33" s="90">
        <v>12</v>
      </c>
      <c r="E33" s="90" t="s">
        <v>340</v>
      </c>
      <c r="F33" s="90" t="s">
        <v>341</v>
      </c>
      <c r="G33" s="91" t="s">
        <v>141</v>
      </c>
      <c r="H33" s="92"/>
      <c r="I33" s="92"/>
      <c r="J33" s="93">
        <v>64065.35360818902</v>
      </c>
      <c r="K33" s="94">
        <f t="shared" si="0"/>
        <v>4.8461299369522799E-3</v>
      </c>
      <c r="L33" s="94">
        <f>J33/'סכום נכסי הקרן'!$C$42</f>
        <v>5.7450833024384512E-4</v>
      </c>
    </row>
    <row r="34" spans="2:12">
      <c r="B34" s="88" t="s">
        <v>4020</v>
      </c>
      <c r="C34" s="89">
        <v>31712000</v>
      </c>
      <c r="D34" s="90">
        <v>12</v>
      </c>
      <c r="E34" s="90" t="s">
        <v>340</v>
      </c>
      <c r="F34" s="90" t="s">
        <v>341</v>
      </c>
      <c r="G34" s="91" t="s">
        <v>147</v>
      </c>
      <c r="H34" s="92"/>
      <c r="I34" s="92"/>
      <c r="J34" s="93">
        <v>94.803794384000028</v>
      </c>
      <c r="K34" s="94">
        <f t="shared" si="0"/>
        <v>7.171294314720602E-6</v>
      </c>
      <c r="L34" s="94">
        <f>J34/'סכום נכסי הקרן'!$C$42</f>
        <v>8.5015638788842544E-7</v>
      </c>
    </row>
    <row r="35" spans="2:12">
      <c r="B35" s="88" t="s">
        <v>4020</v>
      </c>
      <c r="C35" s="89">
        <v>31112000</v>
      </c>
      <c r="D35" s="90">
        <v>12</v>
      </c>
      <c r="E35" s="90" t="s">
        <v>340</v>
      </c>
      <c r="F35" s="90" t="s">
        <v>341</v>
      </c>
      <c r="G35" s="91" t="s">
        <v>146</v>
      </c>
      <c r="H35" s="92"/>
      <c r="I35" s="92"/>
      <c r="J35" s="93">
        <v>3068.3480600000007</v>
      </c>
      <c r="K35" s="94">
        <f t="shared" si="0"/>
        <v>2.3210069956836665E-4</v>
      </c>
      <c r="L35" s="94">
        <f>J35/'סכום נכסי הקרן'!$C$42</f>
        <v>2.7515520031910302E-5</v>
      </c>
    </row>
    <row r="36" spans="2:12">
      <c r="B36" s="88" t="s">
        <v>4020</v>
      </c>
      <c r="C36" s="89">
        <v>31012000</v>
      </c>
      <c r="D36" s="90">
        <v>12</v>
      </c>
      <c r="E36" s="90" t="s">
        <v>340</v>
      </c>
      <c r="F36" s="90" t="s">
        <v>341</v>
      </c>
      <c r="G36" s="91" t="s">
        <v>145</v>
      </c>
      <c r="H36" s="92"/>
      <c r="I36" s="92"/>
      <c r="J36" s="93">
        <v>-1811.7909999999999</v>
      </c>
      <c r="K36" s="94">
        <f t="shared" si="0"/>
        <v>-1.3705027928665643E-4</v>
      </c>
      <c r="L36" s="94">
        <f>J36/'סכום נכסי הקרן'!$C$42</f>
        <v>-1.6247300038749446E-5</v>
      </c>
    </row>
    <row r="37" spans="2:12">
      <c r="B37" s="88" t="s">
        <v>4021</v>
      </c>
      <c r="C37" s="89">
        <v>32610000</v>
      </c>
      <c r="D37" s="90">
        <v>10</v>
      </c>
      <c r="E37" s="90" t="s">
        <v>340</v>
      </c>
      <c r="F37" s="90" t="s">
        <v>341</v>
      </c>
      <c r="G37" s="91" t="s">
        <v>143</v>
      </c>
      <c r="H37" s="92"/>
      <c r="I37" s="92"/>
      <c r="J37" s="93">
        <v>13.281012737000006</v>
      </c>
      <c r="K37" s="94">
        <f t="shared" si="0"/>
        <v>1.0046227764766976E-6</v>
      </c>
      <c r="L37" s="94">
        <f>J37/'סכום נכסי הקרן'!$C$42</f>
        <v>1.1909795266478976E-7</v>
      </c>
    </row>
    <row r="38" spans="2:12">
      <c r="B38" s="88" t="s">
        <v>4021</v>
      </c>
      <c r="C38" s="89">
        <v>34510000</v>
      </c>
      <c r="D38" s="90">
        <v>10</v>
      </c>
      <c r="E38" s="90" t="s">
        <v>340</v>
      </c>
      <c r="F38" s="90" t="s">
        <v>341</v>
      </c>
      <c r="G38" s="91" t="s">
        <v>140</v>
      </c>
      <c r="H38" s="92"/>
      <c r="I38" s="92"/>
      <c r="J38" s="93">
        <v>204387.29304261605</v>
      </c>
      <c r="K38" s="94">
        <f t="shared" si="0"/>
        <v>1.5460577734481637E-2</v>
      </c>
      <c r="L38" s="94">
        <f>J38/'סכום נכסי הקרן'!$C$42</f>
        <v>1.8328502979489301E-3</v>
      </c>
    </row>
    <row r="39" spans="2:12">
      <c r="B39" s="88" t="s">
        <v>4021</v>
      </c>
      <c r="C39" s="89">
        <v>30310000</v>
      </c>
      <c r="D39" s="90">
        <v>10</v>
      </c>
      <c r="E39" s="90" t="s">
        <v>340</v>
      </c>
      <c r="F39" s="90" t="s">
        <v>341</v>
      </c>
      <c r="G39" s="91" t="s">
        <v>138</v>
      </c>
      <c r="H39" s="92"/>
      <c r="I39" s="92"/>
      <c r="J39" s="93">
        <v>169948.45924000003</v>
      </c>
      <c r="K39" s="94">
        <f t="shared" si="0"/>
        <v>1.2855502540402812E-2</v>
      </c>
      <c r="L39" s="94">
        <f>J39/'סכום נכסי הקרן'!$C$42</f>
        <v>1.5240188346202521E-3</v>
      </c>
    </row>
    <row r="40" spans="2:12">
      <c r="B40" s="88" t="s">
        <v>4021</v>
      </c>
      <c r="C40" s="89">
        <v>32010000</v>
      </c>
      <c r="D40" s="90">
        <v>10</v>
      </c>
      <c r="E40" s="90" t="s">
        <v>340</v>
      </c>
      <c r="F40" s="90" t="s">
        <v>341</v>
      </c>
      <c r="G40" s="91" t="s">
        <v>140</v>
      </c>
      <c r="H40" s="92"/>
      <c r="I40" s="92"/>
      <c r="J40" s="93">
        <v>7639.1356800000012</v>
      </c>
      <c r="K40" s="94">
        <f t="shared" si="0"/>
        <v>5.7785124136981714E-4</v>
      </c>
      <c r="L40" s="94">
        <f>J40/'סכום נכסי הקרן'!$C$42</f>
        <v>6.8504220094743978E-5</v>
      </c>
    </row>
    <row r="41" spans="2:12">
      <c r="B41" s="88" t="s">
        <v>4021</v>
      </c>
      <c r="C41" s="89">
        <v>31010000</v>
      </c>
      <c r="D41" s="90">
        <v>10</v>
      </c>
      <c r="E41" s="90" t="s">
        <v>340</v>
      </c>
      <c r="F41" s="90" t="s">
        <v>341</v>
      </c>
      <c r="G41" s="91" t="s">
        <v>145</v>
      </c>
      <c r="H41" s="92"/>
      <c r="I41" s="92"/>
      <c r="J41" s="93">
        <v>-258.39422000000002</v>
      </c>
      <c r="K41" s="94">
        <f t="shared" si="0"/>
        <v>-1.9545852704344898E-5</v>
      </c>
      <c r="L41" s="94">
        <f>J41/'סכום נכסי הקרן'!$C$42</f>
        <v>-2.3171593305290916E-6</v>
      </c>
    </row>
    <row r="42" spans="2:12">
      <c r="B42" s="88" t="s">
        <v>4021</v>
      </c>
      <c r="C42" s="89">
        <v>33810000</v>
      </c>
      <c r="D42" s="90">
        <v>10</v>
      </c>
      <c r="E42" s="90" t="s">
        <v>340</v>
      </c>
      <c r="F42" s="90" t="s">
        <v>341</v>
      </c>
      <c r="G42" s="91" t="s">
        <v>141</v>
      </c>
      <c r="H42" s="92"/>
      <c r="I42" s="92"/>
      <c r="J42" s="93">
        <v>1345.4950484400001</v>
      </c>
      <c r="K42" s="94">
        <f t="shared" si="0"/>
        <v>1.0177800428830662E-4</v>
      </c>
      <c r="L42" s="94">
        <f>J42/'סכום נכסי הקרן'!$C$42</f>
        <v>1.2065774558244522E-5</v>
      </c>
    </row>
    <row r="43" spans="2:12">
      <c r="B43" s="88" t="s">
        <v>4021</v>
      </c>
      <c r="C43" s="89">
        <v>31110000</v>
      </c>
      <c r="D43" s="90">
        <v>10</v>
      </c>
      <c r="E43" s="90" t="s">
        <v>340</v>
      </c>
      <c r="F43" s="90" t="s">
        <v>341</v>
      </c>
      <c r="G43" s="91" t="s">
        <v>146</v>
      </c>
      <c r="H43" s="92"/>
      <c r="I43" s="92"/>
      <c r="J43" s="93">
        <v>644.09049000000005</v>
      </c>
      <c r="K43" s="94">
        <f t="shared" si="0"/>
        <v>4.8721282719904999E-5</v>
      </c>
      <c r="L43" s="94">
        <f>J43/'סכום נכסי הקרן'!$C$42</f>
        <v>5.7759043085737539E-6</v>
      </c>
    </row>
    <row r="44" spans="2:12">
      <c r="B44" s="88" t="s">
        <v>4021</v>
      </c>
      <c r="C44" s="89">
        <v>31210000</v>
      </c>
      <c r="D44" s="90">
        <v>10</v>
      </c>
      <c r="E44" s="90" t="s">
        <v>340</v>
      </c>
      <c r="F44" s="90" t="s">
        <v>341</v>
      </c>
      <c r="G44" s="91" t="s">
        <v>142</v>
      </c>
      <c r="H44" s="92"/>
      <c r="I44" s="92"/>
      <c r="J44" s="93">
        <v>1475.1756800000005</v>
      </c>
      <c r="K44" s="94">
        <f t="shared" si="0"/>
        <v>1.1158750592142437E-4</v>
      </c>
      <c r="L44" s="94">
        <f>J44/'סכום נכסי הקרן'!$C$42</f>
        <v>1.3228690220244084E-5</v>
      </c>
    </row>
    <row r="45" spans="2:12">
      <c r="B45" s="88" t="s">
        <v>4021</v>
      </c>
      <c r="C45" s="89">
        <v>34610000</v>
      </c>
      <c r="D45" s="90">
        <v>10</v>
      </c>
      <c r="E45" s="90" t="s">
        <v>340</v>
      </c>
      <c r="F45" s="90" t="s">
        <v>341</v>
      </c>
      <c r="G45" s="91" t="s">
        <v>142</v>
      </c>
      <c r="H45" s="92"/>
      <c r="I45" s="92"/>
      <c r="J45" s="93">
        <v>26.150954411000001</v>
      </c>
      <c r="K45" s="94">
        <f t="shared" si="0"/>
        <v>1.978150683848286E-6</v>
      </c>
      <c r="L45" s="94">
        <f>J45/'סכום נכסי הקרן'!$C$42</f>
        <v>2.3450961099551511E-7</v>
      </c>
    </row>
    <row r="46" spans="2:12">
      <c r="B46" s="88" t="s">
        <v>4021</v>
      </c>
      <c r="C46" s="89">
        <v>30210000</v>
      </c>
      <c r="D46" s="90">
        <v>10</v>
      </c>
      <c r="E46" s="90" t="s">
        <v>340</v>
      </c>
      <c r="F46" s="90" t="s">
        <v>341</v>
      </c>
      <c r="G46" s="91" t="s">
        <v>141</v>
      </c>
      <c r="H46" s="92"/>
      <c r="I46" s="92"/>
      <c r="J46" s="93">
        <v>581.07894999999996</v>
      </c>
      <c r="K46" s="94">
        <f t="shared" si="0"/>
        <v>4.3954866971464739E-5</v>
      </c>
      <c r="L46" s="94">
        <f>J46/'סכום נכסי הקרן'!$C$42</f>
        <v>5.210846089229656E-6</v>
      </c>
    </row>
    <row r="47" spans="2:12">
      <c r="B47" s="88" t="s">
        <v>4021</v>
      </c>
      <c r="C47" s="89">
        <v>31710000</v>
      </c>
      <c r="D47" s="90">
        <v>10</v>
      </c>
      <c r="E47" s="90" t="s">
        <v>340</v>
      </c>
      <c r="F47" s="90" t="s">
        <v>341</v>
      </c>
      <c r="G47" s="91" t="s">
        <v>147</v>
      </c>
      <c r="H47" s="92"/>
      <c r="I47" s="92"/>
      <c r="J47" s="93">
        <v>138.54302672300005</v>
      </c>
      <c r="K47" s="94">
        <f t="shared" si="0"/>
        <v>1.0479884548276187E-5</v>
      </c>
      <c r="L47" s="94">
        <f>J47/'סכום נכסי הקרן'!$C$42</f>
        <v>1.2423895048849809E-6</v>
      </c>
    </row>
    <row r="48" spans="2:12">
      <c r="B48" s="88" t="s">
        <v>4021</v>
      </c>
      <c r="C48" s="89">
        <v>30710000</v>
      </c>
      <c r="D48" s="90">
        <v>10</v>
      </c>
      <c r="E48" s="90" t="s">
        <v>340</v>
      </c>
      <c r="F48" s="90" t="s">
        <v>341</v>
      </c>
      <c r="G48" s="91" t="s">
        <v>4014</v>
      </c>
      <c r="H48" s="92"/>
      <c r="I48" s="92"/>
      <c r="J48" s="93">
        <v>14.753273968000002</v>
      </c>
      <c r="K48" s="94">
        <f t="shared" si="0"/>
        <v>1.1159898231677706E-6</v>
      </c>
      <c r="L48" s="94">
        <f>J48/'סכום נכסי הקרן'!$C$42</f>
        <v>1.3230050746027971E-7</v>
      </c>
    </row>
    <row r="49" spans="2:12">
      <c r="B49" s="88" t="s">
        <v>4021</v>
      </c>
      <c r="C49" s="89">
        <v>34710000</v>
      </c>
      <c r="D49" s="90">
        <v>10</v>
      </c>
      <c r="E49" s="90" t="s">
        <v>340</v>
      </c>
      <c r="F49" s="90" t="s">
        <v>341</v>
      </c>
      <c r="G49" s="91" t="s">
        <v>146</v>
      </c>
      <c r="H49" s="92"/>
      <c r="I49" s="92"/>
      <c r="J49" s="93">
        <v>4152.6954237980008</v>
      </c>
      <c r="K49" s="94">
        <f t="shared" si="0"/>
        <v>3.1412456934819532E-4</v>
      </c>
      <c r="L49" s="94">
        <f>J49/'סכום נכסי הקרן'!$C$42</f>
        <v>3.7239443467810529E-5</v>
      </c>
    </row>
    <row r="50" spans="2:12">
      <c r="B50" s="88" t="s">
        <v>4021</v>
      </c>
      <c r="C50" s="89">
        <v>30910000</v>
      </c>
      <c r="D50" s="90">
        <v>10</v>
      </c>
      <c r="E50" s="90" t="s">
        <v>340</v>
      </c>
      <c r="F50" s="90" t="s">
        <v>341</v>
      </c>
      <c r="G50" s="91" t="s">
        <v>4016</v>
      </c>
      <c r="H50" s="92"/>
      <c r="I50" s="92"/>
      <c r="J50" s="93">
        <v>215.71617647100004</v>
      </c>
      <c r="K50" s="94">
        <f t="shared" si="0"/>
        <v>1.6317534545651358E-5</v>
      </c>
      <c r="L50" s="94">
        <f>J50/'סכום נכסי הקרן'!$C$42</f>
        <v>1.9344424618160492E-6</v>
      </c>
    </row>
    <row r="51" spans="2:12">
      <c r="B51" s="88" t="s">
        <v>4021</v>
      </c>
      <c r="C51" s="89">
        <v>34010000</v>
      </c>
      <c r="D51" s="90">
        <v>10</v>
      </c>
      <c r="E51" s="90" t="s">
        <v>340</v>
      </c>
      <c r="F51" s="90" t="s">
        <v>341</v>
      </c>
      <c r="G51" s="91" t="s">
        <v>138</v>
      </c>
      <c r="H51" s="92"/>
      <c r="I51" s="92"/>
      <c r="J51" s="93">
        <v>2699842.8800577214</v>
      </c>
      <c r="K51" s="94">
        <f t="shared" si="0"/>
        <v>0.20422566440720899</v>
      </c>
      <c r="L51" s="94">
        <f>J51/'סכום נכסי הקרן'!$C$42</f>
        <v>2.4210936763555638E-2</v>
      </c>
    </row>
    <row r="52" spans="2:12">
      <c r="B52" s="88" t="s">
        <v>4021</v>
      </c>
      <c r="C52" s="89">
        <v>31410000</v>
      </c>
      <c r="D52" s="90">
        <v>10</v>
      </c>
      <c r="E52" s="90" t="s">
        <v>340</v>
      </c>
      <c r="F52" s="90" t="s">
        <v>341</v>
      </c>
      <c r="G52" s="91" t="s">
        <v>138</v>
      </c>
      <c r="H52" s="92"/>
      <c r="I52" s="92"/>
      <c r="J52" s="93">
        <v>8829.6519960610003</v>
      </c>
      <c r="K52" s="94">
        <f t="shared" si="0"/>
        <v>6.6790610620327817E-4</v>
      </c>
      <c r="L52" s="94">
        <f>J52/'סכום נכסי הקרן'!$C$42</f>
        <v>7.9180217374821943E-5</v>
      </c>
    </row>
    <row r="53" spans="2:12">
      <c r="B53" s="88" t="s">
        <v>4021</v>
      </c>
      <c r="C53" s="89">
        <v>30810000</v>
      </c>
      <c r="D53" s="90">
        <v>10</v>
      </c>
      <c r="E53" s="90" t="s">
        <v>340</v>
      </c>
      <c r="F53" s="90" t="s">
        <v>341</v>
      </c>
      <c r="G53" s="91" t="s">
        <v>144</v>
      </c>
      <c r="H53" s="92"/>
      <c r="I53" s="92"/>
      <c r="J53" s="93">
        <v>3.8106514080000009</v>
      </c>
      <c r="K53" s="94">
        <f t="shared" si="0"/>
        <v>2.8825115023227882E-7</v>
      </c>
      <c r="L53" s="94">
        <f>J53/'סכום נכסי הקרן'!$C$42</f>
        <v>3.4172151627234622E-8</v>
      </c>
    </row>
    <row r="54" spans="2:12">
      <c r="B54" s="88" t="s">
        <v>4021</v>
      </c>
      <c r="C54" s="89">
        <v>35410000</v>
      </c>
      <c r="D54" s="90">
        <v>10</v>
      </c>
      <c r="E54" s="90" t="s">
        <v>340</v>
      </c>
      <c r="F54" s="90" t="s">
        <v>341</v>
      </c>
      <c r="G54" s="91" t="s">
        <v>147</v>
      </c>
      <c r="H54" s="92"/>
      <c r="I54" s="92"/>
      <c r="J54" s="93">
        <v>2.8830000000000005E-2</v>
      </c>
      <c r="K54" s="94">
        <f t="shared" si="0"/>
        <v>2.1808031676028335E-9</v>
      </c>
      <c r="L54" s="94">
        <f>J54/'סכום נכסי הקרן'!$C$42</f>
        <v>2.585340473140371E-10</v>
      </c>
    </row>
    <row r="55" spans="2:12">
      <c r="B55" s="88" t="s">
        <v>4022</v>
      </c>
      <c r="C55" s="89">
        <v>31720000</v>
      </c>
      <c r="D55" s="90">
        <v>20</v>
      </c>
      <c r="E55" s="90" t="s">
        <v>340</v>
      </c>
      <c r="F55" s="90" t="s">
        <v>341</v>
      </c>
      <c r="G55" s="91" t="s">
        <v>147</v>
      </c>
      <c r="H55" s="92"/>
      <c r="I55" s="92"/>
      <c r="J55" s="93">
        <v>16.392043221000005</v>
      </c>
      <c r="K55" s="94">
        <f t="shared" si="0"/>
        <v>1.239952125558077E-6</v>
      </c>
      <c r="L55" s="94">
        <f>J55/'סכום נכסי הקרן'!$C$42</f>
        <v>1.469962288474421E-7</v>
      </c>
    </row>
    <row r="56" spans="2:12">
      <c r="B56" s="88" t="s">
        <v>4022</v>
      </c>
      <c r="C56" s="89">
        <v>32020000</v>
      </c>
      <c r="D56" s="90">
        <v>20</v>
      </c>
      <c r="E56" s="90" t="s">
        <v>340</v>
      </c>
      <c r="F56" s="90" t="s">
        <v>341</v>
      </c>
      <c r="G56" s="91" t="s">
        <v>140</v>
      </c>
      <c r="H56" s="92"/>
      <c r="I56" s="92"/>
      <c r="J56" s="93">
        <v>2778.1880453690014</v>
      </c>
      <c r="K56" s="94">
        <f t="shared" si="0"/>
        <v>2.1015196980704275E-4</v>
      </c>
      <c r="L56" s="94">
        <f>J56/'סכום נכסי הקרן'!$C$42</f>
        <v>2.4913499811610184E-5</v>
      </c>
    </row>
    <row r="57" spans="2:12">
      <c r="B57" s="88" t="s">
        <v>4022</v>
      </c>
      <c r="C57" s="89">
        <v>33820000</v>
      </c>
      <c r="D57" s="90">
        <v>20</v>
      </c>
      <c r="E57" s="90" t="s">
        <v>340</v>
      </c>
      <c r="F57" s="90" t="s">
        <v>341</v>
      </c>
      <c r="G57" s="91" t="s">
        <v>141</v>
      </c>
      <c r="H57" s="92"/>
      <c r="I57" s="92"/>
      <c r="J57" s="93">
        <v>19.164035120000005</v>
      </c>
      <c r="K57" s="94">
        <f t="shared" si="0"/>
        <v>1.4496353969388815E-6</v>
      </c>
      <c r="L57" s="94">
        <f>J57/'סכום נכסי הקרן'!$C$42</f>
        <v>1.7185416449677245E-7</v>
      </c>
    </row>
    <row r="58" spans="2:12">
      <c r="B58" s="88" t="s">
        <v>4022</v>
      </c>
      <c r="C58" s="89">
        <v>30320000</v>
      </c>
      <c r="D58" s="90">
        <v>20</v>
      </c>
      <c r="E58" s="90" t="s">
        <v>340</v>
      </c>
      <c r="F58" s="90" t="s">
        <v>341</v>
      </c>
      <c r="G58" s="91" t="s">
        <v>138</v>
      </c>
      <c r="H58" s="92"/>
      <c r="I58" s="92"/>
      <c r="J58" s="93">
        <v>45978.145130000012</v>
      </c>
      <c r="K58" s="94">
        <f t="shared" si="0"/>
        <v>3.4779495157824074E-3</v>
      </c>
      <c r="L58" s="94">
        <f>J58/'סכום נכסי הקרן'!$C$42</f>
        <v>4.1231064684186912E-4</v>
      </c>
    </row>
    <row r="59" spans="2:12">
      <c r="B59" s="88" t="s">
        <v>4022</v>
      </c>
      <c r="C59" s="89">
        <v>34020000</v>
      </c>
      <c r="D59" s="90">
        <v>20</v>
      </c>
      <c r="E59" s="90" t="s">
        <v>340</v>
      </c>
      <c r="F59" s="90" t="s">
        <v>341</v>
      </c>
      <c r="G59" s="91" t="s">
        <v>138</v>
      </c>
      <c r="H59" s="92"/>
      <c r="I59" s="92"/>
      <c r="J59" s="93">
        <v>865062.22102209507</v>
      </c>
      <c r="K59" s="94">
        <f t="shared" si="0"/>
        <v>6.5436365999948912E-2</v>
      </c>
      <c r="L59" s="94">
        <f>J59/'סכום נכסי הקרן'!$C$42</f>
        <v>7.75747614218912E-3</v>
      </c>
    </row>
    <row r="60" spans="2:12">
      <c r="B60" s="88" t="s">
        <v>4022</v>
      </c>
      <c r="C60" s="89">
        <v>31220000</v>
      </c>
      <c r="D60" s="90">
        <v>20</v>
      </c>
      <c r="E60" s="90" t="s">
        <v>340</v>
      </c>
      <c r="F60" s="90" t="s">
        <v>341</v>
      </c>
      <c r="G60" s="91" t="s">
        <v>142</v>
      </c>
      <c r="H60" s="92"/>
      <c r="I60" s="92"/>
      <c r="J60" s="93">
        <v>9.018072097000001</v>
      </c>
      <c r="K60" s="94">
        <f t="shared" si="0"/>
        <v>6.8215886905335862E-7</v>
      </c>
      <c r="L60" s="94">
        <f>J60/'סכום נכסי הקרן'!$C$42</f>
        <v>8.0869881311383831E-8</v>
      </c>
    </row>
    <row r="61" spans="2:12">
      <c r="B61" s="88" t="s">
        <v>4022</v>
      </c>
      <c r="C61" s="89">
        <v>30820000</v>
      </c>
      <c r="D61" s="90">
        <v>20</v>
      </c>
      <c r="E61" s="90" t="s">
        <v>340</v>
      </c>
      <c r="F61" s="90" t="s">
        <v>341</v>
      </c>
      <c r="G61" s="91" t="s">
        <v>144</v>
      </c>
      <c r="H61" s="92"/>
      <c r="I61" s="92"/>
      <c r="J61" s="93">
        <v>3.4430999999999996E-4</v>
      </c>
      <c r="K61" s="94">
        <f t="shared" si="0"/>
        <v>2.6044826175419057E-11</v>
      </c>
      <c r="L61" s="94">
        <f>J61/'סכום נכסי הקרן'!$C$42</f>
        <v>3.0876121342593164E-12</v>
      </c>
    </row>
    <row r="62" spans="2:12">
      <c r="B62" s="88" t="s">
        <v>4022</v>
      </c>
      <c r="C62" s="89">
        <v>34520000</v>
      </c>
      <c r="D62" s="90">
        <v>20</v>
      </c>
      <c r="E62" s="90" t="s">
        <v>340</v>
      </c>
      <c r="F62" s="90" t="s">
        <v>341</v>
      </c>
      <c r="G62" s="91" t="s">
        <v>140</v>
      </c>
      <c r="H62" s="92"/>
      <c r="I62" s="92"/>
      <c r="J62" s="93">
        <v>176.41362303800005</v>
      </c>
      <c r="K62" s="94">
        <f t="shared" si="0"/>
        <v>1.334455039644685E-5</v>
      </c>
      <c r="L62" s="94">
        <f>J62/'סכום נכסי הקרן'!$C$42</f>
        <v>1.5819954202340273E-6</v>
      </c>
    </row>
    <row r="63" spans="2:12">
      <c r="B63" s="88" t="s">
        <v>4022</v>
      </c>
      <c r="C63" s="89">
        <v>31120000</v>
      </c>
      <c r="D63" s="90">
        <v>20</v>
      </c>
      <c r="E63" s="90" t="s">
        <v>340</v>
      </c>
      <c r="F63" s="90" t="s">
        <v>341</v>
      </c>
      <c r="G63" s="91" t="s">
        <v>146</v>
      </c>
      <c r="H63" s="92"/>
      <c r="I63" s="92"/>
      <c r="J63" s="93">
        <v>95.70059732</v>
      </c>
      <c r="K63" s="94">
        <f t="shared" si="0"/>
        <v>7.2391316606638645E-6</v>
      </c>
      <c r="L63" s="94">
        <f>J63/'סכום נכסי הקרן'!$C$42</f>
        <v>8.5819850001770686E-7</v>
      </c>
    </row>
    <row r="64" spans="2:12">
      <c r="B64" s="88" t="s">
        <v>4023</v>
      </c>
      <c r="C64" s="89">
        <v>31126000</v>
      </c>
      <c r="D64" s="90">
        <v>26</v>
      </c>
      <c r="E64" s="90" t="s">
        <v>340</v>
      </c>
      <c r="F64" s="90" t="s">
        <v>341</v>
      </c>
      <c r="G64" s="91" t="s">
        <v>146</v>
      </c>
      <c r="H64" s="92"/>
      <c r="I64" s="92"/>
      <c r="J64" s="93">
        <v>2.4000000000000002E-3</v>
      </c>
      <c r="K64" s="94">
        <f t="shared" si="0"/>
        <v>1.8154448845809227E-10</v>
      </c>
      <c r="L64" s="94">
        <f>J64/'סכום נכסי הקרן'!$C$42</f>
        <v>2.1522085104186231E-11</v>
      </c>
    </row>
    <row r="65" spans="2:12">
      <c r="B65" s="88" t="s">
        <v>4023</v>
      </c>
      <c r="C65" s="89">
        <v>31726000</v>
      </c>
      <c r="D65" s="90">
        <v>26</v>
      </c>
      <c r="E65" s="90" t="s">
        <v>340</v>
      </c>
      <c r="F65" s="90" t="s">
        <v>341</v>
      </c>
      <c r="G65" s="91" t="s">
        <v>147</v>
      </c>
      <c r="H65" s="92"/>
      <c r="I65" s="92"/>
      <c r="J65" s="93">
        <v>-7.400000000000001E-4</v>
      </c>
      <c r="K65" s="94">
        <f t="shared" si="0"/>
        <v>-5.5976217274578453E-11</v>
      </c>
      <c r="L65" s="94">
        <f>J65/'סכום נכסי הקרן'!$C$42</f>
        <v>-6.6359762404574211E-12</v>
      </c>
    </row>
    <row r="66" spans="2:12">
      <c r="B66" s="88" t="s">
        <v>4023</v>
      </c>
      <c r="C66" s="89">
        <v>30326000</v>
      </c>
      <c r="D66" s="90">
        <v>26</v>
      </c>
      <c r="E66" s="90" t="s">
        <v>340</v>
      </c>
      <c r="F66" s="90" t="s">
        <v>341</v>
      </c>
      <c r="G66" s="91" t="s">
        <v>138</v>
      </c>
      <c r="H66" s="92"/>
      <c r="I66" s="92"/>
      <c r="J66" s="93">
        <v>27.854420000000005</v>
      </c>
      <c r="K66" s="94">
        <f t="shared" si="0"/>
        <v>2.1070068459153564E-6</v>
      </c>
      <c r="L66" s="94">
        <f>J66/'סכום נכסי הקרן'!$C$42</f>
        <v>2.4978549906989461E-7</v>
      </c>
    </row>
    <row r="67" spans="2:12">
      <c r="B67" s="88" t="s">
        <v>4023</v>
      </c>
      <c r="C67" s="89">
        <v>30226000</v>
      </c>
      <c r="D67" s="90">
        <v>26</v>
      </c>
      <c r="E67" s="90" t="s">
        <v>340</v>
      </c>
      <c r="F67" s="90" t="s">
        <v>341</v>
      </c>
      <c r="G67" s="91" t="s">
        <v>141</v>
      </c>
      <c r="H67" s="92"/>
      <c r="I67" s="92"/>
      <c r="J67" s="93">
        <v>2.3800000000000002E-3</v>
      </c>
      <c r="K67" s="94">
        <f t="shared" si="0"/>
        <v>1.8003161772094151E-10</v>
      </c>
      <c r="L67" s="94">
        <f>J67/'סכום נכסי הקרן'!$C$42</f>
        <v>2.1342734394984677E-11</v>
      </c>
    </row>
    <row r="68" spans="2:12">
      <c r="B68" s="88" t="s">
        <v>4023</v>
      </c>
      <c r="C68" s="89">
        <v>32026000</v>
      </c>
      <c r="D68" s="90">
        <v>26</v>
      </c>
      <c r="E68" s="90" t="s">
        <v>340</v>
      </c>
      <c r="F68" s="90" t="s">
        <v>341</v>
      </c>
      <c r="G68" s="91" t="s">
        <v>140</v>
      </c>
      <c r="H68" s="92"/>
      <c r="I68" s="92"/>
      <c r="J68" s="93">
        <v>7.3418400000000013</v>
      </c>
      <c r="K68" s="94">
        <f t="shared" si="0"/>
        <v>5.5536274464215015E-7</v>
      </c>
      <c r="L68" s="94">
        <f>J68/'סכום נכסי הקרן'!$C$42</f>
        <v>6.5838210542216102E-8</v>
      </c>
    </row>
    <row r="69" spans="2:12">
      <c r="B69" s="95"/>
      <c r="C69" s="90"/>
      <c r="D69" s="90"/>
      <c r="E69" s="90"/>
      <c r="F69" s="90"/>
      <c r="G69" s="90"/>
      <c r="H69" s="90"/>
      <c r="I69" s="90"/>
      <c r="J69" s="90"/>
      <c r="K69" s="94"/>
      <c r="L69" s="94"/>
    </row>
    <row r="70" spans="2:12">
      <c r="B70" s="81" t="s">
        <v>206</v>
      </c>
      <c r="C70" s="90"/>
      <c r="D70" s="90"/>
      <c r="E70" s="90"/>
      <c r="F70" s="90"/>
      <c r="G70" s="90"/>
      <c r="H70" s="90"/>
      <c r="I70" s="90"/>
      <c r="J70" s="93">
        <f>J71</f>
        <v>506618.276648573</v>
      </c>
      <c r="K70" s="94">
        <f>IFERROR(J70/$J$10,0)</f>
        <v>3.8322398282368941E-2</v>
      </c>
      <c r="L70" s="94">
        <f>J70/'סכום נכסי הקרן'!$C$42</f>
        <v>4.5431173605694798E-3</v>
      </c>
    </row>
    <row r="71" spans="2:12">
      <c r="B71" s="87" t="s">
        <v>47</v>
      </c>
      <c r="C71" s="90"/>
      <c r="D71" s="90"/>
      <c r="E71" s="90"/>
      <c r="F71" s="90"/>
      <c r="G71" s="90"/>
      <c r="H71" s="90"/>
      <c r="I71" s="90"/>
      <c r="J71" s="93">
        <f>SUM(J72:J74)</f>
        <v>506618.276648573</v>
      </c>
      <c r="K71" s="94">
        <f>IFERROR(J71/$J$10,0)</f>
        <v>3.8322398282368941E-2</v>
      </c>
      <c r="L71" s="94">
        <f>J71/'סכום נכסי הקרן'!$C$42</f>
        <v>4.5431173605694798E-3</v>
      </c>
    </row>
    <row r="72" spans="2:12">
      <c r="B72" s="88" t="s">
        <v>4024</v>
      </c>
      <c r="C72" s="89">
        <v>31785000</v>
      </c>
      <c r="D72" s="90">
        <v>85</v>
      </c>
      <c r="E72" s="90" t="s">
        <v>746</v>
      </c>
      <c r="F72" s="90" t="s">
        <v>701</v>
      </c>
      <c r="G72" s="91" t="s">
        <v>147</v>
      </c>
      <c r="H72" s="92"/>
      <c r="I72" s="92"/>
      <c r="J72" s="93">
        <v>6101.4153254830017</v>
      </c>
      <c r="K72" s="94">
        <f>IFERROR(J72/$J$10,0)</f>
        <v>4.6153263505632335E-4</v>
      </c>
      <c r="L72" s="94">
        <f>J72/'סכום נכסי הקרן'!$C$42</f>
        <v>5.4714658287929699E-5</v>
      </c>
    </row>
    <row r="73" spans="2:12">
      <c r="B73" s="88" t="s">
        <v>4024</v>
      </c>
      <c r="C73" s="89">
        <v>32085000</v>
      </c>
      <c r="D73" s="90">
        <v>85</v>
      </c>
      <c r="E73" s="90" t="s">
        <v>746</v>
      </c>
      <c r="F73" s="90" t="s">
        <v>701</v>
      </c>
      <c r="G73" s="91" t="s">
        <v>140</v>
      </c>
      <c r="H73" s="92"/>
      <c r="I73" s="92"/>
      <c r="J73" s="93">
        <v>66857.109498930004</v>
      </c>
      <c r="K73" s="94">
        <f>IFERROR(J73/$J$10,0)</f>
        <v>5.0573082265707951E-3</v>
      </c>
      <c r="L73" s="94">
        <f>J73/'סכום נכסי הקרן'!$C$42</f>
        <v>5.9954350018994547E-4</v>
      </c>
    </row>
    <row r="74" spans="2:12">
      <c r="B74" s="88" t="s">
        <v>4024</v>
      </c>
      <c r="C74" s="89">
        <v>30385000</v>
      </c>
      <c r="D74" s="90">
        <v>85</v>
      </c>
      <c r="E74" s="90" t="s">
        <v>746</v>
      </c>
      <c r="F74" s="90" t="s">
        <v>701</v>
      </c>
      <c r="G74" s="91" t="s">
        <v>138</v>
      </c>
      <c r="H74" s="92"/>
      <c r="I74" s="92"/>
      <c r="J74" s="93">
        <v>433659.75182415999</v>
      </c>
      <c r="K74" s="94">
        <f>IFERROR(J74/$J$10,0)</f>
        <v>3.280355742074182E-2</v>
      </c>
      <c r="L74" s="94">
        <f>J74/'סכום נכסי הקרן'!$C$42</f>
        <v>3.8888592020916045E-3</v>
      </c>
    </row>
    <row r="75" spans="2:12">
      <c r="B75" s="96"/>
      <c r="C75" s="90"/>
      <c r="D75" s="90"/>
      <c r="E75" s="90"/>
      <c r="F75" s="90"/>
      <c r="G75" s="90"/>
      <c r="H75" s="90"/>
      <c r="I75" s="90"/>
      <c r="J75" s="90"/>
      <c r="K75" s="94"/>
      <c r="L75" s="94"/>
    </row>
    <row r="76" spans="2:12">
      <c r="B76" s="95"/>
      <c r="C76" s="90"/>
      <c r="D76" s="90"/>
      <c r="E76" s="90"/>
      <c r="F76" s="90"/>
      <c r="G76" s="90"/>
      <c r="H76" s="90"/>
      <c r="I76" s="90"/>
      <c r="J76" s="90"/>
      <c r="K76" s="94"/>
      <c r="L76" s="94"/>
    </row>
    <row r="77" spans="2:12">
      <c r="B77" s="95"/>
      <c r="C77" s="90"/>
      <c r="D77" s="90"/>
      <c r="E77" s="90"/>
      <c r="F77" s="90"/>
      <c r="G77" s="90"/>
      <c r="H77" s="90"/>
      <c r="I77" s="90"/>
      <c r="J77" s="90"/>
      <c r="K77" s="94"/>
      <c r="L77" s="94"/>
    </row>
    <row r="78" spans="2:12">
      <c r="B78" s="95"/>
      <c r="C78" s="90"/>
      <c r="D78" s="90"/>
      <c r="E78" s="90"/>
      <c r="F78" s="90"/>
      <c r="G78" s="90"/>
      <c r="H78" s="90"/>
      <c r="I78" s="90"/>
      <c r="J78" s="90"/>
      <c r="K78" s="94"/>
      <c r="L78" s="94"/>
    </row>
    <row r="79" spans="2:12">
      <c r="B79" s="95"/>
      <c r="C79" s="90"/>
      <c r="D79" s="90"/>
      <c r="E79" s="90"/>
      <c r="F79" s="90"/>
      <c r="G79" s="90"/>
      <c r="H79" s="90"/>
      <c r="I79" s="90"/>
      <c r="J79" s="90"/>
      <c r="K79" s="94"/>
      <c r="L79" s="94"/>
    </row>
    <row r="80" spans="2:12">
      <c r="B80" s="97" t="s">
        <v>230</v>
      </c>
      <c r="C80" s="90"/>
      <c r="D80" s="90"/>
      <c r="E80" s="90"/>
      <c r="F80" s="90"/>
      <c r="G80" s="90"/>
      <c r="H80" s="90"/>
      <c r="I80" s="90"/>
      <c r="J80" s="90"/>
      <c r="K80" s="94"/>
      <c r="L80" s="94"/>
    </row>
    <row r="81" spans="2:12">
      <c r="B81" s="95"/>
      <c r="C81" s="90"/>
      <c r="D81" s="90"/>
      <c r="E81" s="90"/>
      <c r="F81" s="90"/>
      <c r="G81" s="90"/>
      <c r="H81" s="90"/>
      <c r="I81" s="90"/>
      <c r="J81" s="90"/>
      <c r="K81" s="94"/>
      <c r="L81" s="94"/>
    </row>
    <row r="82" spans="2:12">
      <c r="B82" s="95"/>
      <c r="C82" s="90"/>
      <c r="D82" s="90"/>
      <c r="E82" s="90"/>
      <c r="F82" s="90"/>
      <c r="G82" s="90"/>
      <c r="H82" s="90"/>
      <c r="I82" s="90"/>
      <c r="J82" s="90"/>
      <c r="K82" s="94"/>
      <c r="L82" s="94"/>
    </row>
    <row r="83" spans="2:12">
      <c r="B83" s="95"/>
      <c r="C83" s="90"/>
      <c r="D83" s="90"/>
      <c r="E83" s="90"/>
      <c r="F83" s="90"/>
      <c r="G83" s="90"/>
      <c r="H83" s="90"/>
      <c r="I83" s="90"/>
      <c r="J83" s="90"/>
      <c r="K83" s="94"/>
      <c r="L83" s="94"/>
    </row>
    <row r="84" spans="2:12">
      <c r="B84" s="95"/>
      <c r="C84" s="90"/>
      <c r="D84" s="90"/>
      <c r="E84" s="90"/>
      <c r="F84" s="90"/>
      <c r="G84" s="90"/>
      <c r="H84" s="90"/>
      <c r="I84" s="90"/>
      <c r="J84" s="90"/>
      <c r="K84" s="94"/>
      <c r="L84" s="90"/>
    </row>
    <row r="85" spans="2:12">
      <c r="B85" s="96"/>
      <c r="C85" s="96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6"/>
      <c r="C86" s="96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6"/>
      <c r="C87" s="96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9"/>
      <c r="C88" s="96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6"/>
      <c r="C89" s="96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6"/>
      <c r="C90" s="96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6"/>
      <c r="C91" s="96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6"/>
      <c r="C92" s="96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6"/>
      <c r="C93" s="96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6"/>
      <c r="C94" s="96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6"/>
      <c r="C95" s="96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6"/>
      <c r="C96" s="96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6"/>
      <c r="C97" s="96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6"/>
      <c r="C98" s="96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6"/>
      <c r="C99" s="96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6"/>
      <c r="C100" s="96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6"/>
      <c r="C101" s="96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6"/>
      <c r="C102" s="96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6"/>
      <c r="C103" s="96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6"/>
      <c r="C104" s="96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6"/>
      <c r="C105" s="96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6"/>
      <c r="C106" s="96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6"/>
      <c r="C107" s="96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6"/>
      <c r="C108" s="96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6"/>
      <c r="C109" s="96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6"/>
      <c r="C110" s="96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96"/>
      <c r="C111" s="96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2:12">
      <c r="B112" s="96"/>
      <c r="C112" s="96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2:12">
      <c r="B113" s="96"/>
      <c r="C113" s="96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2:12">
      <c r="B114" s="96"/>
      <c r="C114" s="96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2:12">
      <c r="B115" s="96"/>
      <c r="C115" s="96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2:12">
      <c r="B116" s="96"/>
      <c r="C116" s="96"/>
      <c r="D116" s="98"/>
      <c r="E116" s="98"/>
      <c r="F116" s="98"/>
      <c r="G116" s="98"/>
      <c r="H116" s="98"/>
      <c r="I116" s="98"/>
      <c r="J116" s="98"/>
      <c r="K116" s="98"/>
      <c r="L116" s="98"/>
    </row>
    <row r="117" spans="2:12">
      <c r="B117" s="96"/>
      <c r="C117" s="96"/>
      <c r="D117" s="98"/>
      <c r="E117" s="98"/>
      <c r="F117" s="98"/>
      <c r="G117" s="98"/>
      <c r="H117" s="98"/>
      <c r="I117" s="98"/>
      <c r="J117" s="98"/>
      <c r="K117" s="98"/>
      <c r="L117" s="98"/>
    </row>
    <row r="118" spans="2:12">
      <c r="B118" s="96"/>
      <c r="C118" s="96"/>
      <c r="D118" s="98"/>
      <c r="E118" s="98"/>
      <c r="F118" s="98"/>
      <c r="G118" s="98"/>
      <c r="H118" s="98"/>
      <c r="I118" s="98"/>
      <c r="J118" s="98"/>
      <c r="K118" s="98"/>
      <c r="L118" s="98"/>
    </row>
    <row r="119" spans="2:12">
      <c r="B119" s="96"/>
      <c r="C119" s="96"/>
      <c r="D119" s="98"/>
      <c r="E119" s="98"/>
      <c r="F119" s="98"/>
      <c r="G119" s="98"/>
      <c r="H119" s="98"/>
      <c r="I119" s="98"/>
      <c r="J119" s="98"/>
      <c r="K119" s="98"/>
      <c r="L119" s="98"/>
    </row>
    <row r="120" spans="2:12">
      <c r="B120" s="96"/>
      <c r="C120" s="96"/>
      <c r="D120" s="98"/>
      <c r="E120" s="98"/>
      <c r="F120" s="98"/>
      <c r="G120" s="98"/>
      <c r="H120" s="98"/>
      <c r="I120" s="98"/>
      <c r="J120" s="98"/>
      <c r="K120" s="98"/>
      <c r="L120" s="98"/>
    </row>
    <row r="121" spans="2:12">
      <c r="B121" s="96"/>
      <c r="C121" s="96"/>
      <c r="D121" s="98"/>
      <c r="E121" s="98"/>
      <c r="F121" s="98"/>
      <c r="G121" s="98"/>
      <c r="H121" s="98"/>
      <c r="I121" s="98"/>
      <c r="J121" s="98"/>
      <c r="K121" s="98"/>
      <c r="L121" s="98"/>
    </row>
    <row r="122" spans="2:12">
      <c r="B122" s="96"/>
      <c r="C122" s="96"/>
      <c r="D122" s="98"/>
      <c r="E122" s="98"/>
      <c r="F122" s="98"/>
      <c r="G122" s="98"/>
      <c r="H122" s="98"/>
      <c r="I122" s="98"/>
      <c r="J122" s="98"/>
      <c r="K122" s="98"/>
      <c r="L122" s="98"/>
    </row>
    <row r="123" spans="2:12">
      <c r="B123" s="96"/>
      <c r="C123" s="96"/>
      <c r="D123" s="98"/>
      <c r="E123" s="98"/>
      <c r="F123" s="98"/>
      <c r="G123" s="98"/>
      <c r="H123" s="98"/>
      <c r="I123" s="98"/>
      <c r="J123" s="98"/>
      <c r="K123" s="98"/>
      <c r="L123" s="98"/>
    </row>
    <row r="124" spans="2:12">
      <c r="B124" s="96"/>
      <c r="C124" s="96"/>
      <c r="D124" s="98"/>
      <c r="E124" s="98"/>
      <c r="F124" s="98"/>
      <c r="G124" s="98"/>
      <c r="H124" s="98"/>
      <c r="I124" s="98"/>
      <c r="J124" s="98"/>
      <c r="K124" s="98"/>
      <c r="L124" s="98"/>
    </row>
    <row r="125" spans="2:12">
      <c r="B125" s="96"/>
      <c r="C125" s="96"/>
      <c r="D125" s="98"/>
      <c r="E125" s="98"/>
      <c r="F125" s="98"/>
      <c r="G125" s="98"/>
      <c r="H125" s="98"/>
      <c r="I125" s="98"/>
      <c r="J125" s="98"/>
      <c r="K125" s="98"/>
      <c r="L125" s="98"/>
    </row>
    <row r="126" spans="2:12">
      <c r="B126" s="96"/>
      <c r="C126" s="96"/>
      <c r="D126" s="98"/>
      <c r="E126" s="98"/>
      <c r="F126" s="98"/>
      <c r="G126" s="98"/>
      <c r="H126" s="98"/>
      <c r="I126" s="98"/>
      <c r="J126" s="98"/>
      <c r="K126" s="98"/>
      <c r="L126" s="98"/>
    </row>
    <row r="127" spans="2:12">
      <c r="B127" s="96"/>
      <c r="C127" s="96"/>
      <c r="D127" s="98"/>
      <c r="E127" s="98"/>
      <c r="F127" s="98"/>
      <c r="G127" s="98"/>
      <c r="H127" s="98"/>
      <c r="I127" s="98"/>
      <c r="J127" s="98"/>
      <c r="K127" s="98"/>
      <c r="L127" s="98"/>
    </row>
    <row r="128" spans="2:12">
      <c r="B128" s="96"/>
      <c r="C128" s="96"/>
      <c r="D128" s="98"/>
      <c r="E128" s="98"/>
      <c r="F128" s="98"/>
      <c r="G128" s="98"/>
      <c r="H128" s="98"/>
      <c r="I128" s="98"/>
      <c r="J128" s="98"/>
      <c r="K128" s="98"/>
      <c r="L128" s="98"/>
    </row>
    <row r="129" spans="2:12">
      <c r="B129" s="96"/>
      <c r="C129" s="96"/>
      <c r="D129" s="98"/>
      <c r="E129" s="98"/>
      <c r="F129" s="98"/>
      <c r="G129" s="98"/>
      <c r="H129" s="98"/>
      <c r="I129" s="98"/>
      <c r="J129" s="98"/>
      <c r="K129" s="98"/>
      <c r="L129" s="98"/>
    </row>
    <row r="130" spans="2:12">
      <c r="B130" s="96"/>
      <c r="C130" s="96"/>
      <c r="D130" s="98"/>
      <c r="E130" s="98"/>
      <c r="F130" s="98"/>
      <c r="G130" s="98"/>
      <c r="H130" s="98"/>
      <c r="I130" s="98"/>
      <c r="J130" s="98"/>
      <c r="K130" s="98"/>
      <c r="L130" s="98"/>
    </row>
    <row r="131" spans="2:12">
      <c r="B131" s="96"/>
      <c r="C131" s="96"/>
      <c r="D131" s="98"/>
      <c r="E131" s="98"/>
      <c r="F131" s="98"/>
      <c r="G131" s="98"/>
      <c r="H131" s="98"/>
      <c r="I131" s="98"/>
      <c r="J131" s="98"/>
      <c r="K131" s="98"/>
      <c r="L131" s="98"/>
    </row>
    <row r="132" spans="2:12">
      <c r="B132" s="96"/>
      <c r="C132" s="96"/>
      <c r="D132" s="98"/>
      <c r="E132" s="98"/>
      <c r="F132" s="98"/>
      <c r="G132" s="98"/>
      <c r="H132" s="98"/>
      <c r="I132" s="98"/>
      <c r="J132" s="98"/>
      <c r="K132" s="98"/>
      <c r="L132" s="98"/>
    </row>
    <row r="133" spans="2:12">
      <c r="B133" s="96"/>
      <c r="C133" s="96"/>
      <c r="D133" s="98"/>
      <c r="E133" s="98"/>
      <c r="F133" s="98"/>
      <c r="G133" s="98"/>
      <c r="H133" s="98"/>
      <c r="I133" s="98"/>
      <c r="J133" s="98"/>
      <c r="K133" s="98"/>
      <c r="L133" s="98"/>
    </row>
    <row r="134" spans="2:12">
      <c r="B134" s="96"/>
      <c r="C134" s="96"/>
      <c r="D134" s="98"/>
      <c r="E134" s="98"/>
      <c r="F134" s="98"/>
      <c r="G134" s="98"/>
      <c r="H134" s="98"/>
      <c r="I134" s="98"/>
      <c r="J134" s="98"/>
      <c r="K134" s="98"/>
      <c r="L134" s="98"/>
    </row>
    <row r="135" spans="2:12">
      <c r="B135" s="96"/>
      <c r="C135" s="96"/>
      <c r="D135" s="98"/>
      <c r="E135" s="98"/>
      <c r="F135" s="98"/>
      <c r="G135" s="98"/>
      <c r="H135" s="98"/>
      <c r="I135" s="98"/>
      <c r="J135" s="98"/>
      <c r="K135" s="98"/>
      <c r="L135" s="98"/>
    </row>
    <row r="136" spans="2:12">
      <c r="B136" s="96"/>
      <c r="C136" s="96"/>
      <c r="D136" s="98"/>
      <c r="E136" s="98"/>
      <c r="F136" s="98"/>
      <c r="G136" s="98"/>
      <c r="H136" s="98"/>
      <c r="I136" s="98"/>
      <c r="J136" s="98"/>
      <c r="K136" s="98"/>
      <c r="L136" s="98"/>
    </row>
    <row r="137" spans="2:12">
      <c r="B137" s="96"/>
      <c r="C137" s="96"/>
      <c r="D137" s="98"/>
      <c r="E137" s="98"/>
      <c r="F137" s="98"/>
      <c r="G137" s="98"/>
      <c r="H137" s="98"/>
      <c r="I137" s="98"/>
      <c r="J137" s="98"/>
      <c r="K137" s="98"/>
      <c r="L137" s="98"/>
    </row>
    <row r="138" spans="2:12">
      <c r="B138" s="96"/>
      <c r="C138" s="96"/>
      <c r="D138" s="98"/>
      <c r="E138" s="98"/>
      <c r="F138" s="98"/>
      <c r="G138" s="98"/>
      <c r="H138" s="98"/>
      <c r="I138" s="98"/>
      <c r="J138" s="98"/>
      <c r="K138" s="98"/>
      <c r="L138" s="98"/>
    </row>
    <row r="139" spans="2:12">
      <c r="B139" s="96"/>
      <c r="C139" s="96"/>
      <c r="D139" s="98"/>
      <c r="E139" s="98"/>
      <c r="F139" s="98"/>
      <c r="G139" s="98"/>
      <c r="H139" s="98"/>
      <c r="I139" s="98"/>
      <c r="J139" s="98"/>
      <c r="K139" s="98"/>
      <c r="L139" s="98"/>
    </row>
    <row r="140" spans="2:12">
      <c r="B140" s="96"/>
      <c r="C140" s="96"/>
      <c r="D140" s="98"/>
      <c r="E140" s="98"/>
      <c r="F140" s="98"/>
      <c r="G140" s="98"/>
      <c r="H140" s="98"/>
      <c r="I140" s="98"/>
      <c r="J140" s="98"/>
      <c r="K140" s="98"/>
      <c r="L140" s="98"/>
    </row>
    <row r="141" spans="2:12">
      <c r="B141" s="96"/>
      <c r="C141" s="96"/>
      <c r="D141" s="98"/>
      <c r="E141" s="98"/>
      <c r="F141" s="98"/>
      <c r="G141" s="98"/>
      <c r="H141" s="98"/>
      <c r="I141" s="98"/>
      <c r="J141" s="98"/>
      <c r="K141" s="98"/>
      <c r="L141" s="98"/>
    </row>
    <row r="142" spans="2:12">
      <c r="B142" s="96"/>
      <c r="C142" s="96"/>
      <c r="D142" s="98"/>
      <c r="E142" s="98"/>
      <c r="F142" s="98"/>
      <c r="G142" s="98"/>
      <c r="H142" s="98"/>
      <c r="I142" s="98"/>
      <c r="J142" s="98"/>
      <c r="K142" s="98"/>
      <c r="L142" s="98"/>
    </row>
    <row r="143" spans="2:12">
      <c r="B143" s="96"/>
      <c r="C143" s="96"/>
      <c r="D143" s="98"/>
      <c r="E143" s="98"/>
      <c r="F143" s="98"/>
      <c r="G143" s="98"/>
      <c r="H143" s="98"/>
      <c r="I143" s="98"/>
      <c r="J143" s="98"/>
      <c r="K143" s="98"/>
      <c r="L143" s="98"/>
    </row>
    <row r="144" spans="2:12">
      <c r="B144" s="96"/>
      <c r="C144" s="96"/>
      <c r="D144" s="98"/>
      <c r="E144" s="98"/>
      <c r="F144" s="98"/>
      <c r="G144" s="98"/>
      <c r="H144" s="98"/>
      <c r="I144" s="98"/>
      <c r="J144" s="98"/>
      <c r="K144" s="98"/>
      <c r="L144" s="98"/>
    </row>
    <row r="145" spans="2:12">
      <c r="B145" s="96"/>
      <c r="C145" s="96"/>
      <c r="D145" s="98"/>
      <c r="E145" s="98"/>
      <c r="F145" s="98"/>
      <c r="G145" s="98"/>
      <c r="H145" s="98"/>
      <c r="I145" s="98"/>
      <c r="J145" s="98"/>
      <c r="K145" s="98"/>
      <c r="L145" s="98"/>
    </row>
    <row r="146" spans="2:12">
      <c r="B146" s="96"/>
      <c r="C146" s="96"/>
      <c r="D146" s="98"/>
      <c r="E146" s="98"/>
      <c r="F146" s="98"/>
      <c r="G146" s="98"/>
      <c r="H146" s="98"/>
      <c r="I146" s="98"/>
      <c r="J146" s="98"/>
      <c r="K146" s="98"/>
      <c r="L146" s="98"/>
    </row>
    <row r="147" spans="2:12">
      <c r="B147" s="96"/>
      <c r="C147" s="96"/>
      <c r="D147" s="98"/>
      <c r="E147" s="98"/>
      <c r="F147" s="98"/>
      <c r="G147" s="98"/>
      <c r="H147" s="98"/>
      <c r="I147" s="98"/>
      <c r="J147" s="98"/>
      <c r="K147" s="98"/>
      <c r="L147" s="98"/>
    </row>
    <row r="148" spans="2:12">
      <c r="B148" s="96"/>
      <c r="C148" s="96"/>
      <c r="D148" s="98"/>
      <c r="E148" s="98"/>
      <c r="F148" s="98"/>
      <c r="G148" s="98"/>
      <c r="H148" s="98"/>
      <c r="I148" s="98"/>
      <c r="J148" s="98"/>
      <c r="K148" s="98"/>
      <c r="L148" s="98"/>
    </row>
    <row r="149" spans="2:12">
      <c r="B149" s="96"/>
      <c r="C149" s="96"/>
      <c r="D149" s="98"/>
      <c r="E149" s="98"/>
      <c r="F149" s="98"/>
      <c r="G149" s="98"/>
      <c r="H149" s="98"/>
      <c r="I149" s="98"/>
      <c r="J149" s="98"/>
      <c r="K149" s="98"/>
      <c r="L149" s="98"/>
    </row>
    <row r="150" spans="2:12">
      <c r="B150" s="96"/>
      <c r="C150" s="96"/>
      <c r="D150" s="98"/>
      <c r="E150" s="98"/>
      <c r="F150" s="98"/>
      <c r="G150" s="98"/>
      <c r="H150" s="98"/>
      <c r="I150" s="98"/>
      <c r="J150" s="98"/>
      <c r="K150" s="98"/>
      <c r="L150" s="98"/>
    </row>
    <row r="151" spans="2:12">
      <c r="B151" s="96"/>
      <c r="C151" s="96"/>
      <c r="D151" s="98"/>
      <c r="E151" s="98"/>
      <c r="F151" s="98"/>
      <c r="G151" s="98"/>
      <c r="H151" s="98"/>
      <c r="I151" s="98"/>
      <c r="J151" s="98"/>
      <c r="K151" s="98"/>
      <c r="L151" s="98"/>
    </row>
    <row r="152" spans="2:12">
      <c r="B152" s="96"/>
      <c r="C152" s="96"/>
      <c r="D152" s="98"/>
      <c r="E152" s="98"/>
      <c r="F152" s="98"/>
      <c r="G152" s="98"/>
      <c r="H152" s="98"/>
      <c r="I152" s="98"/>
      <c r="J152" s="98"/>
      <c r="K152" s="98"/>
      <c r="L152" s="98"/>
    </row>
    <row r="153" spans="2:12">
      <c r="B153" s="96"/>
      <c r="C153" s="96"/>
      <c r="D153" s="98"/>
      <c r="E153" s="98"/>
      <c r="F153" s="98"/>
      <c r="G153" s="98"/>
      <c r="H153" s="98"/>
      <c r="I153" s="98"/>
      <c r="J153" s="98"/>
      <c r="K153" s="98"/>
      <c r="L153" s="98"/>
    </row>
    <row r="154" spans="2:12">
      <c r="B154" s="96"/>
      <c r="C154" s="96"/>
      <c r="D154" s="98"/>
      <c r="E154" s="98"/>
      <c r="F154" s="98"/>
      <c r="G154" s="98"/>
      <c r="H154" s="98"/>
      <c r="I154" s="98"/>
      <c r="J154" s="98"/>
      <c r="K154" s="98"/>
      <c r="L154" s="98"/>
    </row>
    <row r="155" spans="2:12">
      <c r="B155" s="96"/>
      <c r="C155" s="96"/>
      <c r="D155" s="98"/>
      <c r="E155" s="98"/>
      <c r="F155" s="98"/>
      <c r="G155" s="98"/>
      <c r="H155" s="98"/>
      <c r="I155" s="98"/>
      <c r="J155" s="98"/>
      <c r="K155" s="98"/>
      <c r="L155" s="98"/>
    </row>
    <row r="156" spans="2:12">
      <c r="B156" s="96"/>
      <c r="C156" s="96"/>
      <c r="D156" s="98"/>
      <c r="E156" s="98"/>
      <c r="F156" s="98"/>
      <c r="G156" s="98"/>
      <c r="H156" s="98"/>
      <c r="I156" s="98"/>
      <c r="J156" s="98"/>
      <c r="K156" s="98"/>
      <c r="L156" s="98"/>
    </row>
    <row r="157" spans="2:12">
      <c r="B157" s="96"/>
      <c r="C157" s="96"/>
      <c r="D157" s="98"/>
      <c r="E157" s="98"/>
      <c r="F157" s="98"/>
      <c r="G157" s="98"/>
      <c r="H157" s="98"/>
      <c r="I157" s="98"/>
      <c r="J157" s="98"/>
      <c r="K157" s="98"/>
      <c r="L157" s="98"/>
    </row>
    <row r="158" spans="2:12">
      <c r="B158" s="96"/>
      <c r="C158" s="96"/>
      <c r="D158" s="98"/>
      <c r="E158" s="98"/>
      <c r="F158" s="98"/>
      <c r="G158" s="98"/>
      <c r="H158" s="98"/>
      <c r="I158" s="98"/>
      <c r="J158" s="98"/>
      <c r="K158" s="98"/>
      <c r="L158" s="98"/>
    </row>
    <row r="159" spans="2:12">
      <c r="B159" s="96"/>
      <c r="C159" s="96"/>
      <c r="D159" s="98"/>
      <c r="E159" s="98"/>
      <c r="F159" s="98"/>
      <c r="G159" s="98"/>
      <c r="H159" s="98"/>
      <c r="I159" s="98"/>
      <c r="J159" s="98"/>
      <c r="K159" s="98"/>
      <c r="L159" s="98"/>
    </row>
    <row r="160" spans="2:12">
      <c r="B160" s="96"/>
      <c r="C160" s="96"/>
      <c r="D160" s="98"/>
      <c r="E160" s="98"/>
      <c r="F160" s="98"/>
      <c r="G160" s="98"/>
      <c r="H160" s="98"/>
      <c r="I160" s="98"/>
      <c r="J160" s="98"/>
      <c r="K160" s="98"/>
      <c r="L160" s="98"/>
    </row>
    <row r="161" spans="2:12">
      <c r="B161" s="96"/>
      <c r="C161" s="96"/>
      <c r="D161" s="98"/>
      <c r="E161" s="98"/>
      <c r="F161" s="98"/>
      <c r="G161" s="98"/>
      <c r="H161" s="98"/>
      <c r="I161" s="98"/>
      <c r="J161" s="98"/>
      <c r="K161" s="98"/>
      <c r="L161" s="98"/>
    </row>
    <row r="162" spans="2:12">
      <c r="B162" s="96"/>
      <c r="C162" s="96"/>
      <c r="D162" s="98"/>
      <c r="E162" s="98"/>
      <c r="F162" s="98"/>
      <c r="G162" s="98"/>
      <c r="H162" s="98"/>
      <c r="I162" s="98"/>
      <c r="J162" s="98"/>
      <c r="K162" s="98"/>
      <c r="L162" s="98"/>
    </row>
    <row r="163" spans="2:12">
      <c r="B163" s="96"/>
      <c r="C163" s="96"/>
      <c r="D163" s="98"/>
      <c r="E163" s="98"/>
      <c r="F163" s="98"/>
      <c r="G163" s="98"/>
      <c r="H163" s="98"/>
      <c r="I163" s="98"/>
      <c r="J163" s="98"/>
      <c r="K163" s="98"/>
      <c r="L163" s="98"/>
    </row>
    <row r="164" spans="2:12">
      <c r="B164" s="96"/>
      <c r="C164" s="96"/>
      <c r="D164" s="98"/>
      <c r="E164" s="98"/>
      <c r="F164" s="98"/>
      <c r="G164" s="98"/>
      <c r="H164" s="98"/>
      <c r="I164" s="98"/>
      <c r="J164" s="98"/>
      <c r="K164" s="98"/>
      <c r="L164" s="98"/>
    </row>
    <row r="165" spans="2:12">
      <c r="B165" s="96"/>
      <c r="C165" s="96"/>
      <c r="D165" s="98"/>
      <c r="E165" s="98"/>
      <c r="F165" s="98"/>
      <c r="G165" s="98"/>
      <c r="H165" s="98"/>
      <c r="I165" s="98"/>
      <c r="J165" s="98"/>
      <c r="K165" s="98"/>
      <c r="L165" s="98"/>
    </row>
    <row r="166" spans="2:12">
      <c r="B166" s="96"/>
      <c r="C166" s="96"/>
      <c r="D166" s="98"/>
      <c r="E166" s="98"/>
      <c r="F166" s="98"/>
      <c r="G166" s="98"/>
      <c r="H166" s="98"/>
      <c r="I166" s="98"/>
      <c r="J166" s="98"/>
      <c r="K166" s="98"/>
      <c r="L166" s="98"/>
    </row>
    <row r="167" spans="2:12">
      <c r="B167" s="96"/>
      <c r="C167" s="96"/>
      <c r="D167" s="98"/>
      <c r="E167" s="98"/>
      <c r="F167" s="98"/>
      <c r="G167" s="98"/>
      <c r="H167" s="98"/>
      <c r="I167" s="98"/>
      <c r="J167" s="98"/>
      <c r="K167" s="98"/>
      <c r="L167" s="98"/>
    </row>
    <row r="168" spans="2:12">
      <c r="B168" s="96"/>
      <c r="C168" s="96"/>
      <c r="D168" s="98"/>
      <c r="E168" s="98"/>
      <c r="F168" s="98"/>
      <c r="G168" s="98"/>
      <c r="H168" s="98"/>
      <c r="I168" s="98"/>
      <c r="J168" s="98"/>
      <c r="K168" s="98"/>
      <c r="L168" s="98"/>
    </row>
    <row r="169" spans="2:12">
      <c r="B169" s="96"/>
      <c r="C169" s="96"/>
      <c r="D169" s="98"/>
      <c r="E169" s="98"/>
      <c r="F169" s="98"/>
      <c r="G169" s="98"/>
      <c r="H169" s="98"/>
      <c r="I169" s="98"/>
      <c r="J169" s="98"/>
      <c r="K169" s="98"/>
      <c r="L169" s="98"/>
    </row>
    <row r="170" spans="2:12">
      <c r="B170" s="96"/>
      <c r="C170" s="96"/>
      <c r="D170" s="98"/>
      <c r="E170" s="98"/>
      <c r="F170" s="98"/>
      <c r="G170" s="98"/>
      <c r="H170" s="98"/>
      <c r="I170" s="98"/>
      <c r="J170" s="98"/>
      <c r="K170" s="98"/>
      <c r="L170" s="98"/>
    </row>
    <row r="171" spans="2:12">
      <c r="B171" s="96"/>
      <c r="C171" s="96"/>
      <c r="D171" s="98"/>
      <c r="E171" s="98"/>
      <c r="F171" s="98"/>
      <c r="G171" s="98"/>
      <c r="H171" s="98"/>
      <c r="I171" s="98"/>
      <c r="J171" s="98"/>
      <c r="K171" s="98"/>
      <c r="L171" s="98"/>
    </row>
    <row r="172" spans="2:12">
      <c r="B172" s="96"/>
      <c r="C172" s="96"/>
      <c r="D172" s="98"/>
      <c r="E172" s="98"/>
      <c r="F172" s="98"/>
      <c r="G172" s="98"/>
      <c r="H172" s="98"/>
      <c r="I172" s="98"/>
      <c r="J172" s="98"/>
      <c r="K172" s="98"/>
      <c r="L172" s="98"/>
    </row>
    <row r="173" spans="2:12">
      <c r="B173" s="96"/>
      <c r="C173" s="96"/>
      <c r="D173" s="98"/>
      <c r="E173" s="98"/>
      <c r="F173" s="98"/>
      <c r="G173" s="98"/>
      <c r="H173" s="98"/>
      <c r="I173" s="98"/>
      <c r="J173" s="98"/>
      <c r="K173" s="98"/>
      <c r="L173" s="98"/>
    </row>
    <row r="174" spans="2:12">
      <c r="B174" s="96"/>
      <c r="C174" s="96"/>
      <c r="D174" s="98"/>
      <c r="E174" s="98"/>
      <c r="F174" s="98"/>
      <c r="G174" s="98"/>
      <c r="H174" s="98"/>
      <c r="I174" s="98"/>
      <c r="J174" s="98"/>
      <c r="K174" s="98"/>
      <c r="L174" s="98"/>
    </row>
    <row r="175" spans="2:12">
      <c r="B175" s="96"/>
      <c r="C175" s="96"/>
      <c r="D175" s="98"/>
      <c r="E175" s="98"/>
      <c r="F175" s="98"/>
      <c r="G175" s="98"/>
      <c r="H175" s="98"/>
      <c r="I175" s="98"/>
      <c r="J175" s="98"/>
      <c r="K175" s="98"/>
      <c r="L175" s="98"/>
    </row>
    <row r="176" spans="2:12">
      <c r="B176" s="96"/>
      <c r="C176" s="96"/>
      <c r="D176" s="98"/>
      <c r="E176" s="98"/>
      <c r="F176" s="98"/>
      <c r="G176" s="98"/>
      <c r="H176" s="98"/>
      <c r="I176" s="98"/>
      <c r="J176" s="98"/>
      <c r="K176" s="98"/>
      <c r="L176" s="98"/>
    </row>
    <row r="177" spans="2:12">
      <c r="B177" s="96"/>
      <c r="C177" s="96"/>
      <c r="D177" s="98"/>
      <c r="E177" s="98"/>
      <c r="F177" s="98"/>
      <c r="G177" s="98"/>
      <c r="H177" s="98"/>
      <c r="I177" s="98"/>
      <c r="J177" s="98"/>
      <c r="K177" s="98"/>
      <c r="L177" s="98"/>
    </row>
    <row r="178" spans="2:12">
      <c r="B178" s="96"/>
      <c r="C178" s="96"/>
      <c r="D178" s="98"/>
      <c r="E178" s="98"/>
      <c r="F178" s="98"/>
      <c r="G178" s="98"/>
      <c r="H178" s="98"/>
      <c r="I178" s="98"/>
      <c r="J178" s="98"/>
      <c r="K178" s="98"/>
      <c r="L178" s="98"/>
    </row>
    <row r="179" spans="2:12">
      <c r="B179" s="96"/>
      <c r="C179" s="96"/>
      <c r="D179" s="98"/>
      <c r="E179" s="98"/>
      <c r="F179" s="98"/>
      <c r="G179" s="98"/>
      <c r="H179" s="98"/>
      <c r="I179" s="98"/>
      <c r="J179" s="98"/>
      <c r="K179" s="98"/>
      <c r="L179" s="98"/>
    </row>
    <row r="180" spans="2:12">
      <c r="B180" s="96"/>
      <c r="C180" s="96"/>
      <c r="D180" s="98"/>
      <c r="E180" s="98"/>
      <c r="F180" s="98"/>
      <c r="G180" s="98"/>
      <c r="H180" s="98"/>
      <c r="I180" s="98"/>
      <c r="J180" s="98"/>
      <c r="K180" s="98"/>
      <c r="L180" s="98"/>
    </row>
    <row r="181" spans="2:12">
      <c r="B181" s="96"/>
      <c r="C181" s="96"/>
      <c r="D181" s="98"/>
      <c r="E181" s="98"/>
      <c r="F181" s="98"/>
      <c r="G181" s="98"/>
      <c r="H181" s="98"/>
      <c r="I181" s="98"/>
      <c r="J181" s="98"/>
      <c r="K181" s="98"/>
      <c r="L181" s="98"/>
    </row>
    <row r="182" spans="2:12">
      <c r="B182" s="96"/>
      <c r="C182" s="96"/>
      <c r="D182" s="98"/>
      <c r="E182" s="98"/>
      <c r="F182" s="98"/>
      <c r="G182" s="98"/>
      <c r="H182" s="98"/>
      <c r="I182" s="98"/>
      <c r="J182" s="98"/>
      <c r="K182" s="98"/>
      <c r="L182" s="98"/>
    </row>
    <row r="183" spans="2:12">
      <c r="B183" s="96"/>
      <c r="C183" s="96"/>
      <c r="D183" s="98"/>
      <c r="E183" s="98"/>
      <c r="F183" s="98"/>
      <c r="G183" s="98"/>
      <c r="H183" s="98"/>
      <c r="I183" s="98"/>
      <c r="J183" s="98"/>
      <c r="K183" s="98"/>
      <c r="L183" s="98"/>
    </row>
    <row r="184" spans="2:12">
      <c r="B184" s="96"/>
      <c r="C184" s="96"/>
      <c r="D184" s="98"/>
      <c r="E184" s="98"/>
      <c r="F184" s="98"/>
      <c r="G184" s="98"/>
      <c r="H184" s="98"/>
      <c r="I184" s="98"/>
      <c r="J184" s="98"/>
      <c r="K184" s="98"/>
      <c r="L184" s="98"/>
    </row>
    <row r="185" spans="2:12">
      <c r="B185" s="96"/>
      <c r="C185" s="96"/>
      <c r="D185" s="98"/>
      <c r="E185" s="98"/>
      <c r="F185" s="98"/>
      <c r="G185" s="98"/>
      <c r="H185" s="98"/>
      <c r="I185" s="98"/>
      <c r="J185" s="98"/>
      <c r="K185" s="98"/>
      <c r="L185" s="98"/>
    </row>
    <row r="186" spans="2:12">
      <c r="B186" s="96"/>
      <c r="C186" s="96"/>
      <c r="D186" s="98"/>
      <c r="E186" s="98"/>
      <c r="F186" s="98"/>
      <c r="G186" s="98"/>
      <c r="H186" s="98"/>
      <c r="I186" s="98"/>
      <c r="J186" s="98"/>
      <c r="K186" s="98"/>
      <c r="L186" s="98"/>
    </row>
    <row r="187" spans="2:12">
      <c r="B187" s="96"/>
      <c r="C187" s="96"/>
      <c r="D187" s="98"/>
      <c r="E187" s="98"/>
      <c r="F187" s="98"/>
      <c r="G187" s="98"/>
      <c r="H187" s="98"/>
      <c r="I187" s="98"/>
      <c r="J187" s="98"/>
      <c r="K187" s="98"/>
      <c r="L187" s="98"/>
    </row>
    <row r="188" spans="2:12">
      <c r="B188" s="96"/>
      <c r="C188" s="96"/>
      <c r="D188" s="98"/>
      <c r="E188" s="98"/>
      <c r="F188" s="98"/>
      <c r="G188" s="98"/>
      <c r="H188" s="98"/>
      <c r="I188" s="98"/>
      <c r="J188" s="98"/>
      <c r="K188" s="98"/>
      <c r="L188" s="98"/>
    </row>
    <row r="189" spans="2:12">
      <c r="B189" s="96"/>
      <c r="C189" s="96"/>
      <c r="D189" s="98"/>
      <c r="E189" s="98"/>
      <c r="F189" s="98"/>
      <c r="G189" s="98"/>
      <c r="H189" s="98"/>
      <c r="I189" s="98"/>
      <c r="J189" s="98"/>
      <c r="K189" s="98"/>
      <c r="L189" s="98"/>
    </row>
    <row r="190" spans="2:12">
      <c r="B190" s="96"/>
      <c r="C190" s="96"/>
      <c r="D190" s="98"/>
      <c r="E190" s="98"/>
      <c r="F190" s="98"/>
      <c r="G190" s="98"/>
      <c r="H190" s="98"/>
      <c r="I190" s="98"/>
      <c r="J190" s="98"/>
      <c r="K190" s="98"/>
      <c r="L190" s="98"/>
    </row>
    <row r="191" spans="2:12">
      <c r="B191" s="96"/>
      <c r="C191" s="96"/>
      <c r="D191" s="98"/>
      <c r="E191" s="98"/>
      <c r="F191" s="98"/>
      <c r="G191" s="98"/>
      <c r="H191" s="98"/>
      <c r="I191" s="98"/>
      <c r="J191" s="98"/>
      <c r="K191" s="98"/>
      <c r="L191" s="98"/>
    </row>
    <row r="192" spans="2:12">
      <c r="B192" s="96"/>
      <c r="C192" s="96"/>
      <c r="D192" s="98"/>
      <c r="E192" s="98"/>
      <c r="F192" s="98"/>
      <c r="G192" s="98"/>
      <c r="H192" s="98"/>
      <c r="I192" s="98"/>
      <c r="J192" s="98"/>
      <c r="K192" s="98"/>
      <c r="L192" s="98"/>
    </row>
    <row r="193" spans="2:12">
      <c r="B193" s="96"/>
      <c r="C193" s="96"/>
      <c r="D193" s="98"/>
      <c r="E193" s="98"/>
      <c r="F193" s="98"/>
      <c r="G193" s="98"/>
      <c r="H193" s="98"/>
      <c r="I193" s="98"/>
      <c r="J193" s="98"/>
      <c r="K193" s="98"/>
      <c r="L193" s="98"/>
    </row>
    <row r="194" spans="2:12">
      <c r="B194" s="96"/>
      <c r="C194" s="96"/>
      <c r="D194" s="98"/>
      <c r="E194" s="98"/>
      <c r="F194" s="98"/>
      <c r="G194" s="98"/>
      <c r="H194" s="98"/>
      <c r="I194" s="98"/>
      <c r="J194" s="98"/>
      <c r="K194" s="98"/>
      <c r="L194" s="98"/>
    </row>
    <row r="195" spans="2:12">
      <c r="B195" s="96"/>
      <c r="C195" s="96"/>
      <c r="D195" s="98"/>
      <c r="E195" s="98"/>
      <c r="F195" s="98"/>
      <c r="G195" s="98"/>
      <c r="H195" s="98"/>
      <c r="I195" s="98"/>
      <c r="J195" s="98"/>
      <c r="K195" s="98"/>
      <c r="L195" s="98"/>
    </row>
    <row r="196" spans="2:12">
      <c r="B196" s="96"/>
      <c r="C196" s="96"/>
      <c r="D196" s="98"/>
      <c r="E196" s="98"/>
      <c r="F196" s="98"/>
      <c r="G196" s="98"/>
      <c r="H196" s="98"/>
      <c r="I196" s="98"/>
      <c r="J196" s="98"/>
      <c r="K196" s="98"/>
      <c r="L196" s="98"/>
    </row>
    <row r="197" spans="2:12">
      <c r="B197" s="96"/>
      <c r="C197" s="96"/>
      <c r="D197" s="98"/>
      <c r="E197" s="98"/>
      <c r="F197" s="98"/>
      <c r="G197" s="98"/>
      <c r="H197" s="98"/>
      <c r="I197" s="98"/>
      <c r="J197" s="98"/>
      <c r="K197" s="98"/>
      <c r="L197" s="98"/>
    </row>
    <row r="198" spans="2:12">
      <c r="B198" s="96"/>
      <c r="C198" s="96"/>
      <c r="D198" s="98"/>
      <c r="E198" s="98"/>
      <c r="F198" s="98"/>
      <c r="G198" s="98"/>
      <c r="H198" s="98"/>
      <c r="I198" s="98"/>
      <c r="J198" s="98"/>
      <c r="K198" s="98"/>
      <c r="L198" s="98"/>
    </row>
    <row r="199" spans="2:12">
      <c r="B199" s="96"/>
      <c r="C199" s="96"/>
      <c r="D199" s="98"/>
      <c r="E199" s="98"/>
      <c r="F199" s="98"/>
      <c r="G199" s="98"/>
      <c r="H199" s="98"/>
      <c r="I199" s="98"/>
      <c r="J199" s="98"/>
      <c r="K199" s="98"/>
      <c r="L199" s="98"/>
    </row>
    <row r="200" spans="2:12">
      <c r="B200" s="96"/>
      <c r="C200" s="96"/>
      <c r="D200" s="98"/>
      <c r="E200" s="98"/>
      <c r="F200" s="98"/>
      <c r="G200" s="98"/>
      <c r="H200" s="98"/>
      <c r="I200" s="98"/>
      <c r="J200" s="98"/>
      <c r="K200" s="98"/>
      <c r="L200" s="98"/>
    </row>
    <row r="201" spans="2:12">
      <c r="B201" s="96"/>
      <c r="C201" s="96"/>
      <c r="D201" s="98"/>
      <c r="E201" s="98"/>
      <c r="F201" s="98"/>
      <c r="G201" s="98"/>
      <c r="H201" s="98"/>
      <c r="I201" s="98"/>
      <c r="J201" s="98"/>
      <c r="K201" s="98"/>
      <c r="L201" s="98"/>
    </row>
    <row r="202" spans="2:12">
      <c r="B202" s="96"/>
      <c r="C202" s="96"/>
      <c r="D202" s="98"/>
      <c r="E202" s="98"/>
      <c r="F202" s="98"/>
      <c r="G202" s="98"/>
      <c r="H202" s="98"/>
      <c r="I202" s="98"/>
      <c r="J202" s="98"/>
      <c r="K202" s="98"/>
      <c r="L202" s="98"/>
    </row>
    <row r="203" spans="2:12">
      <c r="B203" s="96"/>
      <c r="C203" s="96"/>
      <c r="D203" s="98"/>
      <c r="E203" s="98"/>
      <c r="F203" s="98"/>
      <c r="G203" s="98"/>
      <c r="H203" s="98"/>
      <c r="I203" s="98"/>
      <c r="J203" s="98"/>
      <c r="K203" s="98"/>
      <c r="L203" s="98"/>
    </row>
    <row r="204" spans="2:12">
      <c r="B204" s="96"/>
      <c r="C204" s="96"/>
      <c r="D204" s="98"/>
      <c r="E204" s="98"/>
      <c r="F204" s="98"/>
      <c r="G204" s="98"/>
      <c r="H204" s="98"/>
      <c r="I204" s="98"/>
      <c r="J204" s="98"/>
      <c r="K204" s="98"/>
      <c r="L204" s="98"/>
    </row>
    <row r="205" spans="2:12">
      <c r="B205" s="96"/>
      <c r="C205" s="96"/>
      <c r="D205" s="98"/>
      <c r="E205" s="98"/>
      <c r="F205" s="98"/>
      <c r="G205" s="98"/>
      <c r="H205" s="98"/>
      <c r="I205" s="98"/>
      <c r="J205" s="98"/>
      <c r="K205" s="98"/>
      <c r="L205" s="98"/>
    </row>
    <row r="206" spans="2:12">
      <c r="B206" s="96"/>
      <c r="C206" s="96"/>
      <c r="D206" s="98"/>
      <c r="E206" s="98"/>
      <c r="F206" s="98"/>
      <c r="G206" s="98"/>
      <c r="H206" s="98"/>
      <c r="I206" s="98"/>
      <c r="J206" s="98"/>
      <c r="K206" s="98"/>
      <c r="L206" s="98"/>
    </row>
    <row r="207" spans="2:12">
      <c r="B207" s="96"/>
      <c r="C207" s="96"/>
      <c r="D207" s="98"/>
      <c r="E207" s="98"/>
      <c r="F207" s="98"/>
      <c r="G207" s="98"/>
      <c r="H207" s="98"/>
      <c r="I207" s="98"/>
      <c r="J207" s="98"/>
      <c r="K207" s="98"/>
      <c r="L207" s="98"/>
    </row>
    <row r="208" spans="2:12">
      <c r="B208" s="96"/>
      <c r="C208" s="96"/>
      <c r="D208" s="98"/>
      <c r="E208" s="98"/>
      <c r="F208" s="98"/>
      <c r="G208" s="98"/>
      <c r="H208" s="98"/>
      <c r="I208" s="98"/>
      <c r="J208" s="98"/>
      <c r="K208" s="98"/>
      <c r="L208" s="98"/>
    </row>
    <row r="209" spans="2:12">
      <c r="B209" s="96"/>
      <c r="C209" s="96"/>
      <c r="D209" s="98"/>
      <c r="E209" s="98"/>
      <c r="F209" s="98"/>
      <c r="G209" s="98"/>
      <c r="H209" s="98"/>
      <c r="I209" s="98"/>
      <c r="J209" s="98"/>
      <c r="K209" s="98"/>
      <c r="L209" s="98"/>
    </row>
    <row r="210" spans="2:12">
      <c r="B210" s="96"/>
      <c r="C210" s="96"/>
      <c r="D210" s="98"/>
      <c r="E210" s="98"/>
      <c r="F210" s="98"/>
      <c r="G210" s="98"/>
      <c r="H210" s="98"/>
      <c r="I210" s="98"/>
      <c r="J210" s="98"/>
      <c r="K210" s="98"/>
      <c r="L210" s="98"/>
    </row>
    <row r="211" spans="2:12">
      <c r="B211" s="96"/>
      <c r="C211" s="96"/>
      <c r="D211" s="98"/>
      <c r="E211" s="98"/>
      <c r="F211" s="98"/>
      <c r="G211" s="98"/>
      <c r="H211" s="98"/>
      <c r="I211" s="98"/>
      <c r="J211" s="98"/>
      <c r="K211" s="98"/>
      <c r="L211" s="98"/>
    </row>
    <row r="212" spans="2:12">
      <c r="B212" s="96"/>
      <c r="C212" s="96"/>
      <c r="D212" s="98"/>
      <c r="E212" s="98"/>
      <c r="F212" s="98"/>
      <c r="G212" s="98"/>
      <c r="H212" s="98"/>
      <c r="I212" s="98"/>
      <c r="J212" s="98"/>
      <c r="K212" s="98"/>
      <c r="L212" s="98"/>
    </row>
    <row r="213" spans="2:12">
      <c r="B213" s="96"/>
      <c r="C213" s="96"/>
      <c r="D213" s="98"/>
      <c r="E213" s="98"/>
      <c r="F213" s="98"/>
      <c r="G213" s="98"/>
      <c r="H213" s="98"/>
      <c r="I213" s="98"/>
      <c r="J213" s="98"/>
      <c r="K213" s="98"/>
      <c r="L213" s="98"/>
    </row>
    <row r="214" spans="2:12">
      <c r="B214" s="96"/>
      <c r="C214" s="96"/>
      <c r="D214" s="98"/>
      <c r="E214" s="98"/>
      <c r="F214" s="98"/>
      <c r="G214" s="98"/>
      <c r="H214" s="98"/>
      <c r="I214" s="98"/>
      <c r="J214" s="98"/>
      <c r="K214" s="98"/>
      <c r="L214" s="98"/>
    </row>
    <row r="215" spans="2:12">
      <c r="B215" s="96"/>
      <c r="C215" s="96"/>
      <c r="D215" s="98"/>
      <c r="E215" s="98"/>
      <c r="F215" s="98"/>
      <c r="G215" s="98"/>
      <c r="H215" s="98"/>
      <c r="I215" s="98"/>
      <c r="J215" s="98"/>
      <c r="K215" s="98"/>
      <c r="L215" s="98"/>
    </row>
    <row r="216" spans="2:12">
      <c r="B216" s="96"/>
      <c r="C216" s="96"/>
      <c r="D216" s="98"/>
      <c r="E216" s="98"/>
      <c r="F216" s="98"/>
      <c r="G216" s="98"/>
      <c r="H216" s="98"/>
      <c r="I216" s="98"/>
      <c r="J216" s="98"/>
      <c r="K216" s="98"/>
      <c r="L216" s="98"/>
    </row>
    <row r="217" spans="2:12">
      <c r="B217" s="96"/>
      <c r="C217" s="96"/>
      <c r="D217" s="98"/>
      <c r="E217" s="98"/>
      <c r="F217" s="98"/>
      <c r="G217" s="98"/>
      <c r="H217" s="98"/>
      <c r="I217" s="98"/>
      <c r="J217" s="98"/>
      <c r="K217" s="98"/>
      <c r="L217" s="98"/>
    </row>
    <row r="218" spans="2:12">
      <c r="B218" s="96"/>
      <c r="C218" s="96"/>
      <c r="D218" s="98"/>
      <c r="E218" s="98"/>
      <c r="F218" s="98"/>
      <c r="G218" s="98"/>
      <c r="H218" s="98"/>
      <c r="I218" s="98"/>
      <c r="J218" s="98"/>
      <c r="K218" s="98"/>
      <c r="L218" s="98"/>
    </row>
    <row r="219" spans="2:12">
      <c r="B219" s="96"/>
      <c r="C219" s="96"/>
      <c r="D219" s="98"/>
      <c r="E219" s="98"/>
      <c r="F219" s="98"/>
      <c r="G219" s="98"/>
      <c r="H219" s="98"/>
      <c r="I219" s="98"/>
      <c r="J219" s="98"/>
      <c r="K219" s="98"/>
      <c r="L219" s="98"/>
    </row>
    <row r="220" spans="2:12">
      <c r="B220" s="96"/>
      <c r="C220" s="96"/>
      <c r="D220" s="98"/>
      <c r="E220" s="98"/>
      <c r="F220" s="98"/>
      <c r="G220" s="98"/>
      <c r="H220" s="98"/>
      <c r="I220" s="98"/>
      <c r="J220" s="98"/>
      <c r="K220" s="98"/>
      <c r="L220" s="98"/>
    </row>
    <row r="221" spans="2:12">
      <c r="B221" s="96"/>
      <c r="C221" s="96"/>
      <c r="D221" s="98"/>
      <c r="E221" s="98"/>
      <c r="F221" s="98"/>
      <c r="G221" s="98"/>
      <c r="H221" s="98"/>
      <c r="I221" s="98"/>
      <c r="J221" s="98"/>
      <c r="K221" s="98"/>
      <c r="L221" s="98"/>
    </row>
    <row r="222" spans="2:12">
      <c r="B222" s="96"/>
      <c r="C222" s="96"/>
      <c r="D222" s="98"/>
      <c r="E222" s="98"/>
      <c r="F222" s="98"/>
      <c r="G222" s="98"/>
      <c r="H222" s="98"/>
      <c r="I222" s="98"/>
      <c r="J222" s="98"/>
      <c r="K222" s="98"/>
      <c r="L222" s="98"/>
    </row>
    <row r="223" spans="2:12">
      <c r="B223" s="96"/>
      <c r="C223" s="96"/>
      <c r="D223" s="98"/>
      <c r="E223" s="98"/>
      <c r="F223" s="98"/>
      <c r="G223" s="98"/>
      <c r="H223" s="98"/>
      <c r="I223" s="98"/>
      <c r="J223" s="98"/>
      <c r="K223" s="98"/>
      <c r="L223" s="98"/>
    </row>
    <row r="224" spans="2:12">
      <c r="B224" s="96"/>
      <c r="C224" s="96"/>
      <c r="D224" s="98"/>
      <c r="E224" s="98"/>
      <c r="F224" s="98"/>
      <c r="G224" s="98"/>
      <c r="H224" s="98"/>
      <c r="I224" s="98"/>
      <c r="J224" s="98"/>
      <c r="K224" s="98"/>
      <c r="L224" s="98"/>
    </row>
    <row r="225" spans="2:12">
      <c r="B225" s="96"/>
      <c r="C225" s="96"/>
      <c r="D225" s="98"/>
      <c r="E225" s="98"/>
      <c r="F225" s="98"/>
      <c r="G225" s="98"/>
      <c r="H225" s="98"/>
      <c r="I225" s="98"/>
      <c r="J225" s="98"/>
      <c r="K225" s="98"/>
      <c r="L225" s="98"/>
    </row>
    <row r="226" spans="2:12">
      <c r="B226" s="96"/>
      <c r="C226" s="96"/>
      <c r="D226" s="98"/>
      <c r="E226" s="98"/>
      <c r="F226" s="98"/>
      <c r="G226" s="98"/>
      <c r="H226" s="98"/>
      <c r="I226" s="98"/>
      <c r="J226" s="98"/>
      <c r="K226" s="98"/>
      <c r="L226" s="98"/>
    </row>
    <row r="227" spans="2:12">
      <c r="B227" s="96"/>
      <c r="C227" s="96"/>
      <c r="D227" s="98"/>
      <c r="E227" s="98"/>
      <c r="F227" s="98"/>
      <c r="G227" s="98"/>
      <c r="H227" s="98"/>
      <c r="I227" s="98"/>
      <c r="J227" s="98"/>
      <c r="K227" s="98"/>
      <c r="L227" s="98"/>
    </row>
    <row r="228" spans="2:12">
      <c r="B228" s="96"/>
      <c r="C228" s="96"/>
      <c r="D228" s="98"/>
      <c r="E228" s="98"/>
      <c r="F228" s="98"/>
      <c r="G228" s="98"/>
      <c r="H228" s="98"/>
      <c r="I228" s="98"/>
      <c r="J228" s="98"/>
      <c r="K228" s="98"/>
      <c r="L228" s="98"/>
    </row>
    <row r="229" spans="2:12">
      <c r="B229" s="96"/>
      <c r="C229" s="96"/>
      <c r="D229" s="98"/>
      <c r="E229" s="98"/>
      <c r="F229" s="98"/>
      <c r="G229" s="98"/>
      <c r="H229" s="98"/>
      <c r="I229" s="98"/>
      <c r="J229" s="98"/>
      <c r="K229" s="98"/>
      <c r="L229" s="98"/>
    </row>
    <row r="230" spans="2:12">
      <c r="B230" s="96"/>
      <c r="C230" s="96"/>
      <c r="D230" s="98"/>
      <c r="E230" s="98"/>
      <c r="F230" s="98"/>
      <c r="G230" s="98"/>
      <c r="H230" s="98"/>
      <c r="I230" s="98"/>
      <c r="J230" s="98"/>
      <c r="K230" s="98"/>
      <c r="L230" s="98"/>
    </row>
    <row r="231" spans="2:12">
      <c r="B231" s="96"/>
      <c r="C231" s="96"/>
      <c r="D231" s="98"/>
      <c r="E231" s="98"/>
      <c r="F231" s="98"/>
      <c r="G231" s="98"/>
      <c r="H231" s="98"/>
      <c r="I231" s="98"/>
      <c r="J231" s="98"/>
      <c r="K231" s="98"/>
      <c r="L231" s="98"/>
    </row>
    <row r="232" spans="2:12">
      <c r="B232" s="96"/>
      <c r="C232" s="96"/>
      <c r="D232" s="98"/>
      <c r="E232" s="98"/>
      <c r="F232" s="98"/>
      <c r="G232" s="98"/>
      <c r="H232" s="98"/>
      <c r="I232" s="98"/>
      <c r="J232" s="98"/>
      <c r="K232" s="98"/>
      <c r="L232" s="98"/>
    </row>
    <row r="233" spans="2:12">
      <c r="B233" s="96"/>
      <c r="C233" s="96"/>
      <c r="D233" s="98"/>
      <c r="E233" s="98"/>
      <c r="F233" s="98"/>
      <c r="G233" s="98"/>
      <c r="H233" s="98"/>
      <c r="I233" s="98"/>
      <c r="J233" s="98"/>
      <c r="K233" s="98"/>
      <c r="L233" s="98"/>
    </row>
    <row r="234" spans="2:12">
      <c r="B234" s="96"/>
      <c r="C234" s="96"/>
      <c r="D234" s="98"/>
      <c r="E234" s="98"/>
      <c r="F234" s="98"/>
      <c r="G234" s="98"/>
      <c r="H234" s="98"/>
      <c r="I234" s="98"/>
      <c r="J234" s="98"/>
      <c r="K234" s="98"/>
      <c r="L234" s="98"/>
    </row>
    <row r="235" spans="2:12">
      <c r="B235" s="96"/>
      <c r="C235" s="96"/>
      <c r="D235" s="98"/>
      <c r="E235" s="98"/>
      <c r="F235" s="98"/>
      <c r="G235" s="98"/>
      <c r="H235" s="98"/>
      <c r="I235" s="98"/>
      <c r="J235" s="98"/>
      <c r="K235" s="98"/>
      <c r="L235" s="98"/>
    </row>
    <row r="236" spans="2:12">
      <c r="B236" s="96"/>
      <c r="C236" s="96"/>
      <c r="D236" s="98"/>
      <c r="E236" s="98"/>
      <c r="F236" s="98"/>
      <c r="G236" s="98"/>
      <c r="H236" s="98"/>
      <c r="I236" s="98"/>
      <c r="J236" s="98"/>
      <c r="K236" s="98"/>
      <c r="L236" s="98"/>
    </row>
    <row r="237" spans="2:12">
      <c r="B237" s="96"/>
      <c r="C237" s="96"/>
      <c r="D237" s="98"/>
      <c r="E237" s="98"/>
      <c r="F237" s="98"/>
      <c r="G237" s="98"/>
      <c r="H237" s="98"/>
      <c r="I237" s="98"/>
      <c r="J237" s="98"/>
      <c r="K237" s="98"/>
      <c r="L237" s="98"/>
    </row>
    <row r="238" spans="2:12">
      <c r="B238" s="96"/>
      <c r="C238" s="96"/>
      <c r="D238" s="98"/>
      <c r="E238" s="98"/>
      <c r="F238" s="98"/>
      <c r="G238" s="98"/>
      <c r="H238" s="98"/>
      <c r="I238" s="98"/>
      <c r="J238" s="98"/>
      <c r="K238" s="98"/>
      <c r="L238" s="98"/>
    </row>
    <row r="239" spans="2:12">
      <c r="B239" s="96"/>
      <c r="C239" s="96"/>
      <c r="D239" s="98"/>
      <c r="E239" s="98"/>
      <c r="F239" s="98"/>
      <c r="G239" s="98"/>
      <c r="H239" s="98"/>
      <c r="I239" s="98"/>
      <c r="J239" s="98"/>
      <c r="K239" s="98"/>
      <c r="L239" s="98"/>
    </row>
    <row r="240" spans="2:12">
      <c r="B240" s="96"/>
      <c r="C240" s="96"/>
      <c r="D240" s="98"/>
      <c r="E240" s="98"/>
      <c r="F240" s="98"/>
      <c r="G240" s="98"/>
      <c r="H240" s="98"/>
      <c r="I240" s="98"/>
      <c r="J240" s="98"/>
      <c r="K240" s="98"/>
      <c r="L240" s="98"/>
    </row>
    <row r="241" spans="2:12">
      <c r="B241" s="96"/>
      <c r="C241" s="96"/>
      <c r="D241" s="98"/>
      <c r="E241" s="98"/>
      <c r="F241" s="98"/>
      <c r="G241" s="98"/>
      <c r="H241" s="98"/>
      <c r="I241" s="98"/>
      <c r="J241" s="98"/>
      <c r="K241" s="98"/>
      <c r="L241" s="98"/>
    </row>
    <row r="242" spans="2:12">
      <c r="B242" s="96"/>
      <c r="C242" s="96"/>
      <c r="D242" s="98"/>
      <c r="E242" s="98"/>
      <c r="F242" s="98"/>
      <c r="G242" s="98"/>
      <c r="H242" s="98"/>
      <c r="I242" s="98"/>
      <c r="J242" s="98"/>
      <c r="K242" s="98"/>
      <c r="L242" s="98"/>
    </row>
    <row r="243" spans="2:12">
      <c r="B243" s="96"/>
      <c r="C243" s="96"/>
      <c r="D243" s="98"/>
      <c r="E243" s="98"/>
      <c r="F243" s="98"/>
      <c r="G243" s="98"/>
      <c r="H243" s="98"/>
      <c r="I243" s="98"/>
      <c r="J243" s="98"/>
      <c r="K243" s="98"/>
      <c r="L243" s="98"/>
    </row>
    <row r="244" spans="2:12">
      <c r="B244" s="96"/>
      <c r="C244" s="96"/>
      <c r="D244" s="98"/>
      <c r="E244" s="98"/>
      <c r="F244" s="98"/>
      <c r="G244" s="98"/>
      <c r="H244" s="98"/>
      <c r="I244" s="98"/>
      <c r="J244" s="98"/>
      <c r="K244" s="98"/>
      <c r="L244" s="98"/>
    </row>
    <row r="245" spans="2:12">
      <c r="B245" s="96"/>
      <c r="C245" s="96"/>
      <c r="D245" s="98"/>
      <c r="E245" s="98"/>
      <c r="F245" s="98"/>
      <c r="G245" s="98"/>
      <c r="H245" s="98"/>
      <c r="I245" s="98"/>
      <c r="J245" s="98"/>
      <c r="K245" s="98"/>
      <c r="L245" s="98"/>
    </row>
    <row r="246" spans="2:12">
      <c r="B246" s="96"/>
      <c r="C246" s="96"/>
      <c r="D246" s="98"/>
      <c r="E246" s="98"/>
      <c r="F246" s="98"/>
      <c r="G246" s="98"/>
      <c r="H246" s="98"/>
      <c r="I246" s="98"/>
      <c r="J246" s="98"/>
      <c r="K246" s="98"/>
      <c r="L246" s="98"/>
    </row>
    <row r="247" spans="2:12">
      <c r="B247" s="96"/>
      <c r="C247" s="96"/>
      <c r="D247" s="98"/>
      <c r="E247" s="98"/>
      <c r="F247" s="98"/>
      <c r="G247" s="98"/>
      <c r="H247" s="98"/>
      <c r="I247" s="98"/>
      <c r="J247" s="98"/>
      <c r="K247" s="98"/>
      <c r="L247" s="98"/>
    </row>
    <row r="248" spans="2:12">
      <c r="B248" s="96"/>
      <c r="C248" s="96"/>
      <c r="D248" s="98"/>
      <c r="E248" s="98"/>
      <c r="F248" s="98"/>
      <c r="G248" s="98"/>
      <c r="H248" s="98"/>
      <c r="I248" s="98"/>
      <c r="J248" s="98"/>
      <c r="K248" s="98"/>
      <c r="L248" s="98"/>
    </row>
    <row r="249" spans="2:12">
      <c r="B249" s="96"/>
      <c r="C249" s="96"/>
      <c r="D249" s="98"/>
      <c r="E249" s="98"/>
      <c r="F249" s="98"/>
      <c r="G249" s="98"/>
      <c r="H249" s="98"/>
      <c r="I249" s="98"/>
      <c r="J249" s="98"/>
      <c r="K249" s="98"/>
      <c r="L249" s="98"/>
    </row>
    <row r="250" spans="2:12">
      <c r="B250" s="96"/>
      <c r="C250" s="96"/>
      <c r="D250" s="98"/>
      <c r="E250" s="98"/>
      <c r="F250" s="98"/>
      <c r="G250" s="98"/>
      <c r="H250" s="98"/>
      <c r="I250" s="98"/>
      <c r="J250" s="98"/>
      <c r="K250" s="98"/>
      <c r="L250" s="98"/>
    </row>
    <row r="251" spans="2:12">
      <c r="B251" s="96"/>
      <c r="C251" s="96"/>
      <c r="D251" s="98"/>
      <c r="E251" s="98"/>
      <c r="F251" s="98"/>
      <c r="G251" s="98"/>
      <c r="H251" s="98"/>
      <c r="I251" s="98"/>
      <c r="J251" s="98"/>
      <c r="K251" s="98"/>
      <c r="L251" s="98"/>
    </row>
    <row r="252" spans="2:12">
      <c r="B252" s="96"/>
      <c r="C252" s="96"/>
      <c r="D252" s="98"/>
      <c r="E252" s="98"/>
      <c r="F252" s="98"/>
      <c r="G252" s="98"/>
      <c r="H252" s="98"/>
      <c r="I252" s="98"/>
      <c r="J252" s="98"/>
      <c r="K252" s="98"/>
      <c r="L252" s="98"/>
    </row>
    <row r="253" spans="2:12">
      <c r="B253" s="96"/>
      <c r="C253" s="96"/>
      <c r="D253" s="98"/>
      <c r="E253" s="98"/>
      <c r="F253" s="98"/>
      <c r="G253" s="98"/>
      <c r="H253" s="98"/>
      <c r="I253" s="98"/>
      <c r="J253" s="98"/>
      <c r="K253" s="98"/>
      <c r="L253" s="98"/>
    </row>
    <row r="254" spans="2:12">
      <c r="B254" s="96"/>
      <c r="C254" s="96"/>
      <c r="D254" s="98"/>
      <c r="E254" s="98"/>
      <c r="F254" s="98"/>
      <c r="G254" s="98"/>
      <c r="H254" s="98"/>
      <c r="I254" s="98"/>
      <c r="J254" s="98"/>
      <c r="K254" s="98"/>
      <c r="L254" s="98"/>
    </row>
    <row r="255" spans="2:12">
      <c r="B255" s="96"/>
      <c r="C255" s="96"/>
      <c r="D255" s="98"/>
      <c r="E255" s="98"/>
      <c r="F255" s="98"/>
      <c r="G255" s="98"/>
      <c r="H255" s="98"/>
      <c r="I255" s="98"/>
      <c r="J255" s="98"/>
      <c r="K255" s="98"/>
      <c r="L255" s="98"/>
    </row>
    <row r="256" spans="2:12">
      <c r="B256" s="96"/>
      <c r="C256" s="96"/>
      <c r="D256" s="98"/>
      <c r="E256" s="98"/>
      <c r="F256" s="98"/>
      <c r="G256" s="98"/>
      <c r="H256" s="98"/>
      <c r="I256" s="98"/>
      <c r="J256" s="98"/>
      <c r="K256" s="98"/>
      <c r="L256" s="98"/>
    </row>
    <row r="257" spans="2:12">
      <c r="B257" s="96"/>
      <c r="C257" s="96"/>
      <c r="D257" s="98"/>
      <c r="E257" s="98"/>
      <c r="F257" s="98"/>
      <c r="G257" s="98"/>
      <c r="H257" s="98"/>
      <c r="I257" s="98"/>
      <c r="J257" s="98"/>
      <c r="K257" s="98"/>
      <c r="L257" s="98"/>
    </row>
    <row r="258" spans="2:12">
      <c r="B258" s="96"/>
      <c r="C258" s="96"/>
      <c r="D258" s="98"/>
      <c r="E258" s="98"/>
      <c r="F258" s="98"/>
      <c r="G258" s="98"/>
      <c r="H258" s="98"/>
      <c r="I258" s="98"/>
      <c r="J258" s="98"/>
      <c r="K258" s="98"/>
      <c r="L258" s="98"/>
    </row>
    <row r="259" spans="2:12">
      <c r="B259" s="96"/>
      <c r="C259" s="96"/>
      <c r="D259" s="98"/>
      <c r="E259" s="98"/>
      <c r="F259" s="98"/>
      <c r="G259" s="98"/>
      <c r="H259" s="98"/>
      <c r="I259" s="98"/>
      <c r="J259" s="98"/>
      <c r="K259" s="98"/>
      <c r="L259" s="98"/>
    </row>
    <row r="260" spans="2:12">
      <c r="B260" s="96"/>
      <c r="C260" s="96"/>
      <c r="D260" s="98"/>
      <c r="E260" s="98"/>
      <c r="F260" s="98"/>
      <c r="G260" s="98"/>
      <c r="H260" s="98"/>
      <c r="I260" s="98"/>
      <c r="J260" s="98"/>
      <c r="K260" s="98"/>
      <c r="L260" s="98"/>
    </row>
    <row r="261" spans="2:12">
      <c r="B261" s="96"/>
      <c r="C261" s="96"/>
      <c r="D261" s="98"/>
      <c r="E261" s="98"/>
      <c r="F261" s="98"/>
      <c r="G261" s="98"/>
      <c r="H261" s="98"/>
      <c r="I261" s="98"/>
      <c r="J261" s="98"/>
      <c r="K261" s="98"/>
      <c r="L261" s="98"/>
    </row>
    <row r="262" spans="2:12">
      <c r="B262" s="96"/>
      <c r="C262" s="96"/>
      <c r="D262" s="98"/>
      <c r="E262" s="98"/>
      <c r="F262" s="98"/>
      <c r="G262" s="98"/>
      <c r="H262" s="98"/>
      <c r="I262" s="98"/>
      <c r="J262" s="98"/>
      <c r="K262" s="98"/>
      <c r="L262" s="98"/>
    </row>
    <row r="263" spans="2:12">
      <c r="B263" s="96"/>
      <c r="C263" s="96"/>
      <c r="D263" s="98"/>
      <c r="E263" s="98"/>
      <c r="F263" s="98"/>
      <c r="G263" s="98"/>
      <c r="H263" s="98"/>
      <c r="I263" s="98"/>
      <c r="J263" s="98"/>
      <c r="K263" s="98"/>
      <c r="L263" s="98"/>
    </row>
    <row r="264" spans="2:12">
      <c r="B264" s="96"/>
      <c r="C264" s="96"/>
      <c r="D264" s="98"/>
      <c r="E264" s="98"/>
      <c r="F264" s="98"/>
      <c r="G264" s="98"/>
      <c r="H264" s="98"/>
      <c r="I264" s="98"/>
      <c r="J264" s="98"/>
      <c r="K264" s="98"/>
      <c r="L264" s="98"/>
    </row>
    <row r="265" spans="2:12">
      <c r="B265" s="96"/>
      <c r="C265" s="96"/>
      <c r="D265" s="98"/>
      <c r="E265" s="98"/>
      <c r="F265" s="98"/>
      <c r="G265" s="98"/>
      <c r="H265" s="98"/>
      <c r="I265" s="98"/>
      <c r="J265" s="98"/>
      <c r="K265" s="98"/>
      <c r="L265" s="98"/>
    </row>
    <row r="266" spans="2:12">
      <c r="B266" s="96"/>
      <c r="C266" s="96"/>
      <c r="D266" s="98"/>
      <c r="E266" s="98"/>
      <c r="F266" s="98"/>
      <c r="G266" s="98"/>
      <c r="H266" s="98"/>
      <c r="I266" s="98"/>
      <c r="J266" s="98"/>
      <c r="K266" s="98"/>
      <c r="L266" s="98"/>
    </row>
    <row r="267" spans="2:12">
      <c r="B267" s="96"/>
      <c r="C267" s="96"/>
      <c r="D267" s="98"/>
      <c r="E267" s="98"/>
      <c r="F267" s="98"/>
      <c r="G267" s="98"/>
      <c r="H267" s="98"/>
      <c r="I267" s="98"/>
      <c r="J267" s="98"/>
      <c r="K267" s="98"/>
      <c r="L267" s="98"/>
    </row>
    <row r="268" spans="2:12">
      <c r="B268" s="96"/>
      <c r="C268" s="96"/>
      <c r="D268" s="98"/>
      <c r="E268" s="98"/>
      <c r="F268" s="98"/>
      <c r="G268" s="98"/>
      <c r="H268" s="98"/>
      <c r="I268" s="98"/>
      <c r="J268" s="98"/>
      <c r="K268" s="98"/>
      <c r="L268" s="98"/>
    </row>
    <row r="269" spans="2:12">
      <c r="B269" s="96"/>
      <c r="C269" s="96"/>
      <c r="D269" s="98"/>
      <c r="E269" s="98"/>
      <c r="F269" s="98"/>
      <c r="G269" s="98"/>
      <c r="H269" s="98"/>
      <c r="I269" s="98"/>
      <c r="J269" s="98"/>
      <c r="K269" s="98"/>
      <c r="L269" s="98"/>
    </row>
    <row r="270" spans="2:12">
      <c r="B270" s="96"/>
      <c r="C270" s="96"/>
      <c r="D270" s="98"/>
      <c r="E270" s="98"/>
      <c r="F270" s="98"/>
      <c r="G270" s="98"/>
      <c r="H270" s="98"/>
      <c r="I270" s="98"/>
      <c r="J270" s="98"/>
      <c r="K270" s="98"/>
      <c r="L270" s="98"/>
    </row>
    <row r="271" spans="2:12">
      <c r="B271" s="96"/>
      <c r="C271" s="96"/>
      <c r="D271" s="98"/>
      <c r="E271" s="98"/>
      <c r="F271" s="98"/>
      <c r="G271" s="98"/>
      <c r="H271" s="98"/>
      <c r="I271" s="98"/>
      <c r="J271" s="98"/>
      <c r="K271" s="98"/>
      <c r="L271" s="98"/>
    </row>
    <row r="272" spans="2:12">
      <c r="B272" s="96"/>
      <c r="C272" s="96"/>
      <c r="D272" s="98"/>
      <c r="E272" s="98"/>
      <c r="F272" s="98"/>
      <c r="G272" s="98"/>
      <c r="H272" s="98"/>
      <c r="I272" s="98"/>
      <c r="J272" s="98"/>
      <c r="K272" s="98"/>
      <c r="L272" s="98"/>
    </row>
    <row r="273" spans="2:12">
      <c r="B273" s="96"/>
      <c r="C273" s="96"/>
      <c r="D273" s="98"/>
      <c r="E273" s="98"/>
      <c r="F273" s="98"/>
      <c r="G273" s="98"/>
      <c r="H273" s="98"/>
      <c r="I273" s="98"/>
      <c r="J273" s="98"/>
      <c r="K273" s="98"/>
      <c r="L273" s="98"/>
    </row>
    <row r="274" spans="2:12">
      <c r="B274" s="96"/>
      <c r="C274" s="96"/>
      <c r="D274" s="98"/>
      <c r="E274" s="98"/>
      <c r="F274" s="98"/>
      <c r="G274" s="98"/>
      <c r="H274" s="98"/>
      <c r="I274" s="98"/>
      <c r="J274" s="98"/>
      <c r="K274" s="98"/>
      <c r="L274" s="98"/>
    </row>
    <row r="275" spans="2:12">
      <c r="B275" s="96"/>
      <c r="C275" s="96"/>
      <c r="D275" s="98"/>
      <c r="E275" s="98"/>
      <c r="F275" s="98"/>
      <c r="G275" s="98"/>
      <c r="H275" s="98"/>
      <c r="I275" s="98"/>
      <c r="J275" s="98"/>
      <c r="K275" s="98"/>
      <c r="L275" s="98"/>
    </row>
    <row r="276" spans="2:12">
      <c r="B276" s="96"/>
      <c r="C276" s="96"/>
      <c r="D276" s="98"/>
      <c r="E276" s="98"/>
      <c r="F276" s="98"/>
      <c r="G276" s="98"/>
      <c r="H276" s="98"/>
      <c r="I276" s="98"/>
      <c r="J276" s="98"/>
      <c r="K276" s="98"/>
      <c r="L276" s="98"/>
    </row>
    <row r="277" spans="2:12">
      <c r="B277" s="96"/>
      <c r="C277" s="96"/>
      <c r="D277" s="98"/>
      <c r="E277" s="98"/>
      <c r="F277" s="98"/>
      <c r="G277" s="98"/>
      <c r="H277" s="98"/>
      <c r="I277" s="98"/>
      <c r="J277" s="98"/>
      <c r="K277" s="98"/>
      <c r="L277" s="98"/>
    </row>
    <row r="278" spans="2:12">
      <c r="B278" s="96"/>
      <c r="C278" s="96"/>
      <c r="D278" s="98"/>
      <c r="E278" s="98"/>
      <c r="F278" s="98"/>
      <c r="G278" s="98"/>
      <c r="H278" s="98"/>
      <c r="I278" s="98"/>
      <c r="J278" s="98"/>
      <c r="K278" s="98"/>
      <c r="L278" s="98"/>
    </row>
    <row r="279" spans="2:12">
      <c r="B279" s="96"/>
      <c r="C279" s="96"/>
      <c r="D279" s="98"/>
      <c r="E279" s="98"/>
      <c r="F279" s="98"/>
      <c r="G279" s="98"/>
      <c r="H279" s="98"/>
      <c r="I279" s="98"/>
      <c r="J279" s="98"/>
      <c r="K279" s="98"/>
      <c r="L279" s="98"/>
    </row>
    <row r="280" spans="2:12">
      <c r="B280" s="96"/>
      <c r="C280" s="96"/>
      <c r="D280" s="98"/>
      <c r="E280" s="98"/>
      <c r="F280" s="98"/>
      <c r="G280" s="98"/>
      <c r="H280" s="98"/>
      <c r="I280" s="98"/>
      <c r="J280" s="98"/>
      <c r="K280" s="98"/>
      <c r="L280" s="98"/>
    </row>
    <row r="281" spans="2:12">
      <c r="B281" s="96"/>
      <c r="C281" s="96"/>
      <c r="D281" s="98"/>
      <c r="E281" s="98"/>
      <c r="F281" s="98"/>
      <c r="G281" s="98"/>
      <c r="H281" s="98"/>
      <c r="I281" s="98"/>
      <c r="J281" s="98"/>
      <c r="K281" s="98"/>
      <c r="L281" s="98"/>
    </row>
    <row r="282" spans="2:12">
      <c r="B282" s="96"/>
      <c r="C282" s="96"/>
      <c r="D282" s="98"/>
      <c r="E282" s="98"/>
      <c r="F282" s="98"/>
      <c r="G282" s="98"/>
      <c r="H282" s="98"/>
      <c r="I282" s="98"/>
      <c r="J282" s="98"/>
      <c r="K282" s="98"/>
      <c r="L282" s="98"/>
    </row>
    <row r="283" spans="2:12">
      <c r="B283" s="96"/>
      <c r="C283" s="96"/>
      <c r="D283" s="98"/>
      <c r="E283" s="98"/>
      <c r="F283" s="98"/>
      <c r="G283" s="98"/>
      <c r="H283" s="98"/>
      <c r="I283" s="98"/>
      <c r="J283" s="98"/>
      <c r="K283" s="98"/>
      <c r="L283" s="98"/>
    </row>
    <row r="284" spans="2:12">
      <c r="B284" s="96"/>
      <c r="C284" s="96"/>
      <c r="D284" s="98"/>
      <c r="E284" s="98"/>
      <c r="F284" s="98"/>
      <c r="G284" s="98"/>
      <c r="H284" s="98"/>
      <c r="I284" s="98"/>
      <c r="J284" s="98"/>
      <c r="K284" s="98"/>
      <c r="L284" s="98"/>
    </row>
    <row r="285" spans="2:12">
      <c r="B285" s="96"/>
      <c r="C285" s="96"/>
      <c r="D285" s="98"/>
      <c r="E285" s="98"/>
      <c r="F285" s="98"/>
      <c r="G285" s="98"/>
      <c r="H285" s="98"/>
      <c r="I285" s="98"/>
      <c r="J285" s="98"/>
      <c r="K285" s="98"/>
      <c r="L285" s="98"/>
    </row>
    <row r="286" spans="2:12">
      <c r="B286" s="96"/>
      <c r="C286" s="96"/>
      <c r="D286" s="98"/>
      <c r="E286" s="98"/>
      <c r="F286" s="98"/>
      <c r="G286" s="98"/>
      <c r="H286" s="98"/>
      <c r="I286" s="98"/>
      <c r="J286" s="98"/>
      <c r="K286" s="98"/>
      <c r="L286" s="98"/>
    </row>
    <row r="287" spans="2:12">
      <c r="B287" s="96"/>
      <c r="C287" s="96"/>
      <c r="D287" s="98"/>
      <c r="E287" s="98"/>
      <c r="F287" s="98"/>
      <c r="G287" s="98"/>
      <c r="H287" s="98"/>
      <c r="I287" s="98"/>
      <c r="J287" s="98"/>
      <c r="K287" s="98"/>
      <c r="L287" s="98"/>
    </row>
    <row r="288" spans="2:12">
      <c r="B288" s="96"/>
      <c r="C288" s="96"/>
      <c r="D288" s="98"/>
      <c r="E288" s="98"/>
      <c r="F288" s="98"/>
      <c r="G288" s="98"/>
      <c r="H288" s="98"/>
      <c r="I288" s="98"/>
      <c r="J288" s="98"/>
      <c r="K288" s="98"/>
      <c r="L288" s="98"/>
    </row>
    <row r="289" spans="2:12">
      <c r="B289" s="96"/>
      <c r="C289" s="96"/>
      <c r="D289" s="98"/>
      <c r="E289" s="98"/>
      <c r="F289" s="98"/>
      <c r="G289" s="98"/>
      <c r="H289" s="98"/>
      <c r="I289" s="98"/>
      <c r="J289" s="98"/>
      <c r="K289" s="98"/>
      <c r="L289" s="98"/>
    </row>
    <row r="290" spans="2:12">
      <c r="B290" s="96"/>
      <c r="C290" s="96"/>
      <c r="D290" s="98"/>
      <c r="E290" s="98"/>
      <c r="F290" s="98"/>
      <c r="G290" s="98"/>
      <c r="H290" s="98"/>
      <c r="I290" s="98"/>
      <c r="J290" s="98"/>
      <c r="K290" s="98"/>
      <c r="L290" s="98"/>
    </row>
    <row r="291" spans="2:12">
      <c r="B291" s="96"/>
      <c r="C291" s="96"/>
      <c r="D291" s="98"/>
      <c r="E291" s="98"/>
      <c r="F291" s="98"/>
      <c r="G291" s="98"/>
      <c r="H291" s="98"/>
      <c r="I291" s="98"/>
      <c r="J291" s="98"/>
      <c r="K291" s="98"/>
      <c r="L291" s="98"/>
    </row>
    <row r="292" spans="2:12">
      <c r="B292" s="96"/>
      <c r="C292" s="96"/>
      <c r="D292" s="98"/>
      <c r="E292" s="98"/>
      <c r="F292" s="98"/>
      <c r="G292" s="98"/>
      <c r="H292" s="98"/>
      <c r="I292" s="98"/>
      <c r="J292" s="98"/>
      <c r="K292" s="98"/>
      <c r="L292" s="98"/>
    </row>
    <row r="293" spans="2:12">
      <c r="B293" s="96"/>
      <c r="C293" s="96"/>
      <c r="D293" s="98"/>
      <c r="E293" s="98"/>
      <c r="F293" s="98"/>
      <c r="G293" s="98"/>
      <c r="H293" s="98"/>
      <c r="I293" s="98"/>
      <c r="J293" s="98"/>
      <c r="K293" s="98"/>
      <c r="L293" s="98"/>
    </row>
    <row r="294" spans="2:12">
      <c r="B294" s="96"/>
      <c r="C294" s="96"/>
      <c r="D294" s="98"/>
      <c r="E294" s="98"/>
      <c r="F294" s="98"/>
      <c r="G294" s="98"/>
      <c r="H294" s="98"/>
      <c r="I294" s="98"/>
      <c r="J294" s="98"/>
      <c r="K294" s="98"/>
      <c r="L294" s="98"/>
    </row>
    <row r="295" spans="2:12">
      <c r="B295" s="96"/>
      <c r="C295" s="96"/>
      <c r="D295" s="98"/>
      <c r="E295" s="98"/>
      <c r="F295" s="98"/>
      <c r="G295" s="98"/>
      <c r="H295" s="98"/>
      <c r="I295" s="98"/>
      <c r="J295" s="98"/>
      <c r="K295" s="98"/>
      <c r="L295" s="98"/>
    </row>
    <row r="296" spans="2:12">
      <c r="B296" s="96"/>
      <c r="C296" s="96"/>
      <c r="D296" s="98"/>
      <c r="E296" s="98"/>
      <c r="F296" s="98"/>
      <c r="G296" s="98"/>
      <c r="H296" s="98"/>
      <c r="I296" s="98"/>
      <c r="J296" s="98"/>
      <c r="K296" s="98"/>
      <c r="L296" s="98"/>
    </row>
    <row r="297" spans="2:12">
      <c r="B297" s="96"/>
      <c r="C297" s="96"/>
      <c r="D297" s="98"/>
      <c r="E297" s="98"/>
      <c r="F297" s="98"/>
      <c r="G297" s="98"/>
      <c r="H297" s="98"/>
      <c r="I297" s="98"/>
      <c r="J297" s="98"/>
      <c r="K297" s="98"/>
      <c r="L297" s="98"/>
    </row>
    <row r="298" spans="2:12">
      <c r="B298" s="96"/>
      <c r="C298" s="96"/>
      <c r="D298" s="98"/>
      <c r="E298" s="98"/>
      <c r="F298" s="98"/>
      <c r="G298" s="98"/>
      <c r="H298" s="98"/>
      <c r="I298" s="98"/>
      <c r="J298" s="98"/>
      <c r="K298" s="98"/>
      <c r="L298" s="98"/>
    </row>
    <row r="299" spans="2:12">
      <c r="B299" s="96"/>
      <c r="C299" s="96"/>
      <c r="D299" s="98"/>
      <c r="E299" s="98"/>
      <c r="F299" s="98"/>
      <c r="G299" s="98"/>
      <c r="H299" s="98"/>
      <c r="I299" s="98"/>
      <c r="J299" s="98"/>
      <c r="K299" s="98"/>
      <c r="L299" s="98"/>
    </row>
    <row r="300" spans="2:12">
      <c r="B300" s="96"/>
      <c r="C300" s="96"/>
      <c r="D300" s="98"/>
      <c r="E300" s="98"/>
      <c r="F300" s="98"/>
      <c r="G300" s="98"/>
      <c r="H300" s="98"/>
      <c r="I300" s="98"/>
      <c r="J300" s="98"/>
      <c r="K300" s="98"/>
      <c r="L300" s="98"/>
    </row>
    <row r="301" spans="2:12">
      <c r="B301" s="96"/>
      <c r="C301" s="96"/>
      <c r="D301" s="98"/>
      <c r="E301" s="98"/>
      <c r="F301" s="98"/>
      <c r="G301" s="98"/>
      <c r="H301" s="98"/>
      <c r="I301" s="98"/>
      <c r="J301" s="98"/>
      <c r="K301" s="98"/>
      <c r="L301" s="98"/>
    </row>
    <row r="302" spans="2:12">
      <c r="B302" s="96"/>
      <c r="C302" s="96"/>
      <c r="D302" s="98"/>
      <c r="E302" s="98"/>
      <c r="F302" s="98"/>
      <c r="G302" s="98"/>
      <c r="H302" s="98"/>
      <c r="I302" s="98"/>
      <c r="J302" s="98"/>
      <c r="K302" s="98"/>
      <c r="L302" s="98"/>
    </row>
    <row r="303" spans="2:12">
      <c r="B303" s="96"/>
      <c r="C303" s="96"/>
      <c r="D303" s="98"/>
      <c r="E303" s="98"/>
      <c r="F303" s="98"/>
      <c r="G303" s="98"/>
      <c r="H303" s="98"/>
      <c r="I303" s="98"/>
      <c r="J303" s="98"/>
      <c r="K303" s="98"/>
      <c r="L303" s="98"/>
    </row>
    <row r="304" spans="2:12">
      <c r="B304" s="96"/>
      <c r="C304" s="96"/>
      <c r="D304" s="98"/>
      <c r="E304" s="98"/>
      <c r="F304" s="98"/>
      <c r="G304" s="98"/>
      <c r="H304" s="98"/>
      <c r="I304" s="98"/>
      <c r="J304" s="98"/>
      <c r="K304" s="98"/>
      <c r="L304" s="98"/>
    </row>
    <row r="305" spans="2:12">
      <c r="B305" s="96"/>
      <c r="C305" s="96"/>
      <c r="D305" s="98"/>
      <c r="E305" s="98"/>
      <c r="F305" s="98"/>
      <c r="G305" s="98"/>
      <c r="H305" s="98"/>
      <c r="I305" s="98"/>
      <c r="J305" s="98"/>
      <c r="K305" s="98"/>
      <c r="L305" s="98"/>
    </row>
    <row r="306" spans="2:12">
      <c r="B306" s="96"/>
      <c r="C306" s="96"/>
      <c r="D306" s="98"/>
      <c r="E306" s="98"/>
      <c r="F306" s="98"/>
      <c r="G306" s="98"/>
      <c r="H306" s="98"/>
      <c r="I306" s="98"/>
      <c r="J306" s="98"/>
      <c r="K306" s="98"/>
      <c r="L306" s="98"/>
    </row>
    <row r="307" spans="2:12">
      <c r="B307" s="96"/>
      <c r="C307" s="96"/>
      <c r="D307" s="98"/>
      <c r="E307" s="98"/>
      <c r="F307" s="98"/>
      <c r="G307" s="98"/>
      <c r="H307" s="98"/>
      <c r="I307" s="98"/>
      <c r="J307" s="98"/>
      <c r="K307" s="98"/>
      <c r="L307" s="98"/>
    </row>
    <row r="308" spans="2:12">
      <c r="B308" s="96"/>
      <c r="C308" s="96"/>
      <c r="D308" s="98"/>
      <c r="E308" s="98"/>
      <c r="F308" s="98"/>
      <c r="G308" s="98"/>
      <c r="H308" s="98"/>
      <c r="I308" s="98"/>
      <c r="J308" s="98"/>
      <c r="K308" s="98"/>
      <c r="L308" s="98"/>
    </row>
    <row r="309" spans="2:12">
      <c r="B309" s="96"/>
      <c r="C309" s="96"/>
      <c r="D309" s="98"/>
      <c r="E309" s="98"/>
      <c r="F309" s="98"/>
      <c r="G309" s="98"/>
      <c r="H309" s="98"/>
      <c r="I309" s="98"/>
      <c r="J309" s="98"/>
      <c r="K309" s="98"/>
      <c r="L309" s="98"/>
    </row>
    <row r="310" spans="2:12">
      <c r="B310" s="96"/>
      <c r="C310" s="96"/>
      <c r="D310" s="98"/>
      <c r="E310" s="98"/>
      <c r="F310" s="98"/>
      <c r="G310" s="98"/>
      <c r="H310" s="98"/>
      <c r="I310" s="98"/>
      <c r="J310" s="98"/>
      <c r="K310" s="98"/>
      <c r="L310" s="98"/>
    </row>
    <row r="311" spans="2:12">
      <c r="B311" s="96"/>
      <c r="C311" s="96"/>
      <c r="D311" s="98"/>
      <c r="E311" s="98"/>
      <c r="F311" s="98"/>
      <c r="G311" s="98"/>
      <c r="H311" s="98"/>
      <c r="I311" s="98"/>
      <c r="J311" s="98"/>
      <c r="K311" s="98"/>
      <c r="L311" s="98"/>
    </row>
    <row r="312" spans="2:12">
      <c r="B312" s="96"/>
      <c r="C312" s="96"/>
      <c r="D312" s="98"/>
      <c r="E312" s="98"/>
      <c r="F312" s="98"/>
      <c r="G312" s="98"/>
      <c r="H312" s="98"/>
      <c r="I312" s="98"/>
      <c r="J312" s="98"/>
      <c r="K312" s="98"/>
      <c r="L312" s="98"/>
    </row>
    <row r="313" spans="2:12">
      <c r="B313" s="96"/>
      <c r="C313" s="96"/>
      <c r="D313" s="98"/>
      <c r="E313" s="98"/>
      <c r="F313" s="98"/>
      <c r="G313" s="98"/>
      <c r="H313" s="98"/>
      <c r="I313" s="98"/>
      <c r="J313" s="98"/>
      <c r="K313" s="98"/>
      <c r="L313" s="98"/>
    </row>
    <row r="314" spans="2:12">
      <c r="B314" s="96"/>
      <c r="C314" s="96"/>
      <c r="D314" s="98"/>
      <c r="E314" s="98"/>
      <c r="F314" s="98"/>
      <c r="G314" s="98"/>
      <c r="H314" s="98"/>
      <c r="I314" s="98"/>
      <c r="J314" s="98"/>
      <c r="K314" s="98"/>
      <c r="L314" s="98"/>
    </row>
    <row r="315" spans="2:12">
      <c r="B315" s="96"/>
      <c r="C315" s="96"/>
      <c r="D315" s="98"/>
      <c r="E315" s="98"/>
      <c r="F315" s="98"/>
      <c r="G315" s="98"/>
      <c r="H315" s="98"/>
      <c r="I315" s="98"/>
      <c r="J315" s="98"/>
      <c r="K315" s="98"/>
      <c r="L315" s="98"/>
    </row>
    <row r="316" spans="2:12">
      <c r="B316" s="96"/>
      <c r="C316" s="96"/>
      <c r="D316" s="98"/>
      <c r="E316" s="98"/>
      <c r="F316" s="98"/>
      <c r="G316" s="98"/>
      <c r="H316" s="98"/>
      <c r="I316" s="98"/>
      <c r="J316" s="98"/>
      <c r="K316" s="98"/>
      <c r="L316" s="98"/>
    </row>
    <row r="317" spans="2:12">
      <c r="B317" s="96"/>
      <c r="C317" s="96"/>
      <c r="D317" s="98"/>
      <c r="E317" s="98"/>
      <c r="F317" s="98"/>
      <c r="G317" s="98"/>
      <c r="H317" s="98"/>
      <c r="I317" s="98"/>
      <c r="J317" s="98"/>
      <c r="K317" s="98"/>
      <c r="L317" s="98"/>
    </row>
    <row r="318" spans="2:12">
      <c r="B318" s="96"/>
      <c r="C318" s="96"/>
      <c r="D318" s="98"/>
      <c r="E318" s="98"/>
      <c r="F318" s="98"/>
      <c r="G318" s="98"/>
      <c r="H318" s="98"/>
      <c r="I318" s="98"/>
      <c r="J318" s="98"/>
      <c r="K318" s="98"/>
      <c r="L318" s="98"/>
    </row>
    <row r="319" spans="2:12">
      <c r="B319" s="96"/>
      <c r="C319" s="96"/>
      <c r="D319" s="98"/>
      <c r="E319" s="98"/>
      <c r="F319" s="98"/>
      <c r="G319" s="98"/>
      <c r="H319" s="98"/>
      <c r="I319" s="98"/>
      <c r="J319" s="98"/>
      <c r="K319" s="98"/>
      <c r="L319" s="98"/>
    </row>
    <row r="320" spans="2:12">
      <c r="B320" s="96"/>
      <c r="C320" s="96"/>
      <c r="D320" s="98"/>
      <c r="E320" s="98"/>
      <c r="F320" s="98"/>
      <c r="G320" s="98"/>
      <c r="H320" s="98"/>
      <c r="I320" s="98"/>
      <c r="J320" s="98"/>
      <c r="K320" s="98"/>
      <c r="L320" s="98"/>
    </row>
    <row r="321" spans="2:12">
      <c r="B321" s="96"/>
      <c r="C321" s="96"/>
      <c r="D321" s="98"/>
      <c r="E321" s="98"/>
      <c r="F321" s="98"/>
      <c r="G321" s="98"/>
      <c r="H321" s="98"/>
      <c r="I321" s="98"/>
      <c r="J321" s="98"/>
      <c r="K321" s="98"/>
      <c r="L321" s="98"/>
    </row>
    <row r="322" spans="2:12">
      <c r="B322" s="96"/>
      <c r="C322" s="96"/>
      <c r="D322" s="98"/>
      <c r="E322" s="98"/>
      <c r="F322" s="98"/>
      <c r="G322" s="98"/>
      <c r="H322" s="98"/>
      <c r="I322" s="98"/>
      <c r="J322" s="98"/>
      <c r="K322" s="98"/>
      <c r="L322" s="98"/>
    </row>
    <row r="323" spans="2:12">
      <c r="B323" s="96"/>
      <c r="C323" s="96"/>
      <c r="D323" s="98"/>
      <c r="E323" s="98"/>
      <c r="F323" s="98"/>
      <c r="G323" s="98"/>
      <c r="H323" s="98"/>
      <c r="I323" s="98"/>
      <c r="J323" s="98"/>
      <c r="K323" s="98"/>
      <c r="L323" s="98"/>
    </row>
    <row r="324" spans="2:12">
      <c r="B324" s="96"/>
      <c r="C324" s="96"/>
      <c r="D324" s="98"/>
      <c r="E324" s="98"/>
      <c r="F324" s="98"/>
      <c r="G324" s="98"/>
      <c r="H324" s="98"/>
      <c r="I324" s="98"/>
      <c r="J324" s="98"/>
      <c r="K324" s="98"/>
      <c r="L324" s="98"/>
    </row>
    <row r="325" spans="2:12">
      <c r="B325" s="96"/>
      <c r="C325" s="96"/>
      <c r="D325" s="98"/>
      <c r="E325" s="98"/>
      <c r="F325" s="98"/>
      <c r="G325" s="98"/>
      <c r="H325" s="98"/>
      <c r="I325" s="98"/>
      <c r="J325" s="98"/>
      <c r="K325" s="98"/>
      <c r="L325" s="98"/>
    </row>
    <row r="326" spans="2:12">
      <c r="B326" s="96"/>
      <c r="C326" s="96"/>
      <c r="D326" s="98"/>
      <c r="E326" s="98"/>
      <c r="F326" s="98"/>
      <c r="G326" s="98"/>
      <c r="H326" s="98"/>
      <c r="I326" s="98"/>
      <c r="J326" s="98"/>
      <c r="K326" s="98"/>
      <c r="L326" s="98"/>
    </row>
    <row r="327" spans="2:12">
      <c r="B327" s="96"/>
      <c r="C327" s="96"/>
      <c r="D327" s="98"/>
      <c r="E327" s="98"/>
      <c r="F327" s="98"/>
      <c r="G327" s="98"/>
      <c r="H327" s="98"/>
      <c r="I327" s="98"/>
      <c r="J327" s="98"/>
      <c r="K327" s="98"/>
      <c r="L327" s="98"/>
    </row>
    <row r="328" spans="2:12">
      <c r="B328" s="96"/>
      <c r="C328" s="96"/>
      <c r="D328" s="98"/>
      <c r="E328" s="98"/>
      <c r="F328" s="98"/>
      <c r="G328" s="98"/>
      <c r="H328" s="98"/>
      <c r="I328" s="98"/>
      <c r="J328" s="98"/>
      <c r="K328" s="98"/>
      <c r="L328" s="98"/>
    </row>
    <row r="329" spans="2:12">
      <c r="B329" s="96"/>
      <c r="C329" s="96"/>
      <c r="D329" s="98"/>
      <c r="E329" s="98"/>
      <c r="F329" s="98"/>
      <c r="G329" s="98"/>
      <c r="H329" s="98"/>
      <c r="I329" s="98"/>
      <c r="J329" s="98"/>
      <c r="K329" s="98"/>
      <c r="L329" s="98"/>
    </row>
    <row r="330" spans="2:12">
      <c r="B330" s="96"/>
      <c r="C330" s="96"/>
      <c r="D330" s="98"/>
      <c r="E330" s="98"/>
      <c r="F330" s="98"/>
      <c r="G330" s="98"/>
      <c r="H330" s="98"/>
      <c r="I330" s="98"/>
      <c r="J330" s="98"/>
      <c r="K330" s="98"/>
      <c r="L330" s="98"/>
    </row>
    <row r="331" spans="2:12">
      <c r="B331" s="96"/>
      <c r="C331" s="96"/>
      <c r="D331" s="98"/>
      <c r="E331" s="98"/>
      <c r="F331" s="98"/>
      <c r="G331" s="98"/>
      <c r="H331" s="98"/>
      <c r="I331" s="98"/>
      <c r="J331" s="98"/>
      <c r="K331" s="98"/>
      <c r="L331" s="98"/>
    </row>
    <row r="332" spans="2:12">
      <c r="B332" s="96"/>
      <c r="C332" s="96"/>
      <c r="D332" s="98"/>
      <c r="E332" s="98"/>
      <c r="F332" s="98"/>
      <c r="G332" s="98"/>
      <c r="H332" s="98"/>
      <c r="I332" s="98"/>
      <c r="J332" s="98"/>
      <c r="K332" s="98"/>
      <c r="L332" s="98"/>
    </row>
    <row r="333" spans="2:12">
      <c r="B333" s="96"/>
      <c r="C333" s="96"/>
      <c r="D333" s="98"/>
      <c r="E333" s="98"/>
      <c r="F333" s="98"/>
      <c r="G333" s="98"/>
      <c r="H333" s="98"/>
      <c r="I333" s="98"/>
      <c r="J333" s="98"/>
      <c r="K333" s="98"/>
      <c r="L333" s="98"/>
    </row>
    <row r="334" spans="2:12">
      <c r="B334" s="96"/>
      <c r="C334" s="96"/>
      <c r="D334" s="98"/>
      <c r="E334" s="98"/>
      <c r="F334" s="98"/>
      <c r="G334" s="98"/>
      <c r="H334" s="98"/>
      <c r="I334" s="98"/>
      <c r="J334" s="98"/>
      <c r="K334" s="98"/>
      <c r="L334" s="98"/>
    </row>
    <row r="335" spans="2:12">
      <c r="B335" s="96"/>
      <c r="C335" s="96"/>
      <c r="D335" s="98"/>
      <c r="E335" s="98"/>
      <c r="F335" s="98"/>
      <c r="G335" s="98"/>
      <c r="H335" s="98"/>
      <c r="I335" s="98"/>
      <c r="J335" s="98"/>
      <c r="K335" s="98"/>
      <c r="L335" s="98"/>
    </row>
    <row r="336" spans="2:12">
      <c r="B336" s="96"/>
      <c r="C336" s="96"/>
      <c r="D336" s="98"/>
      <c r="E336" s="98"/>
      <c r="F336" s="98"/>
      <c r="G336" s="98"/>
      <c r="H336" s="98"/>
      <c r="I336" s="98"/>
      <c r="J336" s="98"/>
      <c r="K336" s="98"/>
      <c r="L336" s="98"/>
    </row>
    <row r="337" spans="2:12">
      <c r="B337" s="96"/>
      <c r="C337" s="96"/>
      <c r="D337" s="98"/>
      <c r="E337" s="98"/>
      <c r="F337" s="98"/>
      <c r="G337" s="98"/>
      <c r="H337" s="98"/>
      <c r="I337" s="98"/>
      <c r="J337" s="98"/>
      <c r="K337" s="98"/>
      <c r="L337" s="98"/>
    </row>
    <row r="338" spans="2:12">
      <c r="B338" s="96"/>
      <c r="C338" s="96"/>
      <c r="D338" s="98"/>
      <c r="E338" s="98"/>
      <c r="F338" s="98"/>
      <c r="G338" s="98"/>
      <c r="H338" s="98"/>
      <c r="I338" s="98"/>
      <c r="J338" s="98"/>
      <c r="K338" s="98"/>
      <c r="L338" s="98"/>
    </row>
    <row r="339" spans="2:12">
      <c r="B339" s="96"/>
      <c r="C339" s="96"/>
      <c r="D339" s="98"/>
      <c r="E339" s="98"/>
      <c r="F339" s="98"/>
      <c r="G339" s="98"/>
      <c r="H339" s="98"/>
      <c r="I339" s="98"/>
      <c r="J339" s="98"/>
      <c r="K339" s="98"/>
      <c r="L339" s="98"/>
    </row>
    <row r="340" spans="2:12">
      <c r="B340" s="96"/>
      <c r="C340" s="96"/>
      <c r="D340" s="98"/>
      <c r="E340" s="98"/>
      <c r="F340" s="98"/>
      <c r="G340" s="98"/>
      <c r="H340" s="98"/>
      <c r="I340" s="98"/>
      <c r="J340" s="98"/>
      <c r="K340" s="98"/>
      <c r="L340" s="98"/>
    </row>
    <row r="341" spans="2:12">
      <c r="B341" s="96"/>
      <c r="C341" s="96"/>
      <c r="D341" s="98"/>
      <c r="E341" s="98"/>
      <c r="F341" s="98"/>
      <c r="G341" s="98"/>
      <c r="H341" s="98"/>
      <c r="I341" s="98"/>
      <c r="J341" s="98"/>
      <c r="K341" s="98"/>
      <c r="L341" s="98"/>
    </row>
    <row r="342" spans="2:12">
      <c r="B342" s="96"/>
      <c r="C342" s="96"/>
      <c r="D342" s="98"/>
      <c r="E342" s="98"/>
      <c r="F342" s="98"/>
      <c r="G342" s="98"/>
      <c r="H342" s="98"/>
      <c r="I342" s="98"/>
      <c r="J342" s="98"/>
      <c r="K342" s="98"/>
      <c r="L342" s="98"/>
    </row>
    <row r="343" spans="2:12">
      <c r="B343" s="96"/>
      <c r="C343" s="96"/>
      <c r="D343" s="98"/>
      <c r="E343" s="98"/>
      <c r="F343" s="98"/>
      <c r="G343" s="98"/>
      <c r="H343" s="98"/>
      <c r="I343" s="98"/>
      <c r="J343" s="98"/>
      <c r="K343" s="98"/>
      <c r="L343" s="98"/>
    </row>
    <row r="344" spans="2:12">
      <c r="B344" s="96"/>
      <c r="C344" s="96"/>
      <c r="D344" s="98"/>
      <c r="E344" s="98"/>
      <c r="F344" s="98"/>
      <c r="G344" s="98"/>
      <c r="H344" s="98"/>
      <c r="I344" s="98"/>
      <c r="J344" s="98"/>
      <c r="K344" s="98"/>
      <c r="L344" s="98"/>
    </row>
    <row r="345" spans="2:12">
      <c r="B345" s="96"/>
      <c r="C345" s="96"/>
      <c r="D345" s="98"/>
      <c r="E345" s="98"/>
      <c r="F345" s="98"/>
      <c r="G345" s="98"/>
      <c r="H345" s="98"/>
      <c r="I345" s="98"/>
      <c r="J345" s="98"/>
      <c r="K345" s="98"/>
      <c r="L345" s="98"/>
    </row>
    <row r="346" spans="2:12">
      <c r="B346" s="96"/>
      <c r="C346" s="96"/>
      <c r="D346" s="98"/>
      <c r="E346" s="98"/>
      <c r="F346" s="98"/>
      <c r="G346" s="98"/>
      <c r="H346" s="98"/>
      <c r="I346" s="98"/>
      <c r="J346" s="98"/>
      <c r="K346" s="98"/>
      <c r="L346" s="98"/>
    </row>
    <row r="347" spans="2:12">
      <c r="B347" s="96"/>
      <c r="C347" s="96"/>
      <c r="D347" s="98"/>
      <c r="E347" s="98"/>
      <c r="F347" s="98"/>
      <c r="G347" s="98"/>
      <c r="H347" s="98"/>
      <c r="I347" s="98"/>
      <c r="J347" s="98"/>
      <c r="K347" s="98"/>
      <c r="L347" s="98"/>
    </row>
    <row r="348" spans="2:12">
      <c r="B348" s="96"/>
      <c r="C348" s="96"/>
      <c r="D348" s="98"/>
      <c r="E348" s="98"/>
      <c r="F348" s="98"/>
      <c r="G348" s="98"/>
      <c r="H348" s="98"/>
      <c r="I348" s="98"/>
      <c r="J348" s="98"/>
      <c r="K348" s="98"/>
      <c r="L348" s="98"/>
    </row>
    <row r="349" spans="2:12">
      <c r="B349" s="96"/>
      <c r="C349" s="96"/>
      <c r="D349" s="98"/>
      <c r="E349" s="98"/>
      <c r="F349" s="98"/>
      <c r="G349" s="98"/>
      <c r="H349" s="98"/>
      <c r="I349" s="98"/>
      <c r="J349" s="98"/>
      <c r="K349" s="98"/>
      <c r="L349" s="98"/>
    </row>
    <row r="350" spans="2:12">
      <c r="B350" s="96"/>
      <c r="C350" s="96"/>
      <c r="D350" s="98"/>
      <c r="E350" s="98"/>
      <c r="F350" s="98"/>
      <c r="G350" s="98"/>
      <c r="H350" s="98"/>
      <c r="I350" s="98"/>
      <c r="J350" s="98"/>
      <c r="K350" s="98"/>
      <c r="L350" s="98"/>
    </row>
    <row r="351" spans="2:12">
      <c r="B351" s="96"/>
      <c r="C351" s="96"/>
      <c r="D351" s="98"/>
      <c r="E351" s="98"/>
      <c r="F351" s="98"/>
      <c r="G351" s="98"/>
      <c r="H351" s="98"/>
      <c r="I351" s="98"/>
      <c r="J351" s="98"/>
      <c r="K351" s="98"/>
      <c r="L351" s="98"/>
    </row>
    <row r="352" spans="2:12">
      <c r="B352" s="96"/>
      <c r="C352" s="96"/>
      <c r="D352" s="98"/>
      <c r="E352" s="98"/>
      <c r="F352" s="98"/>
      <c r="G352" s="98"/>
      <c r="H352" s="98"/>
      <c r="I352" s="98"/>
      <c r="J352" s="98"/>
      <c r="K352" s="98"/>
      <c r="L352" s="98"/>
    </row>
    <row r="353" spans="2:12">
      <c r="B353" s="96"/>
      <c r="C353" s="96"/>
      <c r="D353" s="98"/>
      <c r="E353" s="98"/>
      <c r="F353" s="98"/>
      <c r="G353" s="98"/>
      <c r="H353" s="98"/>
      <c r="I353" s="98"/>
      <c r="J353" s="98"/>
      <c r="K353" s="98"/>
      <c r="L353" s="98"/>
    </row>
    <row r="354" spans="2:12">
      <c r="B354" s="96"/>
      <c r="C354" s="96"/>
      <c r="D354" s="98"/>
      <c r="E354" s="98"/>
      <c r="F354" s="98"/>
      <c r="G354" s="98"/>
      <c r="H354" s="98"/>
      <c r="I354" s="98"/>
      <c r="J354" s="98"/>
      <c r="K354" s="98"/>
      <c r="L354" s="98"/>
    </row>
    <row r="355" spans="2:12">
      <c r="B355" s="96"/>
      <c r="C355" s="96"/>
      <c r="D355" s="98"/>
      <c r="E355" s="98"/>
      <c r="F355" s="98"/>
      <c r="G355" s="98"/>
      <c r="H355" s="98"/>
      <c r="I355" s="98"/>
      <c r="J355" s="98"/>
      <c r="K355" s="98"/>
      <c r="L355" s="98"/>
    </row>
    <row r="356" spans="2:12">
      <c r="B356" s="96"/>
      <c r="C356" s="96"/>
      <c r="D356" s="98"/>
      <c r="E356" s="98"/>
      <c r="F356" s="98"/>
      <c r="G356" s="98"/>
      <c r="H356" s="98"/>
      <c r="I356" s="98"/>
      <c r="J356" s="98"/>
      <c r="K356" s="98"/>
      <c r="L356" s="98"/>
    </row>
    <row r="357" spans="2:12">
      <c r="B357" s="96"/>
      <c r="C357" s="96"/>
      <c r="D357" s="98"/>
      <c r="E357" s="98"/>
      <c r="F357" s="98"/>
      <c r="G357" s="98"/>
      <c r="H357" s="98"/>
      <c r="I357" s="98"/>
      <c r="J357" s="98"/>
      <c r="K357" s="98"/>
      <c r="L357" s="98"/>
    </row>
    <row r="358" spans="2:12">
      <c r="B358" s="96"/>
      <c r="C358" s="96"/>
      <c r="D358" s="98"/>
      <c r="E358" s="98"/>
      <c r="F358" s="98"/>
      <c r="G358" s="98"/>
      <c r="H358" s="98"/>
      <c r="I358" s="98"/>
      <c r="J358" s="98"/>
      <c r="K358" s="98"/>
      <c r="L358" s="98"/>
    </row>
    <row r="359" spans="2:12">
      <c r="B359" s="96"/>
      <c r="C359" s="96"/>
      <c r="D359" s="98"/>
      <c r="E359" s="98"/>
      <c r="F359" s="98"/>
      <c r="G359" s="98"/>
      <c r="H359" s="98"/>
      <c r="I359" s="98"/>
      <c r="J359" s="98"/>
      <c r="K359" s="98"/>
      <c r="L359" s="98"/>
    </row>
    <row r="360" spans="2:12">
      <c r="B360" s="96"/>
      <c r="C360" s="96"/>
      <c r="D360" s="98"/>
      <c r="E360" s="98"/>
      <c r="F360" s="98"/>
      <c r="G360" s="98"/>
      <c r="H360" s="98"/>
      <c r="I360" s="98"/>
      <c r="J360" s="98"/>
      <c r="K360" s="98"/>
      <c r="L360" s="98"/>
    </row>
    <row r="361" spans="2:12">
      <c r="B361" s="96"/>
      <c r="C361" s="96"/>
      <c r="D361" s="98"/>
      <c r="E361" s="98"/>
      <c r="F361" s="98"/>
      <c r="G361" s="98"/>
      <c r="H361" s="98"/>
      <c r="I361" s="98"/>
      <c r="J361" s="98"/>
      <c r="K361" s="98"/>
      <c r="L361" s="98"/>
    </row>
    <row r="362" spans="2:12">
      <c r="B362" s="96"/>
      <c r="C362" s="96"/>
      <c r="D362" s="98"/>
      <c r="E362" s="98"/>
      <c r="F362" s="98"/>
      <c r="G362" s="98"/>
      <c r="H362" s="98"/>
      <c r="I362" s="98"/>
      <c r="J362" s="98"/>
      <c r="K362" s="98"/>
      <c r="L362" s="98"/>
    </row>
    <row r="363" spans="2:12">
      <c r="B363" s="96"/>
      <c r="C363" s="96"/>
      <c r="D363" s="98"/>
      <c r="E363" s="98"/>
      <c r="F363" s="98"/>
      <c r="G363" s="98"/>
      <c r="H363" s="98"/>
      <c r="I363" s="98"/>
      <c r="J363" s="98"/>
      <c r="K363" s="98"/>
      <c r="L363" s="98"/>
    </row>
    <row r="364" spans="2:12">
      <c r="B364" s="96"/>
      <c r="C364" s="96"/>
      <c r="D364" s="98"/>
      <c r="E364" s="98"/>
      <c r="F364" s="98"/>
      <c r="G364" s="98"/>
      <c r="H364" s="98"/>
      <c r="I364" s="98"/>
      <c r="J364" s="98"/>
      <c r="K364" s="98"/>
      <c r="L364" s="98"/>
    </row>
    <row r="365" spans="2:12">
      <c r="B365" s="96"/>
      <c r="C365" s="96"/>
      <c r="D365" s="98"/>
      <c r="E365" s="98"/>
      <c r="F365" s="98"/>
      <c r="G365" s="98"/>
      <c r="H365" s="98"/>
      <c r="I365" s="98"/>
      <c r="J365" s="98"/>
      <c r="K365" s="98"/>
      <c r="L365" s="98"/>
    </row>
    <row r="366" spans="2:12">
      <c r="B366" s="96"/>
      <c r="C366" s="96"/>
      <c r="D366" s="98"/>
      <c r="E366" s="98"/>
      <c r="F366" s="98"/>
      <c r="G366" s="98"/>
      <c r="H366" s="98"/>
      <c r="I366" s="98"/>
      <c r="J366" s="98"/>
      <c r="K366" s="98"/>
      <c r="L366" s="98"/>
    </row>
    <row r="367" spans="2:12">
      <c r="B367" s="96"/>
      <c r="C367" s="96"/>
      <c r="D367" s="98"/>
      <c r="E367" s="98"/>
      <c r="F367" s="98"/>
      <c r="G367" s="98"/>
      <c r="H367" s="98"/>
      <c r="I367" s="98"/>
      <c r="J367" s="98"/>
      <c r="K367" s="98"/>
      <c r="L367" s="98"/>
    </row>
    <row r="368" spans="2:12">
      <c r="B368" s="96"/>
      <c r="C368" s="96"/>
      <c r="D368" s="98"/>
      <c r="E368" s="98"/>
      <c r="F368" s="98"/>
      <c r="G368" s="98"/>
      <c r="H368" s="98"/>
      <c r="I368" s="98"/>
      <c r="J368" s="98"/>
      <c r="K368" s="98"/>
      <c r="L368" s="98"/>
    </row>
    <row r="369" spans="2:12">
      <c r="B369" s="96"/>
      <c r="C369" s="96"/>
      <c r="D369" s="98"/>
      <c r="E369" s="98"/>
      <c r="F369" s="98"/>
      <c r="G369" s="98"/>
      <c r="H369" s="98"/>
      <c r="I369" s="98"/>
      <c r="J369" s="98"/>
      <c r="K369" s="98"/>
      <c r="L369" s="98"/>
    </row>
    <row r="370" spans="2:12">
      <c r="B370" s="96"/>
      <c r="C370" s="96"/>
      <c r="D370" s="98"/>
      <c r="E370" s="98"/>
      <c r="F370" s="98"/>
      <c r="G370" s="98"/>
      <c r="H370" s="98"/>
      <c r="I370" s="98"/>
      <c r="J370" s="98"/>
      <c r="K370" s="98"/>
      <c r="L370" s="98"/>
    </row>
    <row r="371" spans="2:12">
      <c r="B371" s="96"/>
      <c r="C371" s="96"/>
      <c r="D371" s="98"/>
      <c r="E371" s="98"/>
      <c r="F371" s="98"/>
      <c r="G371" s="98"/>
      <c r="H371" s="98"/>
      <c r="I371" s="98"/>
      <c r="J371" s="98"/>
      <c r="K371" s="98"/>
      <c r="L371" s="98"/>
    </row>
    <row r="372" spans="2:12">
      <c r="B372" s="96"/>
      <c r="C372" s="96"/>
      <c r="D372" s="98"/>
      <c r="E372" s="98"/>
      <c r="F372" s="98"/>
      <c r="G372" s="98"/>
      <c r="H372" s="98"/>
      <c r="I372" s="98"/>
      <c r="J372" s="98"/>
      <c r="K372" s="98"/>
      <c r="L372" s="98"/>
    </row>
    <row r="373" spans="2:12">
      <c r="B373" s="96"/>
      <c r="C373" s="96"/>
      <c r="D373" s="98"/>
      <c r="E373" s="98"/>
      <c r="F373" s="98"/>
      <c r="G373" s="98"/>
      <c r="H373" s="98"/>
      <c r="I373" s="98"/>
      <c r="J373" s="98"/>
      <c r="K373" s="98"/>
      <c r="L373" s="98"/>
    </row>
    <row r="374" spans="2:12">
      <c r="B374" s="96"/>
      <c r="C374" s="96"/>
      <c r="D374" s="98"/>
      <c r="E374" s="98"/>
      <c r="F374" s="98"/>
      <c r="G374" s="98"/>
      <c r="H374" s="98"/>
      <c r="I374" s="98"/>
      <c r="J374" s="98"/>
      <c r="K374" s="98"/>
      <c r="L374" s="98"/>
    </row>
    <row r="375" spans="2:12">
      <c r="B375" s="96"/>
      <c r="C375" s="96"/>
      <c r="D375" s="98"/>
      <c r="E375" s="98"/>
      <c r="F375" s="98"/>
      <c r="G375" s="98"/>
      <c r="H375" s="98"/>
      <c r="I375" s="98"/>
      <c r="J375" s="98"/>
      <c r="K375" s="98"/>
      <c r="L375" s="98"/>
    </row>
    <row r="376" spans="2:12">
      <c r="B376" s="96"/>
      <c r="C376" s="96"/>
      <c r="D376" s="98"/>
      <c r="E376" s="98"/>
      <c r="F376" s="98"/>
      <c r="G376" s="98"/>
      <c r="H376" s="98"/>
      <c r="I376" s="98"/>
      <c r="J376" s="98"/>
      <c r="K376" s="98"/>
      <c r="L376" s="98"/>
    </row>
    <row r="377" spans="2:12">
      <c r="B377" s="96"/>
      <c r="C377" s="96"/>
      <c r="D377" s="98"/>
      <c r="E377" s="98"/>
      <c r="F377" s="98"/>
      <c r="G377" s="98"/>
      <c r="H377" s="98"/>
      <c r="I377" s="98"/>
      <c r="J377" s="98"/>
      <c r="K377" s="98"/>
      <c r="L377" s="98"/>
    </row>
    <row r="378" spans="2:12">
      <c r="B378" s="96"/>
      <c r="C378" s="96"/>
      <c r="D378" s="98"/>
      <c r="E378" s="98"/>
      <c r="F378" s="98"/>
      <c r="G378" s="98"/>
      <c r="H378" s="98"/>
      <c r="I378" s="98"/>
      <c r="J378" s="98"/>
      <c r="K378" s="98"/>
      <c r="L378" s="98"/>
    </row>
    <row r="379" spans="2:12">
      <c r="B379" s="96"/>
      <c r="C379" s="96"/>
      <c r="D379" s="98"/>
      <c r="E379" s="98"/>
      <c r="F379" s="98"/>
      <c r="G379" s="98"/>
      <c r="H379" s="98"/>
      <c r="I379" s="98"/>
      <c r="J379" s="98"/>
      <c r="K379" s="98"/>
      <c r="L379" s="98"/>
    </row>
    <row r="380" spans="2:12">
      <c r="B380" s="96"/>
      <c r="C380" s="96"/>
      <c r="D380" s="98"/>
      <c r="E380" s="98"/>
      <c r="F380" s="98"/>
      <c r="G380" s="98"/>
      <c r="H380" s="98"/>
      <c r="I380" s="98"/>
      <c r="J380" s="98"/>
      <c r="K380" s="98"/>
      <c r="L380" s="98"/>
    </row>
    <row r="381" spans="2:12">
      <c r="B381" s="96"/>
      <c r="C381" s="96"/>
      <c r="D381" s="98"/>
      <c r="E381" s="98"/>
      <c r="F381" s="98"/>
      <c r="G381" s="98"/>
      <c r="H381" s="98"/>
      <c r="I381" s="98"/>
      <c r="J381" s="98"/>
      <c r="K381" s="98"/>
      <c r="L381" s="98"/>
    </row>
    <row r="382" spans="2:12">
      <c r="B382" s="96"/>
      <c r="C382" s="96"/>
      <c r="D382" s="98"/>
      <c r="E382" s="98"/>
      <c r="F382" s="98"/>
      <c r="G382" s="98"/>
      <c r="H382" s="98"/>
      <c r="I382" s="98"/>
      <c r="J382" s="98"/>
      <c r="K382" s="98"/>
      <c r="L382" s="98"/>
    </row>
    <row r="383" spans="2:12">
      <c r="B383" s="96"/>
      <c r="C383" s="96"/>
      <c r="D383" s="98"/>
      <c r="E383" s="98"/>
      <c r="F383" s="98"/>
      <c r="G383" s="98"/>
      <c r="H383" s="98"/>
      <c r="I383" s="98"/>
      <c r="J383" s="98"/>
      <c r="K383" s="98"/>
      <c r="L383" s="98"/>
    </row>
    <row r="384" spans="2:12">
      <c r="B384" s="96"/>
      <c r="C384" s="96"/>
      <c r="D384" s="98"/>
      <c r="E384" s="98"/>
      <c r="F384" s="98"/>
      <c r="G384" s="98"/>
      <c r="H384" s="98"/>
      <c r="I384" s="98"/>
      <c r="J384" s="98"/>
      <c r="K384" s="98"/>
      <c r="L384" s="98"/>
    </row>
    <row r="385" spans="2:12">
      <c r="B385" s="96"/>
      <c r="C385" s="96"/>
      <c r="D385" s="98"/>
      <c r="E385" s="98"/>
      <c r="F385" s="98"/>
      <c r="G385" s="98"/>
      <c r="H385" s="98"/>
      <c r="I385" s="98"/>
      <c r="J385" s="98"/>
      <c r="K385" s="98"/>
      <c r="L385" s="98"/>
    </row>
    <row r="386" spans="2:12">
      <c r="B386" s="96"/>
      <c r="C386" s="96"/>
      <c r="D386" s="98"/>
      <c r="E386" s="98"/>
      <c r="F386" s="98"/>
      <c r="G386" s="98"/>
      <c r="H386" s="98"/>
      <c r="I386" s="98"/>
      <c r="J386" s="98"/>
      <c r="K386" s="98"/>
      <c r="L386" s="98"/>
    </row>
    <row r="387" spans="2:12">
      <c r="B387" s="96"/>
      <c r="C387" s="96"/>
      <c r="D387" s="98"/>
      <c r="E387" s="98"/>
      <c r="F387" s="98"/>
      <c r="G387" s="98"/>
      <c r="H387" s="98"/>
      <c r="I387" s="98"/>
      <c r="J387" s="98"/>
      <c r="K387" s="98"/>
      <c r="L387" s="98"/>
    </row>
    <row r="388" spans="2:12">
      <c r="B388" s="96"/>
      <c r="C388" s="96"/>
      <c r="D388" s="98"/>
      <c r="E388" s="98"/>
      <c r="F388" s="98"/>
      <c r="G388" s="98"/>
      <c r="H388" s="98"/>
      <c r="I388" s="98"/>
      <c r="J388" s="98"/>
      <c r="K388" s="98"/>
      <c r="L388" s="98"/>
    </row>
    <row r="389" spans="2:12">
      <c r="B389" s="96"/>
      <c r="C389" s="96"/>
      <c r="D389" s="98"/>
      <c r="E389" s="98"/>
      <c r="F389" s="98"/>
      <c r="G389" s="98"/>
      <c r="H389" s="98"/>
      <c r="I389" s="98"/>
      <c r="J389" s="98"/>
      <c r="K389" s="98"/>
      <c r="L389" s="98"/>
    </row>
    <row r="390" spans="2:12">
      <c r="B390" s="96"/>
      <c r="C390" s="96"/>
      <c r="D390" s="98"/>
      <c r="E390" s="98"/>
      <c r="F390" s="98"/>
      <c r="G390" s="98"/>
      <c r="H390" s="98"/>
      <c r="I390" s="98"/>
      <c r="J390" s="98"/>
      <c r="K390" s="98"/>
      <c r="L390" s="98"/>
    </row>
    <row r="391" spans="2:12">
      <c r="B391" s="96"/>
      <c r="C391" s="96"/>
      <c r="D391" s="98"/>
      <c r="E391" s="98"/>
      <c r="F391" s="98"/>
      <c r="G391" s="98"/>
      <c r="H391" s="98"/>
      <c r="I391" s="98"/>
      <c r="J391" s="98"/>
      <c r="K391" s="98"/>
      <c r="L391" s="98"/>
    </row>
    <row r="392" spans="2:12">
      <c r="B392" s="96"/>
      <c r="C392" s="96"/>
      <c r="D392" s="98"/>
      <c r="E392" s="98"/>
      <c r="F392" s="98"/>
      <c r="G392" s="98"/>
      <c r="H392" s="98"/>
      <c r="I392" s="98"/>
      <c r="J392" s="98"/>
      <c r="K392" s="98"/>
      <c r="L392" s="98"/>
    </row>
    <row r="393" spans="2:12">
      <c r="B393" s="96"/>
      <c r="C393" s="96"/>
      <c r="D393" s="98"/>
      <c r="E393" s="98"/>
      <c r="F393" s="98"/>
      <c r="G393" s="98"/>
      <c r="H393" s="98"/>
      <c r="I393" s="98"/>
      <c r="J393" s="98"/>
      <c r="K393" s="98"/>
      <c r="L393" s="98"/>
    </row>
    <row r="394" spans="2:12">
      <c r="B394" s="96"/>
      <c r="C394" s="96"/>
      <c r="D394" s="98"/>
      <c r="E394" s="98"/>
      <c r="F394" s="98"/>
      <c r="G394" s="98"/>
      <c r="H394" s="98"/>
      <c r="I394" s="98"/>
      <c r="J394" s="98"/>
      <c r="K394" s="98"/>
      <c r="L394" s="98"/>
    </row>
    <row r="395" spans="2:12">
      <c r="B395" s="96"/>
      <c r="C395" s="96"/>
      <c r="D395" s="98"/>
      <c r="E395" s="98"/>
      <c r="F395" s="98"/>
      <c r="G395" s="98"/>
      <c r="H395" s="98"/>
      <c r="I395" s="98"/>
      <c r="J395" s="98"/>
      <c r="K395" s="98"/>
      <c r="L395" s="98"/>
    </row>
    <row r="396" spans="2:12">
      <c r="B396" s="96"/>
      <c r="C396" s="96"/>
      <c r="D396" s="98"/>
      <c r="E396" s="98"/>
      <c r="F396" s="98"/>
      <c r="G396" s="98"/>
      <c r="H396" s="98"/>
      <c r="I396" s="98"/>
      <c r="J396" s="98"/>
      <c r="K396" s="98"/>
      <c r="L396" s="98"/>
    </row>
    <row r="397" spans="2:12">
      <c r="B397" s="96"/>
      <c r="C397" s="96"/>
      <c r="D397" s="98"/>
      <c r="E397" s="98"/>
      <c r="F397" s="98"/>
      <c r="G397" s="98"/>
      <c r="H397" s="98"/>
      <c r="I397" s="98"/>
      <c r="J397" s="98"/>
      <c r="K397" s="98"/>
      <c r="L397" s="98"/>
    </row>
    <row r="398" spans="2:12">
      <c r="B398" s="96"/>
      <c r="C398" s="96"/>
      <c r="D398" s="98"/>
      <c r="E398" s="98"/>
      <c r="F398" s="98"/>
      <c r="G398" s="98"/>
      <c r="H398" s="98"/>
      <c r="I398" s="98"/>
      <c r="J398" s="98"/>
      <c r="K398" s="98"/>
      <c r="L398" s="98"/>
    </row>
    <row r="399" spans="2:12">
      <c r="B399" s="96"/>
      <c r="C399" s="96"/>
      <c r="D399" s="98"/>
      <c r="E399" s="98"/>
      <c r="F399" s="98"/>
      <c r="G399" s="98"/>
      <c r="H399" s="98"/>
      <c r="I399" s="98"/>
      <c r="J399" s="98"/>
      <c r="K399" s="98"/>
      <c r="L399" s="98"/>
    </row>
    <row r="400" spans="2:12">
      <c r="B400" s="96"/>
      <c r="C400" s="96"/>
      <c r="D400" s="98"/>
      <c r="E400" s="98"/>
      <c r="F400" s="98"/>
      <c r="G400" s="98"/>
      <c r="H400" s="98"/>
      <c r="I400" s="98"/>
      <c r="J400" s="98"/>
      <c r="K400" s="98"/>
      <c r="L400" s="98"/>
    </row>
    <row r="401" spans="2:12">
      <c r="B401" s="96"/>
      <c r="C401" s="96"/>
      <c r="D401" s="98"/>
      <c r="E401" s="98"/>
      <c r="F401" s="98"/>
      <c r="G401" s="98"/>
      <c r="H401" s="98"/>
      <c r="I401" s="98"/>
      <c r="J401" s="98"/>
      <c r="K401" s="98"/>
      <c r="L401" s="98"/>
    </row>
    <row r="402" spans="2:12">
      <c r="B402" s="96"/>
      <c r="C402" s="96"/>
      <c r="D402" s="98"/>
      <c r="E402" s="98"/>
      <c r="F402" s="98"/>
      <c r="G402" s="98"/>
      <c r="H402" s="98"/>
      <c r="I402" s="98"/>
      <c r="J402" s="98"/>
      <c r="K402" s="98"/>
      <c r="L402" s="98"/>
    </row>
    <row r="403" spans="2:12">
      <c r="B403" s="96"/>
      <c r="C403" s="96"/>
      <c r="D403" s="98"/>
      <c r="E403" s="98"/>
      <c r="F403" s="98"/>
      <c r="G403" s="98"/>
      <c r="H403" s="98"/>
      <c r="I403" s="98"/>
      <c r="J403" s="98"/>
      <c r="K403" s="98"/>
      <c r="L403" s="98"/>
    </row>
    <row r="404" spans="2:12">
      <c r="B404" s="96"/>
      <c r="C404" s="96"/>
      <c r="D404" s="98"/>
      <c r="E404" s="98"/>
      <c r="F404" s="98"/>
      <c r="G404" s="98"/>
      <c r="H404" s="98"/>
      <c r="I404" s="98"/>
      <c r="J404" s="98"/>
      <c r="K404" s="98"/>
      <c r="L404" s="98"/>
    </row>
    <row r="405" spans="2:12">
      <c r="B405" s="96"/>
      <c r="C405" s="96"/>
      <c r="D405" s="98"/>
      <c r="E405" s="98"/>
      <c r="F405" s="98"/>
      <c r="G405" s="98"/>
      <c r="H405" s="98"/>
      <c r="I405" s="98"/>
      <c r="J405" s="98"/>
      <c r="K405" s="98"/>
      <c r="L405" s="98"/>
    </row>
    <row r="406" spans="2:12">
      <c r="B406" s="96"/>
      <c r="C406" s="96"/>
      <c r="D406" s="98"/>
      <c r="E406" s="98"/>
      <c r="F406" s="98"/>
      <c r="G406" s="98"/>
      <c r="H406" s="98"/>
      <c r="I406" s="98"/>
      <c r="J406" s="98"/>
      <c r="K406" s="98"/>
      <c r="L406" s="98"/>
    </row>
    <row r="407" spans="2:12">
      <c r="B407" s="96"/>
      <c r="C407" s="96"/>
      <c r="D407" s="98"/>
      <c r="E407" s="98"/>
      <c r="F407" s="98"/>
      <c r="G407" s="98"/>
      <c r="H407" s="98"/>
      <c r="I407" s="98"/>
      <c r="J407" s="98"/>
      <c r="K407" s="98"/>
      <c r="L407" s="98"/>
    </row>
    <row r="408" spans="2:12">
      <c r="B408" s="96"/>
      <c r="C408" s="96"/>
      <c r="D408" s="98"/>
      <c r="E408" s="98"/>
      <c r="F408" s="98"/>
      <c r="G408" s="98"/>
      <c r="H408" s="98"/>
      <c r="I408" s="98"/>
      <c r="J408" s="98"/>
      <c r="K408" s="98"/>
      <c r="L408" s="98"/>
    </row>
    <row r="409" spans="2:12">
      <c r="B409" s="96"/>
      <c r="C409" s="96"/>
      <c r="D409" s="98"/>
      <c r="E409" s="98"/>
      <c r="F409" s="98"/>
      <c r="G409" s="98"/>
      <c r="H409" s="98"/>
      <c r="I409" s="98"/>
      <c r="J409" s="98"/>
      <c r="K409" s="98"/>
      <c r="L409" s="98"/>
    </row>
    <row r="410" spans="2:12">
      <c r="B410" s="96"/>
      <c r="C410" s="96"/>
      <c r="D410" s="98"/>
      <c r="E410" s="98"/>
      <c r="F410" s="98"/>
      <c r="G410" s="98"/>
      <c r="H410" s="98"/>
      <c r="I410" s="98"/>
      <c r="J410" s="98"/>
      <c r="K410" s="98"/>
      <c r="L410" s="98"/>
    </row>
    <row r="411" spans="2:12">
      <c r="B411" s="96"/>
      <c r="C411" s="96"/>
      <c r="D411" s="98"/>
      <c r="E411" s="98"/>
      <c r="F411" s="98"/>
      <c r="G411" s="98"/>
      <c r="H411" s="98"/>
      <c r="I411" s="98"/>
      <c r="J411" s="98"/>
      <c r="K411" s="98"/>
      <c r="L411" s="98"/>
    </row>
    <row r="412" spans="2:12">
      <c r="B412" s="96"/>
      <c r="C412" s="96"/>
      <c r="D412" s="98"/>
      <c r="E412" s="98"/>
      <c r="F412" s="98"/>
      <c r="G412" s="98"/>
      <c r="H412" s="98"/>
      <c r="I412" s="98"/>
      <c r="J412" s="98"/>
      <c r="K412" s="98"/>
      <c r="L412" s="98"/>
    </row>
    <row r="413" spans="2:12">
      <c r="B413" s="96"/>
      <c r="C413" s="96"/>
      <c r="D413" s="98"/>
      <c r="E413" s="98"/>
      <c r="F413" s="98"/>
      <c r="G413" s="98"/>
      <c r="H413" s="98"/>
      <c r="I413" s="98"/>
      <c r="J413" s="98"/>
      <c r="K413" s="98"/>
      <c r="L413" s="98"/>
    </row>
    <row r="414" spans="2:12">
      <c r="B414" s="96"/>
      <c r="C414" s="96"/>
      <c r="D414" s="98"/>
      <c r="E414" s="98"/>
      <c r="F414" s="98"/>
      <c r="G414" s="98"/>
      <c r="H414" s="98"/>
      <c r="I414" s="98"/>
      <c r="J414" s="98"/>
      <c r="K414" s="98"/>
      <c r="L414" s="98"/>
    </row>
    <row r="415" spans="2:12">
      <c r="B415" s="96"/>
      <c r="C415" s="96"/>
      <c r="D415" s="98"/>
      <c r="E415" s="98"/>
      <c r="F415" s="98"/>
      <c r="G415" s="98"/>
      <c r="H415" s="98"/>
      <c r="I415" s="98"/>
      <c r="J415" s="98"/>
      <c r="K415" s="98"/>
      <c r="L415" s="98"/>
    </row>
    <row r="416" spans="2:12">
      <c r="B416" s="96"/>
      <c r="C416" s="96"/>
      <c r="D416" s="98"/>
      <c r="E416" s="98"/>
      <c r="F416" s="98"/>
      <c r="G416" s="98"/>
      <c r="H416" s="98"/>
      <c r="I416" s="98"/>
      <c r="J416" s="98"/>
      <c r="K416" s="98"/>
      <c r="L416" s="98"/>
    </row>
    <row r="417" spans="2:12">
      <c r="B417" s="96"/>
      <c r="C417" s="96"/>
      <c r="D417" s="98"/>
      <c r="E417" s="98"/>
      <c r="F417" s="98"/>
      <c r="G417" s="98"/>
      <c r="H417" s="98"/>
      <c r="I417" s="98"/>
      <c r="J417" s="98"/>
      <c r="K417" s="98"/>
      <c r="L417" s="98"/>
    </row>
    <row r="418" spans="2:12">
      <c r="B418" s="96"/>
      <c r="C418" s="96"/>
      <c r="D418" s="98"/>
      <c r="E418" s="98"/>
      <c r="F418" s="98"/>
      <c r="G418" s="98"/>
      <c r="H418" s="98"/>
      <c r="I418" s="98"/>
      <c r="J418" s="98"/>
      <c r="K418" s="98"/>
      <c r="L418" s="98"/>
    </row>
    <row r="419" spans="2:12">
      <c r="B419" s="96"/>
      <c r="C419" s="96"/>
      <c r="D419" s="98"/>
      <c r="E419" s="98"/>
      <c r="F419" s="98"/>
      <c r="G419" s="98"/>
      <c r="H419" s="98"/>
      <c r="I419" s="98"/>
      <c r="J419" s="98"/>
      <c r="K419" s="98"/>
      <c r="L419" s="98"/>
    </row>
    <row r="420" spans="2:12">
      <c r="B420" s="96"/>
      <c r="C420" s="96"/>
      <c r="D420" s="98"/>
      <c r="E420" s="98"/>
      <c r="F420" s="98"/>
      <c r="G420" s="98"/>
      <c r="H420" s="98"/>
      <c r="I420" s="98"/>
      <c r="J420" s="98"/>
      <c r="K420" s="98"/>
      <c r="L420" s="98"/>
    </row>
    <row r="421" spans="2:12">
      <c r="B421" s="96"/>
      <c r="C421" s="96"/>
      <c r="D421" s="98"/>
      <c r="E421" s="98"/>
      <c r="F421" s="98"/>
      <c r="G421" s="98"/>
      <c r="H421" s="98"/>
      <c r="I421" s="98"/>
      <c r="J421" s="98"/>
      <c r="K421" s="98"/>
      <c r="L421" s="98"/>
    </row>
    <row r="422" spans="2:12">
      <c r="B422" s="96"/>
      <c r="C422" s="96"/>
      <c r="D422" s="98"/>
      <c r="E422" s="98"/>
      <c r="F422" s="98"/>
      <c r="G422" s="98"/>
      <c r="H422" s="98"/>
      <c r="I422" s="98"/>
      <c r="J422" s="98"/>
      <c r="K422" s="98"/>
      <c r="L422" s="98"/>
    </row>
    <row r="423" spans="2:12">
      <c r="B423" s="96"/>
      <c r="C423" s="96"/>
      <c r="D423" s="98"/>
      <c r="E423" s="98"/>
      <c r="F423" s="98"/>
      <c r="G423" s="98"/>
      <c r="H423" s="98"/>
      <c r="I423" s="98"/>
      <c r="J423" s="98"/>
      <c r="K423" s="98"/>
      <c r="L423" s="98"/>
    </row>
    <row r="424" spans="2:12">
      <c r="B424" s="96"/>
      <c r="C424" s="96"/>
      <c r="D424" s="98"/>
      <c r="E424" s="98"/>
      <c r="F424" s="98"/>
      <c r="G424" s="98"/>
      <c r="H424" s="98"/>
      <c r="I424" s="98"/>
      <c r="J424" s="98"/>
      <c r="K424" s="98"/>
      <c r="L424" s="98"/>
    </row>
    <row r="425" spans="2:12">
      <c r="B425" s="96"/>
      <c r="C425" s="96"/>
      <c r="D425" s="98"/>
      <c r="E425" s="98"/>
      <c r="F425" s="98"/>
      <c r="G425" s="98"/>
      <c r="H425" s="98"/>
      <c r="I425" s="98"/>
      <c r="J425" s="98"/>
      <c r="K425" s="98"/>
      <c r="L425" s="98"/>
    </row>
    <row r="426" spans="2:12">
      <c r="B426" s="96"/>
      <c r="C426" s="96"/>
      <c r="D426" s="98"/>
      <c r="E426" s="98"/>
      <c r="F426" s="98"/>
      <c r="G426" s="98"/>
      <c r="H426" s="98"/>
      <c r="I426" s="98"/>
      <c r="J426" s="98"/>
      <c r="K426" s="98"/>
      <c r="L426" s="98"/>
    </row>
    <row r="427" spans="2:12">
      <c r="B427" s="96"/>
      <c r="C427" s="96"/>
      <c r="D427" s="98"/>
      <c r="E427" s="98"/>
      <c r="F427" s="98"/>
      <c r="G427" s="98"/>
      <c r="H427" s="98"/>
      <c r="I427" s="98"/>
      <c r="J427" s="98"/>
      <c r="K427" s="98"/>
      <c r="L427" s="98"/>
    </row>
    <row r="428" spans="2:12">
      <c r="B428" s="96"/>
      <c r="C428" s="96"/>
      <c r="D428" s="98"/>
      <c r="E428" s="98"/>
      <c r="F428" s="98"/>
      <c r="G428" s="98"/>
      <c r="H428" s="98"/>
      <c r="I428" s="98"/>
      <c r="J428" s="98"/>
      <c r="K428" s="98"/>
      <c r="L428" s="98"/>
    </row>
    <row r="429" spans="2:12">
      <c r="B429" s="96"/>
      <c r="C429" s="96"/>
      <c r="D429" s="98"/>
      <c r="E429" s="98"/>
      <c r="F429" s="98"/>
      <c r="G429" s="98"/>
      <c r="H429" s="98"/>
      <c r="I429" s="98"/>
      <c r="J429" s="98"/>
      <c r="K429" s="98"/>
      <c r="L429" s="98"/>
    </row>
    <row r="430" spans="2:12">
      <c r="B430" s="96"/>
      <c r="C430" s="96"/>
      <c r="D430" s="98"/>
      <c r="E430" s="98"/>
      <c r="F430" s="98"/>
      <c r="G430" s="98"/>
      <c r="H430" s="98"/>
      <c r="I430" s="98"/>
      <c r="J430" s="98"/>
      <c r="K430" s="98"/>
      <c r="L430" s="98"/>
    </row>
    <row r="431" spans="2:12">
      <c r="B431" s="96"/>
      <c r="C431" s="96"/>
      <c r="D431" s="98"/>
      <c r="E431" s="98"/>
      <c r="F431" s="98"/>
      <c r="G431" s="98"/>
      <c r="H431" s="98"/>
      <c r="I431" s="98"/>
      <c r="J431" s="98"/>
      <c r="K431" s="98"/>
      <c r="L431" s="98"/>
    </row>
    <row r="432" spans="2:12">
      <c r="B432" s="96"/>
      <c r="C432" s="96"/>
      <c r="D432" s="98"/>
      <c r="E432" s="98"/>
      <c r="F432" s="98"/>
      <c r="G432" s="98"/>
      <c r="H432" s="98"/>
      <c r="I432" s="98"/>
      <c r="J432" s="98"/>
      <c r="K432" s="98"/>
      <c r="L432" s="98"/>
    </row>
    <row r="433" spans="2:12">
      <c r="B433" s="96"/>
      <c r="C433" s="96"/>
      <c r="D433" s="98"/>
      <c r="E433" s="98"/>
      <c r="F433" s="98"/>
      <c r="G433" s="98"/>
      <c r="H433" s="98"/>
      <c r="I433" s="98"/>
      <c r="J433" s="98"/>
      <c r="K433" s="98"/>
      <c r="L433" s="98"/>
    </row>
    <row r="434" spans="2:12">
      <c r="B434" s="96"/>
      <c r="C434" s="96"/>
      <c r="D434" s="98"/>
      <c r="E434" s="98"/>
      <c r="F434" s="98"/>
      <c r="G434" s="98"/>
      <c r="H434" s="98"/>
      <c r="I434" s="98"/>
      <c r="J434" s="98"/>
      <c r="K434" s="98"/>
      <c r="L434" s="98"/>
    </row>
    <row r="435" spans="2:12">
      <c r="B435" s="96"/>
      <c r="C435" s="96"/>
      <c r="D435" s="98"/>
      <c r="E435" s="98"/>
      <c r="F435" s="98"/>
      <c r="G435" s="98"/>
      <c r="H435" s="98"/>
      <c r="I435" s="98"/>
      <c r="J435" s="98"/>
      <c r="K435" s="98"/>
      <c r="L435" s="98"/>
    </row>
    <row r="436" spans="2:12">
      <c r="B436" s="96"/>
      <c r="C436" s="96"/>
      <c r="D436" s="98"/>
      <c r="E436" s="98"/>
      <c r="F436" s="98"/>
      <c r="G436" s="98"/>
      <c r="H436" s="98"/>
      <c r="I436" s="98"/>
      <c r="J436" s="98"/>
      <c r="K436" s="98"/>
      <c r="L436" s="98"/>
    </row>
    <row r="437" spans="2:12">
      <c r="B437" s="96"/>
      <c r="C437" s="96"/>
      <c r="D437" s="98"/>
      <c r="E437" s="98"/>
      <c r="F437" s="98"/>
      <c r="G437" s="98"/>
      <c r="H437" s="98"/>
      <c r="I437" s="98"/>
      <c r="J437" s="98"/>
      <c r="K437" s="98"/>
      <c r="L437" s="98"/>
    </row>
    <row r="438" spans="2:12">
      <c r="B438" s="96"/>
      <c r="C438" s="96"/>
      <c r="D438" s="98"/>
      <c r="E438" s="98"/>
      <c r="F438" s="98"/>
      <c r="G438" s="98"/>
      <c r="H438" s="98"/>
      <c r="I438" s="98"/>
      <c r="J438" s="98"/>
      <c r="K438" s="98"/>
      <c r="L438" s="98"/>
    </row>
    <row r="439" spans="2:12">
      <c r="B439" s="96"/>
      <c r="C439" s="96"/>
      <c r="D439" s="98"/>
      <c r="E439" s="98"/>
      <c r="F439" s="98"/>
      <c r="G439" s="98"/>
      <c r="H439" s="98"/>
      <c r="I439" s="98"/>
      <c r="J439" s="98"/>
      <c r="K439" s="98"/>
      <c r="L439" s="98"/>
    </row>
    <row r="440" spans="2:12">
      <c r="B440" s="96"/>
      <c r="C440" s="96"/>
      <c r="D440" s="98"/>
      <c r="E440" s="98"/>
      <c r="F440" s="98"/>
      <c r="G440" s="98"/>
      <c r="H440" s="98"/>
      <c r="I440" s="98"/>
      <c r="J440" s="98"/>
      <c r="K440" s="98"/>
      <c r="L440" s="98"/>
    </row>
    <row r="441" spans="2:12">
      <c r="B441" s="96"/>
      <c r="C441" s="96"/>
      <c r="D441" s="98"/>
      <c r="E441" s="98"/>
      <c r="F441" s="98"/>
      <c r="G441" s="98"/>
      <c r="H441" s="98"/>
      <c r="I441" s="98"/>
      <c r="J441" s="98"/>
      <c r="K441" s="98"/>
      <c r="L441" s="98"/>
    </row>
    <row r="442" spans="2:12">
      <c r="B442" s="96"/>
      <c r="C442" s="96"/>
      <c r="D442" s="98"/>
      <c r="E442" s="98"/>
      <c r="F442" s="98"/>
      <c r="G442" s="98"/>
      <c r="H442" s="98"/>
      <c r="I442" s="98"/>
      <c r="J442" s="98"/>
      <c r="K442" s="98"/>
      <c r="L442" s="98"/>
    </row>
    <row r="443" spans="2:12">
      <c r="B443" s="96"/>
      <c r="C443" s="96"/>
      <c r="D443" s="98"/>
      <c r="E443" s="98"/>
      <c r="F443" s="98"/>
      <c r="G443" s="98"/>
      <c r="H443" s="98"/>
      <c r="I443" s="98"/>
      <c r="J443" s="98"/>
      <c r="K443" s="98"/>
      <c r="L443" s="98"/>
    </row>
    <row r="444" spans="2:12">
      <c r="B444" s="96"/>
      <c r="C444" s="96"/>
      <c r="D444" s="98"/>
      <c r="E444" s="98"/>
      <c r="F444" s="98"/>
      <c r="G444" s="98"/>
      <c r="H444" s="98"/>
      <c r="I444" s="98"/>
      <c r="J444" s="98"/>
      <c r="K444" s="98"/>
      <c r="L444" s="98"/>
    </row>
    <row r="445" spans="2:12">
      <c r="B445" s="96"/>
      <c r="C445" s="96"/>
      <c r="D445" s="98"/>
      <c r="E445" s="98"/>
      <c r="F445" s="98"/>
      <c r="G445" s="98"/>
      <c r="H445" s="98"/>
      <c r="I445" s="98"/>
      <c r="J445" s="98"/>
      <c r="K445" s="98"/>
      <c r="L445" s="98"/>
    </row>
    <row r="446" spans="2:12">
      <c r="B446" s="96"/>
      <c r="C446" s="96"/>
      <c r="D446" s="98"/>
      <c r="E446" s="98"/>
      <c r="F446" s="98"/>
      <c r="G446" s="98"/>
      <c r="H446" s="98"/>
      <c r="I446" s="98"/>
      <c r="J446" s="98"/>
      <c r="K446" s="98"/>
      <c r="L446" s="98"/>
    </row>
    <row r="447" spans="2:12">
      <c r="B447" s="96"/>
      <c r="C447" s="96"/>
      <c r="D447" s="98"/>
      <c r="E447" s="98"/>
      <c r="F447" s="98"/>
      <c r="G447" s="98"/>
      <c r="H447" s="98"/>
      <c r="I447" s="98"/>
      <c r="J447" s="98"/>
      <c r="K447" s="98"/>
      <c r="L447" s="98"/>
    </row>
    <row r="448" spans="2:12">
      <c r="B448" s="96"/>
      <c r="C448" s="96"/>
      <c r="D448" s="98"/>
      <c r="E448" s="98"/>
      <c r="F448" s="98"/>
      <c r="G448" s="98"/>
      <c r="H448" s="98"/>
      <c r="I448" s="98"/>
      <c r="J448" s="98"/>
      <c r="K448" s="98"/>
      <c r="L448" s="98"/>
    </row>
    <row r="449" spans="2:12">
      <c r="B449" s="96"/>
      <c r="C449" s="96"/>
      <c r="D449" s="98"/>
      <c r="E449" s="98"/>
      <c r="F449" s="98"/>
      <c r="G449" s="98"/>
      <c r="H449" s="98"/>
      <c r="I449" s="98"/>
      <c r="J449" s="98"/>
      <c r="K449" s="98"/>
      <c r="L449" s="98"/>
    </row>
    <row r="450" spans="2:12">
      <c r="B450" s="96"/>
      <c r="C450" s="96"/>
      <c r="D450" s="98"/>
      <c r="E450" s="98"/>
      <c r="F450" s="98"/>
      <c r="G450" s="98"/>
      <c r="H450" s="98"/>
      <c r="I450" s="98"/>
      <c r="J450" s="98"/>
      <c r="K450" s="98"/>
      <c r="L450" s="98"/>
    </row>
    <row r="451" spans="2:12">
      <c r="B451" s="96"/>
      <c r="C451" s="96"/>
      <c r="D451" s="98"/>
      <c r="E451" s="98"/>
      <c r="F451" s="98"/>
      <c r="G451" s="98"/>
      <c r="H451" s="98"/>
      <c r="I451" s="98"/>
      <c r="J451" s="98"/>
      <c r="K451" s="98"/>
      <c r="L451" s="98"/>
    </row>
    <row r="452" spans="2:12">
      <c r="B452" s="96"/>
      <c r="C452" s="96"/>
      <c r="D452" s="98"/>
      <c r="E452" s="98"/>
      <c r="F452" s="98"/>
      <c r="G452" s="98"/>
      <c r="H452" s="98"/>
      <c r="I452" s="98"/>
      <c r="J452" s="98"/>
      <c r="K452" s="98"/>
      <c r="L452" s="98"/>
    </row>
    <row r="453" spans="2:12">
      <c r="B453" s="96"/>
      <c r="C453" s="96"/>
      <c r="D453" s="98"/>
      <c r="E453" s="98"/>
      <c r="F453" s="98"/>
      <c r="G453" s="98"/>
      <c r="H453" s="98"/>
      <c r="I453" s="98"/>
      <c r="J453" s="98"/>
      <c r="K453" s="98"/>
      <c r="L453" s="98"/>
    </row>
    <row r="454" spans="2:12">
      <c r="B454" s="96"/>
      <c r="C454" s="96"/>
      <c r="D454" s="98"/>
      <c r="E454" s="98"/>
      <c r="F454" s="98"/>
      <c r="G454" s="98"/>
      <c r="H454" s="98"/>
      <c r="I454" s="98"/>
      <c r="J454" s="98"/>
      <c r="K454" s="98"/>
      <c r="L454" s="98"/>
    </row>
    <row r="455" spans="2:12">
      <c r="B455" s="96"/>
      <c r="C455" s="96"/>
      <c r="D455" s="98"/>
      <c r="E455" s="98"/>
      <c r="F455" s="98"/>
      <c r="G455" s="98"/>
      <c r="H455" s="98"/>
      <c r="I455" s="98"/>
      <c r="J455" s="98"/>
      <c r="K455" s="98"/>
      <c r="L455" s="98"/>
    </row>
    <row r="456" spans="2:12">
      <c r="B456" s="96"/>
      <c r="C456" s="96"/>
      <c r="D456" s="98"/>
      <c r="E456" s="98"/>
      <c r="F456" s="98"/>
      <c r="G456" s="98"/>
      <c r="H456" s="98"/>
      <c r="I456" s="98"/>
      <c r="J456" s="98"/>
      <c r="K456" s="98"/>
      <c r="L456" s="98"/>
    </row>
    <row r="457" spans="2:12">
      <c r="B457" s="96"/>
      <c r="C457" s="96"/>
      <c r="D457" s="98"/>
      <c r="E457" s="98"/>
      <c r="F457" s="98"/>
      <c r="G457" s="98"/>
      <c r="H457" s="98"/>
      <c r="I457" s="98"/>
      <c r="J457" s="98"/>
      <c r="K457" s="98"/>
      <c r="L457" s="98"/>
    </row>
    <row r="458" spans="2:12">
      <c r="B458" s="96"/>
      <c r="C458" s="96"/>
      <c r="D458" s="98"/>
      <c r="E458" s="98"/>
      <c r="F458" s="98"/>
      <c r="G458" s="98"/>
      <c r="H458" s="98"/>
      <c r="I458" s="98"/>
      <c r="J458" s="98"/>
      <c r="K458" s="98"/>
      <c r="L458" s="98"/>
    </row>
    <row r="459" spans="2:12">
      <c r="B459" s="96"/>
      <c r="C459" s="96"/>
      <c r="D459" s="98"/>
      <c r="E459" s="98"/>
      <c r="F459" s="98"/>
      <c r="G459" s="98"/>
      <c r="H459" s="98"/>
      <c r="I459" s="98"/>
      <c r="J459" s="98"/>
      <c r="K459" s="98"/>
      <c r="L459" s="98"/>
    </row>
    <row r="460" spans="2:12">
      <c r="B460" s="96"/>
      <c r="C460" s="96"/>
      <c r="D460" s="98"/>
      <c r="E460" s="98"/>
      <c r="F460" s="98"/>
      <c r="G460" s="98"/>
      <c r="H460" s="98"/>
      <c r="I460" s="98"/>
      <c r="J460" s="98"/>
      <c r="K460" s="98"/>
      <c r="L460" s="98"/>
    </row>
    <row r="461" spans="2:12">
      <c r="B461" s="96"/>
      <c r="C461" s="96"/>
      <c r="D461" s="98"/>
      <c r="E461" s="98"/>
      <c r="F461" s="98"/>
      <c r="G461" s="98"/>
      <c r="H461" s="98"/>
      <c r="I461" s="98"/>
      <c r="J461" s="98"/>
      <c r="K461" s="98"/>
      <c r="L461" s="98"/>
    </row>
    <row r="462" spans="2:12">
      <c r="B462" s="96"/>
      <c r="C462" s="96"/>
      <c r="D462" s="98"/>
      <c r="E462" s="98"/>
      <c r="F462" s="98"/>
      <c r="G462" s="98"/>
      <c r="H462" s="98"/>
      <c r="I462" s="98"/>
      <c r="J462" s="98"/>
      <c r="K462" s="98"/>
      <c r="L462" s="98"/>
    </row>
    <row r="463" spans="2:12">
      <c r="B463" s="96"/>
      <c r="C463" s="96"/>
      <c r="D463" s="98"/>
      <c r="E463" s="98"/>
      <c r="F463" s="98"/>
      <c r="G463" s="98"/>
      <c r="H463" s="98"/>
      <c r="I463" s="98"/>
      <c r="J463" s="98"/>
      <c r="K463" s="98"/>
      <c r="L463" s="98"/>
    </row>
    <row r="464" spans="2:12">
      <c r="B464" s="96"/>
      <c r="C464" s="96"/>
      <c r="D464" s="98"/>
      <c r="E464" s="98"/>
      <c r="F464" s="98"/>
      <c r="G464" s="98"/>
      <c r="H464" s="98"/>
      <c r="I464" s="98"/>
      <c r="J464" s="98"/>
      <c r="K464" s="98"/>
      <c r="L464" s="98"/>
    </row>
    <row r="465" spans="2:12">
      <c r="B465" s="96"/>
      <c r="C465" s="96"/>
      <c r="D465" s="98"/>
      <c r="E465" s="98"/>
      <c r="F465" s="98"/>
      <c r="G465" s="98"/>
      <c r="H465" s="98"/>
      <c r="I465" s="98"/>
      <c r="J465" s="98"/>
      <c r="K465" s="98"/>
      <c r="L465" s="98"/>
    </row>
    <row r="466" spans="2:12">
      <c r="B466" s="96"/>
      <c r="C466" s="96"/>
      <c r="D466" s="98"/>
      <c r="E466" s="98"/>
      <c r="F466" s="98"/>
      <c r="G466" s="98"/>
      <c r="H466" s="98"/>
      <c r="I466" s="98"/>
      <c r="J466" s="98"/>
      <c r="K466" s="98"/>
      <c r="L466" s="98"/>
    </row>
    <row r="467" spans="2:12">
      <c r="B467" s="96"/>
      <c r="C467" s="96"/>
      <c r="D467" s="98"/>
      <c r="E467" s="98"/>
      <c r="F467" s="98"/>
      <c r="G467" s="98"/>
      <c r="H467" s="98"/>
      <c r="I467" s="98"/>
      <c r="J467" s="98"/>
      <c r="K467" s="98"/>
      <c r="L467" s="98"/>
    </row>
    <row r="468" spans="2:12">
      <c r="B468" s="96"/>
      <c r="C468" s="96"/>
      <c r="D468" s="98"/>
      <c r="E468" s="98"/>
      <c r="F468" s="98"/>
      <c r="G468" s="98"/>
      <c r="H468" s="98"/>
      <c r="I468" s="98"/>
      <c r="J468" s="98"/>
      <c r="K468" s="98"/>
      <c r="L468" s="98"/>
    </row>
    <row r="469" spans="2:12">
      <c r="B469" s="96"/>
      <c r="C469" s="96"/>
      <c r="D469" s="98"/>
      <c r="E469" s="98"/>
      <c r="F469" s="98"/>
      <c r="G469" s="98"/>
      <c r="H469" s="98"/>
      <c r="I469" s="98"/>
      <c r="J469" s="98"/>
      <c r="K469" s="98"/>
      <c r="L469" s="98"/>
    </row>
    <row r="470" spans="2:12">
      <c r="B470" s="96"/>
      <c r="C470" s="96"/>
      <c r="D470" s="98"/>
      <c r="E470" s="98"/>
      <c r="F470" s="98"/>
      <c r="G470" s="98"/>
      <c r="H470" s="98"/>
      <c r="I470" s="98"/>
      <c r="J470" s="98"/>
      <c r="K470" s="98"/>
      <c r="L470" s="98"/>
    </row>
    <row r="471" spans="2:12">
      <c r="B471" s="96"/>
      <c r="C471" s="96"/>
      <c r="D471" s="98"/>
      <c r="E471" s="98"/>
      <c r="F471" s="98"/>
      <c r="G471" s="98"/>
      <c r="H471" s="98"/>
      <c r="I471" s="98"/>
      <c r="J471" s="98"/>
      <c r="K471" s="98"/>
      <c r="L471" s="98"/>
    </row>
    <row r="472" spans="2:12">
      <c r="B472" s="96"/>
      <c r="C472" s="96"/>
      <c r="D472" s="98"/>
      <c r="E472" s="98"/>
      <c r="F472" s="98"/>
      <c r="G472" s="98"/>
      <c r="H472" s="98"/>
      <c r="I472" s="98"/>
      <c r="J472" s="98"/>
      <c r="K472" s="98"/>
      <c r="L472" s="98"/>
    </row>
    <row r="473" spans="2:12">
      <c r="B473" s="96"/>
      <c r="C473" s="96"/>
      <c r="D473" s="98"/>
      <c r="E473" s="98"/>
      <c r="F473" s="98"/>
      <c r="G473" s="98"/>
      <c r="H473" s="98"/>
      <c r="I473" s="98"/>
      <c r="J473" s="98"/>
      <c r="K473" s="98"/>
      <c r="L473" s="98"/>
    </row>
    <row r="474" spans="2:12">
      <c r="B474" s="96"/>
      <c r="C474" s="96"/>
      <c r="D474" s="98"/>
      <c r="E474" s="98"/>
      <c r="F474" s="98"/>
      <c r="G474" s="98"/>
      <c r="H474" s="98"/>
      <c r="I474" s="98"/>
      <c r="J474" s="98"/>
      <c r="K474" s="98"/>
      <c r="L474" s="98"/>
    </row>
    <row r="475" spans="2:12">
      <c r="B475" s="96"/>
      <c r="C475" s="96"/>
      <c r="D475" s="98"/>
      <c r="E475" s="98"/>
      <c r="F475" s="98"/>
      <c r="G475" s="98"/>
      <c r="H475" s="98"/>
      <c r="I475" s="98"/>
      <c r="J475" s="98"/>
      <c r="K475" s="98"/>
      <c r="L475" s="98"/>
    </row>
    <row r="476" spans="2:12">
      <c r="B476" s="96"/>
      <c r="C476" s="96"/>
      <c r="D476" s="98"/>
      <c r="E476" s="98"/>
      <c r="F476" s="98"/>
      <c r="G476" s="98"/>
      <c r="H476" s="98"/>
      <c r="I476" s="98"/>
      <c r="J476" s="98"/>
      <c r="K476" s="98"/>
      <c r="L476" s="98"/>
    </row>
    <row r="477" spans="2:12">
      <c r="B477" s="96"/>
      <c r="C477" s="96"/>
      <c r="D477" s="98"/>
      <c r="E477" s="98"/>
      <c r="F477" s="98"/>
      <c r="G477" s="98"/>
      <c r="H477" s="98"/>
      <c r="I477" s="98"/>
      <c r="J477" s="98"/>
      <c r="K477" s="98"/>
      <c r="L477" s="98"/>
    </row>
    <row r="478" spans="2:12">
      <c r="B478" s="96"/>
      <c r="C478" s="96"/>
      <c r="D478" s="98"/>
      <c r="E478" s="98"/>
      <c r="F478" s="98"/>
      <c r="G478" s="98"/>
      <c r="H478" s="98"/>
      <c r="I478" s="98"/>
      <c r="J478" s="98"/>
      <c r="K478" s="98"/>
      <c r="L478" s="98"/>
    </row>
    <row r="479" spans="2:12">
      <c r="B479" s="96"/>
      <c r="C479" s="96"/>
      <c r="D479" s="98"/>
      <c r="E479" s="98"/>
      <c r="F479" s="98"/>
      <c r="G479" s="98"/>
      <c r="H479" s="98"/>
      <c r="I479" s="98"/>
      <c r="J479" s="98"/>
      <c r="K479" s="98"/>
      <c r="L479" s="98"/>
    </row>
    <row r="480" spans="2:12">
      <c r="B480" s="96"/>
      <c r="C480" s="96"/>
      <c r="D480" s="98"/>
      <c r="E480" s="98"/>
      <c r="F480" s="98"/>
      <c r="G480" s="98"/>
      <c r="H480" s="98"/>
      <c r="I480" s="98"/>
      <c r="J480" s="98"/>
      <c r="K480" s="98"/>
      <c r="L480" s="98"/>
    </row>
    <row r="481" spans="2:12">
      <c r="B481" s="96"/>
      <c r="C481" s="96"/>
      <c r="D481" s="98"/>
      <c r="E481" s="98"/>
      <c r="F481" s="98"/>
      <c r="G481" s="98"/>
      <c r="H481" s="98"/>
      <c r="I481" s="98"/>
      <c r="J481" s="98"/>
      <c r="K481" s="98"/>
      <c r="L481" s="98"/>
    </row>
    <row r="482" spans="2:12">
      <c r="B482" s="96"/>
      <c r="C482" s="96"/>
      <c r="D482" s="98"/>
      <c r="E482" s="98"/>
      <c r="F482" s="98"/>
      <c r="G482" s="98"/>
      <c r="H482" s="98"/>
      <c r="I482" s="98"/>
      <c r="J482" s="98"/>
      <c r="K482" s="98"/>
      <c r="L482" s="98"/>
    </row>
    <row r="483" spans="2:12">
      <c r="B483" s="96"/>
      <c r="C483" s="96"/>
      <c r="D483" s="98"/>
      <c r="E483" s="98"/>
      <c r="F483" s="98"/>
      <c r="G483" s="98"/>
      <c r="H483" s="98"/>
      <c r="I483" s="98"/>
      <c r="J483" s="98"/>
      <c r="K483" s="98"/>
      <c r="L483" s="98"/>
    </row>
    <row r="484" spans="2:12">
      <c r="B484" s="96"/>
      <c r="C484" s="96"/>
      <c r="D484" s="98"/>
      <c r="E484" s="98"/>
      <c r="F484" s="98"/>
      <c r="G484" s="98"/>
      <c r="H484" s="98"/>
      <c r="I484" s="98"/>
      <c r="J484" s="98"/>
      <c r="K484" s="98"/>
      <c r="L484" s="98"/>
    </row>
    <row r="485" spans="2:12">
      <c r="B485" s="96"/>
      <c r="C485" s="96"/>
      <c r="D485" s="98"/>
      <c r="E485" s="98"/>
      <c r="F485" s="98"/>
      <c r="G485" s="98"/>
      <c r="H485" s="98"/>
      <c r="I485" s="98"/>
      <c r="J485" s="98"/>
      <c r="K485" s="98"/>
      <c r="L485" s="98"/>
    </row>
    <row r="486" spans="2:12">
      <c r="B486" s="96"/>
      <c r="C486" s="96"/>
      <c r="D486" s="98"/>
      <c r="E486" s="98"/>
      <c r="F486" s="98"/>
      <c r="G486" s="98"/>
      <c r="H486" s="98"/>
      <c r="I486" s="98"/>
      <c r="J486" s="98"/>
      <c r="K486" s="98"/>
      <c r="L486" s="98"/>
    </row>
    <row r="487" spans="2:12">
      <c r="B487" s="96"/>
      <c r="C487" s="96"/>
      <c r="D487" s="98"/>
      <c r="E487" s="98"/>
      <c r="F487" s="98"/>
      <c r="G487" s="98"/>
      <c r="H487" s="98"/>
      <c r="I487" s="98"/>
      <c r="J487" s="98"/>
      <c r="K487" s="98"/>
      <c r="L487" s="98"/>
    </row>
    <row r="488" spans="2:12">
      <c r="B488" s="96"/>
      <c r="C488" s="96"/>
      <c r="D488" s="98"/>
      <c r="E488" s="98"/>
      <c r="F488" s="98"/>
      <c r="G488" s="98"/>
      <c r="H488" s="98"/>
      <c r="I488" s="98"/>
      <c r="J488" s="98"/>
      <c r="K488" s="98"/>
      <c r="L488" s="98"/>
    </row>
    <row r="489" spans="2:12">
      <c r="B489" s="96"/>
      <c r="C489" s="96"/>
      <c r="D489" s="98"/>
      <c r="E489" s="98"/>
      <c r="F489" s="98"/>
      <c r="G489" s="98"/>
      <c r="H489" s="98"/>
      <c r="I489" s="98"/>
      <c r="J489" s="98"/>
      <c r="K489" s="98"/>
      <c r="L489" s="98"/>
    </row>
    <row r="490" spans="2:12">
      <c r="B490" s="96"/>
      <c r="C490" s="96"/>
      <c r="D490" s="98"/>
      <c r="E490" s="98"/>
      <c r="F490" s="98"/>
      <c r="G490" s="98"/>
      <c r="H490" s="98"/>
      <c r="I490" s="98"/>
      <c r="J490" s="98"/>
      <c r="K490" s="98"/>
      <c r="L490" s="98"/>
    </row>
    <row r="491" spans="2:12">
      <c r="B491" s="96"/>
      <c r="C491" s="96"/>
      <c r="D491" s="98"/>
      <c r="E491" s="98"/>
      <c r="F491" s="98"/>
      <c r="G491" s="98"/>
      <c r="H491" s="98"/>
      <c r="I491" s="98"/>
      <c r="J491" s="98"/>
      <c r="K491" s="98"/>
      <c r="L491" s="98"/>
    </row>
    <row r="492" spans="2:12">
      <c r="B492" s="96"/>
      <c r="C492" s="96"/>
      <c r="D492" s="98"/>
      <c r="E492" s="98"/>
      <c r="F492" s="98"/>
      <c r="G492" s="98"/>
      <c r="H492" s="98"/>
      <c r="I492" s="98"/>
      <c r="J492" s="98"/>
      <c r="K492" s="98"/>
      <c r="L492" s="98"/>
    </row>
    <row r="493" spans="2:12">
      <c r="B493" s="96"/>
      <c r="C493" s="96"/>
      <c r="D493" s="98"/>
      <c r="E493" s="98"/>
      <c r="F493" s="98"/>
      <c r="G493" s="98"/>
      <c r="H493" s="98"/>
      <c r="I493" s="98"/>
      <c r="J493" s="98"/>
      <c r="K493" s="98"/>
      <c r="L493" s="98"/>
    </row>
    <row r="494" spans="2:12">
      <c r="B494" s="96"/>
      <c r="C494" s="96"/>
      <c r="D494" s="98"/>
      <c r="E494" s="98"/>
      <c r="F494" s="98"/>
      <c r="G494" s="98"/>
      <c r="H494" s="98"/>
      <c r="I494" s="98"/>
      <c r="J494" s="98"/>
      <c r="K494" s="98"/>
      <c r="L494" s="98"/>
    </row>
    <row r="495" spans="2:12">
      <c r="B495" s="96"/>
      <c r="C495" s="96"/>
      <c r="D495" s="98"/>
      <c r="E495" s="98"/>
      <c r="F495" s="98"/>
      <c r="G495" s="98"/>
      <c r="H495" s="98"/>
      <c r="I495" s="98"/>
      <c r="J495" s="98"/>
      <c r="K495" s="98"/>
      <c r="L495" s="98"/>
    </row>
    <row r="496" spans="2:12">
      <c r="B496" s="96"/>
      <c r="C496" s="96"/>
      <c r="D496" s="98"/>
      <c r="E496" s="98"/>
      <c r="F496" s="98"/>
      <c r="G496" s="98"/>
      <c r="H496" s="98"/>
      <c r="I496" s="98"/>
      <c r="J496" s="98"/>
      <c r="K496" s="98"/>
      <c r="L496" s="98"/>
    </row>
    <row r="497" spans="2:12">
      <c r="B497" s="96"/>
      <c r="C497" s="96"/>
      <c r="D497" s="98"/>
      <c r="E497" s="98"/>
      <c r="F497" s="98"/>
      <c r="G497" s="98"/>
      <c r="H497" s="98"/>
      <c r="I497" s="98"/>
      <c r="J497" s="98"/>
      <c r="K497" s="98"/>
      <c r="L497" s="98"/>
    </row>
    <row r="498" spans="2:12">
      <c r="B498" s="96"/>
      <c r="C498" s="96"/>
      <c r="D498" s="98"/>
      <c r="E498" s="98"/>
      <c r="F498" s="98"/>
      <c r="G498" s="98"/>
      <c r="H498" s="98"/>
      <c r="I498" s="98"/>
      <c r="J498" s="98"/>
      <c r="K498" s="98"/>
      <c r="L498" s="98"/>
    </row>
    <row r="499" spans="2:12">
      <c r="B499" s="96"/>
      <c r="C499" s="96"/>
      <c r="D499" s="98"/>
      <c r="E499" s="98"/>
      <c r="F499" s="98"/>
      <c r="G499" s="98"/>
      <c r="H499" s="98"/>
      <c r="I499" s="98"/>
      <c r="J499" s="98"/>
      <c r="K499" s="98"/>
      <c r="L499" s="98"/>
    </row>
    <row r="500" spans="2:12">
      <c r="B500" s="96"/>
      <c r="C500" s="96"/>
      <c r="D500" s="98"/>
      <c r="E500" s="98"/>
      <c r="F500" s="98"/>
      <c r="G500" s="98"/>
      <c r="H500" s="98"/>
      <c r="I500" s="98"/>
      <c r="J500" s="98"/>
      <c r="K500" s="98"/>
      <c r="L500" s="98"/>
    </row>
    <row r="501" spans="2:12">
      <c r="B501" s="96"/>
      <c r="C501" s="96"/>
      <c r="D501" s="98"/>
      <c r="E501" s="98"/>
      <c r="F501" s="98"/>
      <c r="G501" s="98"/>
      <c r="H501" s="98"/>
      <c r="I501" s="98"/>
      <c r="J501" s="98"/>
      <c r="K501" s="98"/>
      <c r="L501" s="98"/>
    </row>
    <row r="502" spans="2:12">
      <c r="B502" s="96"/>
      <c r="C502" s="96"/>
      <c r="D502" s="98"/>
      <c r="E502" s="98"/>
      <c r="F502" s="98"/>
      <c r="G502" s="98"/>
      <c r="H502" s="98"/>
      <c r="I502" s="98"/>
      <c r="J502" s="98"/>
      <c r="K502" s="98"/>
      <c r="L502" s="98"/>
    </row>
    <row r="503" spans="2:12">
      <c r="B503" s="96"/>
      <c r="C503" s="96"/>
      <c r="D503" s="98"/>
      <c r="E503" s="98"/>
      <c r="F503" s="98"/>
      <c r="G503" s="98"/>
      <c r="H503" s="98"/>
      <c r="I503" s="98"/>
      <c r="J503" s="98"/>
      <c r="K503" s="98"/>
      <c r="L503" s="98"/>
    </row>
    <row r="504" spans="2:12">
      <c r="B504" s="96"/>
      <c r="C504" s="96"/>
      <c r="D504" s="98"/>
      <c r="E504" s="98"/>
      <c r="F504" s="98"/>
      <c r="G504" s="98"/>
      <c r="H504" s="98"/>
      <c r="I504" s="98"/>
      <c r="J504" s="98"/>
      <c r="K504" s="98"/>
      <c r="L504" s="98"/>
    </row>
    <row r="505" spans="2:12">
      <c r="B505" s="96"/>
      <c r="C505" s="96"/>
      <c r="D505" s="98"/>
      <c r="E505" s="98"/>
      <c r="F505" s="98"/>
      <c r="G505" s="98"/>
      <c r="H505" s="98"/>
      <c r="I505" s="98"/>
      <c r="J505" s="98"/>
      <c r="K505" s="98"/>
      <c r="L505" s="98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E514" s="2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710937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2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152</v>
      </c>
      <c r="C1" s="46" t="s" vm="1">
        <v>240</v>
      </c>
    </row>
    <row r="2" spans="2:11">
      <c r="B2" s="46" t="s">
        <v>151</v>
      </c>
      <c r="C2" s="46" t="s">
        <v>241</v>
      </c>
    </row>
    <row r="3" spans="2:11">
      <c r="B3" s="46" t="s">
        <v>153</v>
      </c>
      <c r="C3" s="46" t="s">
        <v>242</v>
      </c>
    </row>
    <row r="4" spans="2:11">
      <c r="B4" s="46" t="s">
        <v>154</v>
      </c>
      <c r="C4" s="46" t="s">
        <v>243</v>
      </c>
    </row>
    <row r="6" spans="2:11" ht="26.25" customHeight="1">
      <c r="B6" s="151" t="s">
        <v>181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1" ht="26.25" customHeight="1">
      <c r="B7" s="151" t="s">
        <v>106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2:11" s="3" customFormat="1" ht="63">
      <c r="B8" s="21" t="s">
        <v>121</v>
      </c>
      <c r="C8" s="29" t="s">
        <v>49</v>
      </c>
      <c r="D8" s="29" t="s">
        <v>70</v>
      </c>
      <c r="E8" s="29" t="s">
        <v>108</v>
      </c>
      <c r="F8" s="29" t="s">
        <v>109</v>
      </c>
      <c r="G8" s="29" t="s">
        <v>215</v>
      </c>
      <c r="H8" s="29" t="s">
        <v>214</v>
      </c>
      <c r="I8" s="29" t="s">
        <v>116</v>
      </c>
      <c r="J8" s="29" t="s">
        <v>155</v>
      </c>
      <c r="K8" s="30" t="s">
        <v>157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222</v>
      </c>
      <c r="H9" s="15"/>
      <c r="I9" s="15" t="s">
        <v>218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6" t="s">
        <v>53</v>
      </c>
      <c r="C11" s="76"/>
      <c r="D11" s="77"/>
      <c r="E11" s="77"/>
      <c r="F11" s="100"/>
      <c r="G11" s="79"/>
      <c r="H11" s="101"/>
      <c r="I11" s="79">
        <v>-349429.51974829403</v>
      </c>
      <c r="J11" s="80">
        <f>IFERROR(I11/$I$11,0)</f>
        <v>1</v>
      </c>
      <c r="K11" s="80">
        <f>I11/'סכום נכסי הקרן'!$C$42</f>
        <v>-3.1335216091407112E-3</v>
      </c>
    </row>
    <row r="12" spans="2:11" ht="19.5" customHeight="1">
      <c r="B12" s="81" t="s">
        <v>36</v>
      </c>
      <c r="C12" s="82"/>
      <c r="D12" s="83"/>
      <c r="E12" s="83"/>
      <c r="F12" s="102"/>
      <c r="G12" s="85"/>
      <c r="H12" s="103"/>
      <c r="I12" s="85">
        <v>-588943.45819637016</v>
      </c>
      <c r="J12" s="86">
        <f t="shared" ref="J12:J75" si="0">IFERROR(I12/$I$11,0)</f>
        <v>1.6854427714653477</v>
      </c>
      <c r="K12" s="86">
        <f>I12/'סכום נכסי הקרן'!$C$42</f>
        <v>-5.2813713453566764E-3</v>
      </c>
    </row>
    <row r="13" spans="2:11">
      <c r="B13" s="87" t="s">
        <v>199</v>
      </c>
      <c r="C13" s="82"/>
      <c r="D13" s="83"/>
      <c r="E13" s="83"/>
      <c r="F13" s="102"/>
      <c r="G13" s="85"/>
      <c r="H13" s="103"/>
      <c r="I13" s="85">
        <v>-14396.590739922005</v>
      </c>
      <c r="J13" s="86">
        <f t="shared" si="0"/>
        <v>4.1200270516046723E-2</v>
      </c>
      <c r="K13" s="86">
        <f>I13/'סכום נכסי הקרן'!$C$42</f>
        <v>-1.2910193796447533E-4</v>
      </c>
    </row>
    <row r="14" spans="2:11">
      <c r="B14" s="88" t="s">
        <v>2677</v>
      </c>
      <c r="C14" s="90" t="s">
        <v>2678</v>
      </c>
      <c r="D14" s="91" t="s">
        <v>558</v>
      </c>
      <c r="E14" s="91" t="s">
        <v>139</v>
      </c>
      <c r="F14" s="104">
        <v>44952</v>
      </c>
      <c r="G14" s="93">
        <v>38601553.779898003</v>
      </c>
      <c r="H14" s="105">
        <v>-34.616999</v>
      </c>
      <c r="I14" s="93">
        <v>-13362.699392327004</v>
      </c>
      <c r="J14" s="94">
        <f t="shared" si="0"/>
        <v>3.8241472563487512E-2</v>
      </c>
      <c r="K14" s="94">
        <f>I14/'סכום נכסי הקרן'!$C$42</f>
        <v>-1.1983048064304974E-4</v>
      </c>
    </row>
    <row r="15" spans="2:11">
      <c r="B15" s="88" t="s">
        <v>993</v>
      </c>
      <c r="C15" s="90" t="s">
        <v>2679</v>
      </c>
      <c r="D15" s="91" t="s">
        <v>558</v>
      </c>
      <c r="E15" s="91" t="s">
        <v>139</v>
      </c>
      <c r="F15" s="104">
        <v>44952</v>
      </c>
      <c r="G15" s="93">
        <v>64247579.584924012</v>
      </c>
      <c r="H15" s="105">
        <v>-20.266642000000001</v>
      </c>
      <c r="I15" s="93">
        <v>-13020.827056275002</v>
      </c>
      <c r="J15" s="94">
        <f t="shared" si="0"/>
        <v>3.7263099768028607E-2</v>
      </c>
      <c r="K15" s="94">
        <f>I15/'סכום נכסי הקרן'!$C$42</f>
        <v>-1.1676472834668385E-4</v>
      </c>
    </row>
    <row r="16" spans="2:11" s="6" customFormat="1">
      <c r="B16" s="88" t="s">
        <v>1004</v>
      </c>
      <c r="C16" s="90" t="s">
        <v>2680</v>
      </c>
      <c r="D16" s="91" t="s">
        <v>558</v>
      </c>
      <c r="E16" s="91" t="s">
        <v>139</v>
      </c>
      <c r="F16" s="104">
        <v>44882</v>
      </c>
      <c r="G16" s="93">
        <v>17366668.819786001</v>
      </c>
      <c r="H16" s="105">
        <v>-3.8064249999999999</v>
      </c>
      <c r="I16" s="93">
        <v>-661.04914847600014</v>
      </c>
      <c r="J16" s="94">
        <f t="shared" si="0"/>
        <v>1.8917953725036635E-3</v>
      </c>
      <c r="K16" s="94">
        <f>I16/'סכום נכסי הקרן'!$C$42</f>
        <v>-5.9279816798126307E-6</v>
      </c>
    </row>
    <row r="17" spans="2:11" s="6" customFormat="1">
      <c r="B17" s="88" t="s">
        <v>1004</v>
      </c>
      <c r="C17" s="90" t="s">
        <v>2681</v>
      </c>
      <c r="D17" s="91" t="s">
        <v>558</v>
      </c>
      <c r="E17" s="91" t="s">
        <v>139</v>
      </c>
      <c r="F17" s="104">
        <v>44965</v>
      </c>
      <c r="G17" s="93">
        <v>18054765.564264003</v>
      </c>
      <c r="H17" s="105">
        <v>-3.0257000000000001</v>
      </c>
      <c r="I17" s="93">
        <v>-546.28297948699992</v>
      </c>
      <c r="J17" s="94">
        <f t="shared" si="0"/>
        <v>1.5633566960241542E-3</v>
      </c>
      <c r="K17" s="94">
        <f>I17/'סכום נכסי הקרן'!$C$42</f>
        <v>-4.8988119897865131E-6</v>
      </c>
    </row>
    <row r="18" spans="2:11" s="6" customFormat="1">
      <c r="B18" s="88" t="s">
        <v>1110</v>
      </c>
      <c r="C18" s="90" t="s">
        <v>2682</v>
      </c>
      <c r="D18" s="91" t="s">
        <v>558</v>
      </c>
      <c r="E18" s="91" t="s">
        <v>139</v>
      </c>
      <c r="F18" s="104">
        <v>44965</v>
      </c>
      <c r="G18" s="93">
        <v>15440316.867690003</v>
      </c>
      <c r="H18" s="105">
        <v>18.024788000000001</v>
      </c>
      <c r="I18" s="93">
        <v>2783.0843291460001</v>
      </c>
      <c r="J18" s="94">
        <f t="shared" si="0"/>
        <v>-7.9646514443048495E-3</v>
      </c>
      <c r="K18" s="94">
        <f>I18/'סכום נכסי הקרן'!$C$42</f>
        <v>2.495740741000302E-5</v>
      </c>
    </row>
    <row r="19" spans="2:11">
      <c r="B19" s="88" t="s">
        <v>1110</v>
      </c>
      <c r="C19" s="90" t="s">
        <v>2683</v>
      </c>
      <c r="D19" s="91" t="s">
        <v>558</v>
      </c>
      <c r="E19" s="91" t="s">
        <v>139</v>
      </c>
      <c r="F19" s="104">
        <v>44952</v>
      </c>
      <c r="G19" s="93">
        <v>44454037.970664002</v>
      </c>
      <c r="H19" s="105">
        <v>30.234833999999999</v>
      </c>
      <c r="I19" s="93">
        <v>13440.604732988002</v>
      </c>
      <c r="J19" s="94">
        <f t="shared" si="0"/>
        <v>-3.8464422647147063E-2</v>
      </c>
      <c r="K19" s="94">
        <f>I19/'סכום נכסי הקרן'!$C$42</f>
        <v>1.2052909954795667E-4</v>
      </c>
    </row>
    <row r="20" spans="2:11">
      <c r="B20" s="88" t="s">
        <v>1017</v>
      </c>
      <c r="C20" s="90" t="s">
        <v>2684</v>
      </c>
      <c r="D20" s="91" t="s">
        <v>558</v>
      </c>
      <c r="E20" s="91" t="s">
        <v>139</v>
      </c>
      <c r="F20" s="104">
        <v>45091</v>
      </c>
      <c r="G20" s="93">
        <v>37827380.996405005</v>
      </c>
      <c r="H20" s="105">
        <v>1.5185919999999999</v>
      </c>
      <c r="I20" s="93">
        <v>574.44349423300014</v>
      </c>
      <c r="J20" s="94">
        <f t="shared" si="0"/>
        <v>-1.6439466666891547E-3</v>
      </c>
      <c r="K20" s="94">
        <f>I20/'סכום נכסי הקרן'!$C$42</f>
        <v>5.1513424043453084E-6</v>
      </c>
    </row>
    <row r="21" spans="2:11">
      <c r="B21" s="88" t="s">
        <v>1036</v>
      </c>
      <c r="C21" s="90" t="s">
        <v>2685</v>
      </c>
      <c r="D21" s="91" t="s">
        <v>558</v>
      </c>
      <c r="E21" s="91" t="s">
        <v>139</v>
      </c>
      <c r="F21" s="104">
        <v>44917</v>
      </c>
      <c r="G21" s="93">
        <v>61154522.578493007</v>
      </c>
      <c r="H21" s="105">
        <v>-5.9169239999999999</v>
      </c>
      <c r="I21" s="93">
        <v>-3618.466547250001</v>
      </c>
      <c r="J21" s="94">
        <f t="shared" si="0"/>
        <v>1.035535449282163E-2</v>
      </c>
      <c r="K21" s="94">
        <f>I21/'סכום נכסי הקרן'!$C$42</f>
        <v>-3.2448727073568925E-5</v>
      </c>
    </row>
    <row r="22" spans="2:11">
      <c r="B22" s="88" t="s">
        <v>1036</v>
      </c>
      <c r="C22" s="90" t="s">
        <v>2686</v>
      </c>
      <c r="D22" s="91" t="s">
        <v>558</v>
      </c>
      <c r="E22" s="91" t="s">
        <v>139</v>
      </c>
      <c r="F22" s="104">
        <v>45043</v>
      </c>
      <c r="G22" s="93">
        <v>50399299.210260011</v>
      </c>
      <c r="H22" s="105">
        <v>2.8972000000000001E-2</v>
      </c>
      <c r="I22" s="93">
        <v>14.601827526000003</v>
      </c>
      <c r="J22" s="94">
        <f t="shared" si="0"/>
        <v>-4.1787618677775695E-5</v>
      </c>
      <c r="K22" s="94">
        <f>I22/'סכום נכסי הקרן'!$C$42</f>
        <v>1.3094240612134213E-7</v>
      </c>
    </row>
    <row r="23" spans="2:11">
      <c r="B23" s="95"/>
      <c r="C23" s="90"/>
      <c r="D23" s="90"/>
      <c r="E23" s="90"/>
      <c r="F23" s="90"/>
      <c r="G23" s="93"/>
      <c r="H23" s="105"/>
      <c r="I23" s="90"/>
      <c r="J23" s="94"/>
      <c r="K23" s="90"/>
    </row>
    <row r="24" spans="2:11">
      <c r="B24" s="87" t="s">
        <v>2668</v>
      </c>
      <c r="C24" s="82"/>
      <c r="D24" s="83"/>
      <c r="E24" s="83"/>
      <c r="F24" s="102"/>
      <c r="G24" s="85"/>
      <c r="H24" s="103"/>
      <c r="I24" s="85">
        <v>-519433.21008189506</v>
      </c>
      <c r="J24" s="86">
        <f t="shared" si="0"/>
        <v>1.4865178261300318</v>
      </c>
      <c r="K24" s="86">
        <f>I24/'סכום נכסי הקרן'!$C$42</f>
        <v>-4.6580357305513291E-3</v>
      </c>
    </row>
    <row r="25" spans="2:11">
      <c r="B25" s="88" t="s">
        <v>2687</v>
      </c>
      <c r="C25" s="90" t="s">
        <v>2688</v>
      </c>
      <c r="D25" s="91" t="s">
        <v>558</v>
      </c>
      <c r="E25" s="91" t="s">
        <v>138</v>
      </c>
      <c r="F25" s="104">
        <v>44951</v>
      </c>
      <c r="G25" s="93">
        <v>45327759.003100008</v>
      </c>
      <c r="H25" s="105">
        <v>-11.310268000000001</v>
      </c>
      <c r="I25" s="93">
        <v>-5126.6911906690002</v>
      </c>
      <c r="J25" s="94">
        <f t="shared" si="0"/>
        <v>1.4671603001263116E-2</v>
      </c>
      <c r="K25" s="94">
        <f>I25/'סכום נכסי הקרן'!$C$42</f>
        <v>-4.5973785045191684E-5</v>
      </c>
    </row>
    <row r="26" spans="2:11">
      <c r="B26" s="88" t="s">
        <v>2687</v>
      </c>
      <c r="C26" s="90" t="s">
        <v>2689</v>
      </c>
      <c r="D26" s="91" t="s">
        <v>558</v>
      </c>
      <c r="E26" s="91" t="s">
        <v>138</v>
      </c>
      <c r="F26" s="104">
        <v>44951</v>
      </c>
      <c r="G26" s="93">
        <v>19793744.70645</v>
      </c>
      <c r="H26" s="105">
        <v>-11.310268000000001</v>
      </c>
      <c r="I26" s="93">
        <v>-2238.7256444960008</v>
      </c>
      <c r="J26" s="94">
        <f t="shared" si="0"/>
        <v>6.4068017095654396E-3</v>
      </c>
      <c r="K26" s="94">
        <f>I26/'סכום נכסי הקרן'!$C$42</f>
        <v>-2.0075851602402956E-5</v>
      </c>
    </row>
    <row r="27" spans="2:11">
      <c r="B27" s="88" t="s">
        <v>2690</v>
      </c>
      <c r="C27" s="90" t="s">
        <v>2691</v>
      </c>
      <c r="D27" s="91" t="s">
        <v>558</v>
      </c>
      <c r="E27" s="91" t="s">
        <v>138</v>
      </c>
      <c r="F27" s="104">
        <v>44951</v>
      </c>
      <c r="G27" s="93">
        <v>51803153.146400012</v>
      </c>
      <c r="H27" s="105">
        <v>-11.310268000000001</v>
      </c>
      <c r="I27" s="93">
        <v>-5859.0756442449992</v>
      </c>
      <c r="J27" s="94">
        <f t="shared" si="0"/>
        <v>1.6767546280764975E-2</v>
      </c>
      <c r="K27" s="94">
        <f>I27/'סכום נכסי הקרן'!$C$42</f>
        <v>-5.2541468603044013E-5</v>
      </c>
    </row>
    <row r="28" spans="2:11">
      <c r="B28" s="88" t="s">
        <v>2692</v>
      </c>
      <c r="C28" s="90" t="s">
        <v>2693</v>
      </c>
      <c r="D28" s="91" t="s">
        <v>558</v>
      </c>
      <c r="E28" s="91" t="s">
        <v>138</v>
      </c>
      <c r="F28" s="104">
        <v>44951</v>
      </c>
      <c r="G28" s="93">
        <v>30483597.309047002</v>
      </c>
      <c r="H28" s="105">
        <v>-11.259849000000001</v>
      </c>
      <c r="I28" s="93">
        <v>-3432.4068749480007</v>
      </c>
      <c r="J28" s="94">
        <f t="shared" si="0"/>
        <v>9.822887538009039E-3</v>
      </c>
      <c r="K28" s="94">
        <f>I28/'סכום נכסי הקרן'!$C$42</f>
        <v>-3.0780230364510318E-5</v>
      </c>
    </row>
    <row r="29" spans="2:11">
      <c r="B29" s="88" t="s">
        <v>2692</v>
      </c>
      <c r="C29" s="90" t="s">
        <v>2694</v>
      </c>
      <c r="D29" s="91" t="s">
        <v>558</v>
      </c>
      <c r="E29" s="91" t="s">
        <v>138</v>
      </c>
      <c r="F29" s="104">
        <v>44951</v>
      </c>
      <c r="G29" s="93">
        <v>97174929.179182008</v>
      </c>
      <c r="H29" s="105">
        <v>-11.259848</v>
      </c>
      <c r="I29" s="93">
        <v>-10941.749805239</v>
      </c>
      <c r="J29" s="94">
        <f t="shared" si="0"/>
        <v>3.1313181018938284E-2</v>
      </c>
      <c r="K29" s="94">
        <f>I29/'סכום נכסי הקרן'!$C$42</f>
        <v>-9.8120529373777848E-5</v>
      </c>
    </row>
    <row r="30" spans="2:11">
      <c r="B30" s="88" t="s">
        <v>2695</v>
      </c>
      <c r="C30" s="90" t="s">
        <v>2696</v>
      </c>
      <c r="D30" s="91" t="s">
        <v>558</v>
      </c>
      <c r="E30" s="91" t="s">
        <v>138</v>
      </c>
      <c r="F30" s="104">
        <v>44950</v>
      </c>
      <c r="G30" s="93">
        <v>59775913.016820014</v>
      </c>
      <c r="H30" s="105">
        <v>-10.581398999999999</v>
      </c>
      <c r="I30" s="93">
        <v>-6325.1275988450016</v>
      </c>
      <c r="J30" s="94">
        <f t="shared" si="0"/>
        <v>1.8101297232704341E-2</v>
      </c>
      <c r="K30" s="94">
        <f>I30/'סכום נכסי הקרן'!$C$42</f>
        <v>-5.6720806032158003E-5</v>
      </c>
    </row>
    <row r="31" spans="2:11">
      <c r="B31" s="88" t="s">
        <v>2697</v>
      </c>
      <c r="C31" s="90" t="s">
        <v>2698</v>
      </c>
      <c r="D31" s="91" t="s">
        <v>558</v>
      </c>
      <c r="E31" s="91" t="s">
        <v>138</v>
      </c>
      <c r="F31" s="104">
        <v>44950</v>
      </c>
      <c r="G31" s="93">
        <v>78310404.047928035</v>
      </c>
      <c r="H31" s="105">
        <v>-10.455429000000001</v>
      </c>
      <c r="I31" s="93">
        <v>-8187.6886811830009</v>
      </c>
      <c r="J31" s="94">
        <f t="shared" si="0"/>
        <v>2.3431588398944863E-2</v>
      </c>
      <c r="K31" s="94">
        <f>I31/'סכום נכסי הקרן'!$C$42</f>
        <v>-7.3423388584584518E-5</v>
      </c>
    </row>
    <row r="32" spans="2:11">
      <c r="B32" s="88" t="s">
        <v>2699</v>
      </c>
      <c r="C32" s="90" t="s">
        <v>2700</v>
      </c>
      <c r="D32" s="91" t="s">
        <v>558</v>
      </c>
      <c r="E32" s="91" t="s">
        <v>138</v>
      </c>
      <c r="F32" s="104">
        <v>44950</v>
      </c>
      <c r="G32" s="93">
        <v>45683807.865359992</v>
      </c>
      <c r="H32" s="105">
        <v>-10.448807</v>
      </c>
      <c r="I32" s="93">
        <v>-4773.4128932880012</v>
      </c>
      <c r="J32" s="94">
        <f t="shared" si="0"/>
        <v>1.3660588540792011E-2</v>
      </c>
      <c r="K32" s="94">
        <f>I32/'סכום נכסי הקרן'!$C$42</f>
        <v>-4.2805749386151739E-5</v>
      </c>
    </row>
    <row r="33" spans="2:11">
      <c r="B33" s="88" t="s">
        <v>2701</v>
      </c>
      <c r="C33" s="90" t="s">
        <v>2702</v>
      </c>
      <c r="D33" s="91" t="s">
        <v>558</v>
      </c>
      <c r="E33" s="91" t="s">
        <v>138</v>
      </c>
      <c r="F33" s="104">
        <v>44952</v>
      </c>
      <c r="G33" s="93">
        <v>61405673.582804024</v>
      </c>
      <c r="H33" s="105">
        <v>-10.330845</v>
      </c>
      <c r="I33" s="93">
        <v>-6343.7247895200007</v>
      </c>
      <c r="J33" s="94">
        <f t="shared" si="0"/>
        <v>1.8154518811374611E-2</v>
      </c>
      <c r="K33" s="94">
        <f>I33/'סכום נכסי הקרן'!$C$42</f>
        <v>-5.6887576998993885E-5</v>
      </c>
    </row>
    <row r="34" spans="2:11">
      <c r="B34" s="88" t="s">
        <v>2703</v>
      </c>
      <c r="C34" s="90" t="s">
        <v>2704</v>
      </c>
      <c r="D34" s="91" t="s">
        <v>558</v>
      </c>
      <c r="E34" s="91" t="s">
        <v>138</v>
      </c>
      <c r="F34" s="104">
        <v>44952</v>
      </c>
      <c r="G34" s="93">
        <v>124147586.80780001</v>
      </c>
      <c r="H34" s="105">
        <v>-10.304418</v>
      </c>
      <c r="I34" s="93">
        <v>-12792.686499131001</v>
      </c>
      <c r="J34" s="94">
        <f t="shared" si="0"/>
        <v>3.6610205423817682E-2</v>
      </c>
      <c r="K34" s="94">
        <f>I34/'סכום נכסי הקרן'!$C$42</f>
        <v>-1.1471886981061317E-4</v>
      </c>
    </row>
    <row r="35" spans="2:11">
      <c r="B35" s="88" t="s">
        <v>2705</v>
      </c>
      <c r="C35" s="90" t="s">
        <v>2706</v>
      </c>
      <c r="D35" s="91" t="s">
        <v>558</v>
      </c>
      <c r="E35" s="91" t="s">
        <v>138</v>
      </c>
      <c r="F35" s="104">
        <v>44952</v>
      </c>
      <c r="G35" s="93">
        <v>62751616.534644015</v>
      </c>
      <c r="H35" s="105">
        <v>-10.261502</v>
      </c>
      <c r="I35" s="93">
        <v>-6439.2583999599992</v>
      </c>
      <c r="J35" s="94">
        <f t="shared" si="0"/>
        <v>1.8427917608673749E-2</v>
      </c>
      <c r="K35" s="94">
        <f>I35/'סכום נכסי הקרן'!$C$42</f>
        <v>-5.7744278038243811E-5</v>
      </c>
    </row>
    <row r="36" spans="2:11">
      <c r="B36" s="88" t="s">
        <v>2707</v>
      </c>
      <c r="C36" s="90" t="s">
        <v>2708</v>
      </c>
      <c r="D36" s="91" t="s">
        <v>558</v>
      </c>
      <c r="E36" s="91" t="s">
        <v>138</v>
      </c>
      <c r="F36" s="104">
        <v>44959</v>
      </c>
      <c r="G36" s="93">
        <v>81837713.611716017</v>
      </c>
      <c r="H36" s="105">
        <v>-9.1638409999999997</v>
      </c>
      <c r="I36" s="93">
        <v>-7499.4781965790016</v>
      </c>
      <c r="J36" s="94">
        <f t="shared" si="0"/>
        <v>2.1462062512580881E-2</v>
      </c>
      <c r="K36" s="94">
        <f>I36/'סכום נכסי הקרן'!$C$42</f>
        <v>-6.7251836659900971E-5</v>
      </c>
    </row>
    <row r="37" spans="2:11">
      <c r="B37" s="88" t="s">
        <v>2709</v>
      </c>
      <c r="C37" s="90" t="s">
        <v>2710</v>
      </c>
      <c r="D37" s="91" t="s">
        <v>558</v>
      </c>
      <c r="E37" s="91" t="s">
        <v>138</v>
      </c>
      <c r="F37" s="104">
        <v>44959</v>
      </c>
      <c r="G37" s="93">
        <v>9939789.5930199996</v>
      </c>
      <c r="H37" s="105">
        <v>-9.1509</v>
      </c>
      <c r="I37" s="93">
        <v>-909.58015873099998</v>
      </c>
      <c r="J37" s="94">
        <f t="shared" si="0"/>
        <v>2.6030432671693038E-3</v>
      </c>
      <c r="K37" s="94">
        <f>I37/'סכום נכסי הקרן'!$C$42</f>
        <v>-8.1566923272032498E-6</v>
      </c>
    </row>
    <row r="38" spans="2:11">
      <c r="B38" s="88" t="s">
        <v>2711</v>
      </c>
      <c r="C38" s="90" t="s">
        <v>2712</v>
      </c>
      <c r="D38" s="91" t="s">
        <v>558</v>
      </c>
      <c r="E38" s="91" t="s">
        <v>138</v>
      </c>
      <c r="F38" s="104">
        <v>44959</v>
      </c>
      <c r="G38" s="93">
        <v>66058801.823810004</v>
      </c>
      <c r="H38" s="105">
        <v>-9.0636229999999998</v>
      </c>
      <c r="I38" s="93">
        <v>-5987.320602232001</v>
      </c>
      <c r="J38" s="94">
        <f t="shared" si="0"/>
        <v>1.7134558655905407E-2</v>
      </c>
      <c r="K38" s="94">
        <f>I38/'סכום נכסי הקרן'!$C$42</f>
        <v>-5.3691509811368609E-5</v>
      </c>
    </row>
    <row r="39" spans="2:11">
      <c r="B39" s="88" t="s">
        <v>2711</v>
      </c>
      <c r="C39" s="90" t="s">
        <v>2713</v>
      </c>
      <c r="D39" s="91" t="s">
        <v>558</v>
      </c>
      <c r="E39" s="91" t="s">
        <v>138</v>
      </c>
      <c r="F39" s="104">
        <v>44959</v>
      </c>
      <c r="G39" s="93">
        <v>53846958.912604004</v>
      </c>
      <c r="H39" s="105">
        <v>-9.0636229999999998</v>
      </c>
      <c r="I39" s="93">
        <v>-4880.485227766002</v>
      </c>
      <c r="J39" s="94">
        <f t="shared" si="0"/>
        <v>1.396700894441197E-2</v>
      </c>
      <c r="K39" s="94">
        <f>I39/'סכום נכסי הקרן'!$C$42</f>
        <v>-4.3765924342376504E-5</v>
      </c>
    </row>
    <row r="40" spans="2:11">
      <c r="B40" s="88" t="s">
        <v>2714</v>
      </c>
      <c r="C40" s="90" t="s">
        <v>2715</v>
      </c>
      <c r="D40" s="91" t="s">
        <v>558</v>
      </c>
      <c r="E40" s="91" t="s">
        <v>138</v>
      </c>
      <c r="F40" s="104">
        <v>44958</v>
      </c>
      <c r="G40" s="93">
        <v>40562226.689985007</v>
      </c>
      <c r="H40" s="105">
        <v>-8.5936509999999995</v>
      </c>
      <c r="I40" s="93">
        <v>-3485.7761198530006</v>
      </c>
      <c r="J40" s="94">
        <f t="shared" si="0"/>
        <v>9.9756200402413737E-3</v>
      </c>
      <c r="K40" s="94">
        <f>I40/'סכום נכסי הקרן'!$C$42</f>
        <v>-3.125882096067347E-5</v>
      </c>
    </row>
    <row r="41" spans="2:11">
      <c r="B41" s="88" t="s">
        <v>2714</v>
      </c>
      <c r="C41" s="90" t="s">
        <v>2716</v>
      </c>
      <c r="D41" s="91" t="s">
        <v>558</v>
      </c>
      <c r="E41" s="91" t="s">
        <v>138</v>
      </c>
      <c r="F41" s="104">
        <v>44958</v>
      </c>
      <c r="G41" s="93">
        <v>95541603.931368023</v>
      </c>
      <c r="H41" s="105">
        <v>-8.5936509999999995</v>
      </c>
      <c r="I41" s="93">
        <v>-8210.5118123390039</v>
      </c>
      <c r="J41" s="94">
        <f t="shared" si="0"/>
        <v>2.3496903805532272E-2</v>
      </c>
      <c r="K41" s="94">
        <f>I41/'סכום נכסי הקרן'!$C$42</f>
        <v>-7.3628055822535973E-5</v>
      </c>
    </row>
    <row r="42" spans="2:11">
      <c r="B42" s="88" t="s">
        <v>2717</v>
      </c>
      <c r="C42" s="90" t="s">
        <v>2718</v>
      </c>
      <c r="D42" s="91" t="s">
        <v>558</v>
      </c>
      <c r="E42" s="91" t="s">
        <v>138</v>
      </c>
      <c r="F42" s="104">
        <v>44958</v>
      </c>
      <c r="G42" s="93">
        <v>41982206.749938011</v>
      </c>
      <c r="H42" s="105">
        <v>-8.5456430000000001</v>
      </c>
      <c r="I42" s="93">
        <v>-3587.6495113180004</v>
      </c>
      <c r="J42" s="94">
        <f t="shared" si="0"/>
        <v>1.0267162070057236E-2</v>
      </c>
      <c r="K42" s="94">
        <f>I42/'סכום נכסי הקרן'!$C$42</f>
        <v>-3.2172374211074227E-5</v>
      </c>
    </row>
    <row r="43" spans="2:11">
      <c r="B43" s="88" t="s">
        <v>2717</v>
      </c>
      <c r="C43" s="90" t="s">
        <v>2719</v>
      </c>
      <c r="D43" s="91" t="s">
        <v>558</v>
      </c>
      <c r="E43" s="91" t="s">
        <v>138</v>
      </c>
      <c r="F43" s="104">
        <v>44958</v>
      </c>
      <c r="G43" s="93">
        <v>59739912.674910001</v>
      </c>
      <c r="H43" s="105">
        <v>-8.5456430000000001</v>
      </c>
      <c r="I43" s="93">
        <v>-5105.1596678410015</v>
      </c>
      <c r="J43" s="94">
        <f t="shared" si="0"/>
        <v>1.460998392900068E-2</v>
      </c>
      <c r="K43" s="94">
        <f>I43/'סכום נכסי הקרן'!$C$42</f>
        <v>-4.5780700350722137E-5</v>
      </c>
    </row>
    <row r="44" spans="2:11">
      <c r="B44" s="88" t="s">
        <v>2720</v>
      </c>
      <c r="C44" s="90" t="s">
        <v>2721</v>
      </c>
      <c r="D44" s="91" t="s">
        <v>558</v>
      </c>
      <c r="E44" s="91" t="s">
        <v>138</v>
      </c>
      <c r="F44" s="104">
        <v>44958</v>
      </c>
      <c r="G44" s="93">
        <v>49123826.768521011</v>
      </c>
      <c r="H44" s="105">
        <v>-8.5360469999999999</v>
      </c>
      <c r="I44" s="93">
        <v>-4193.2327120809996</v>
      </c>
      <c r="J44" s="94">
        <f t="shared" si="0"/>
        <v>1.2000224580629387E-2</v>
      </c>
      <c r="K44" s="94">
        <f>I44/'סכום נכסי הקרן'!$C$42</f>
        <v>-3.7602963037943706E-5</v>
      </c>
    </row>
    <row r="45" spans="2:11">
      <c r="B45" s="88" t="s">
        <v>2720</v>
      </c>
      <c r="C45" s="90" t="s">
        <v>2722</v>
      </c>
      <c r="D45" s="91" t="s">
        <v>558</v>
      </c>
      <c r="E45" s="91" t="s">
        <v>138</v>
      </c>
      <c r="F45" s="104">
        <v>44958</v>
      </c>
      <c r="G45" s="93">
        <v>49983236.553044997</v>
      </c>
      <c r="H45" s="105">
        <v>-8.5360469999999999</v>
      </c>
      <c r="I45" s="93">
        <v>-4266.5923308050005</v>
      </c>
      <c r="J45" s="94">
        <f t="shared" si="0"/>
        <v>1.2210165683421287E-2</v>
      </c>
      <c r="K45" s="94">
        <f>I45/'סכום נכסי הקרן'!$C$42</f>
        <v>-3.8260818020188956E-5</v>
      </c>
    </row>
    <row r="46" spans="2:11">
      <c r="B46" s="88" t="s">
        <v>2723</v>
      </c>
      <c r="C46" s="90" t="s">
        <v>2724</v>
      </c>
      <c r="D46" s="91" t="s">
        <v>558</v>
      </c>
      <c r="E46" s="91" t="s">
        <v>138</v>
      </c>
      <c r="F46" s="104">
        <v>44963</v>
      </c>
      <c r="G46" s="93">
        <v>59766322.892722003</v>
      </c>
      <c r="H46" s="105">
        <v>-8.4678769999999997</v>
      </c>
      <c r="I46" s="93">
        <v>-5060.9386808580002</v>
      </c>
      <c r="J46" s="94">
        <f t="shared" si="0"/>
        <v>1.448343197936902E-2</v>
      </c>
      <c r="K46" s="94">
        <f>I46/'סכום נכסי הקרן'!$C$42</f>
        <v>-4.5384147081872443E-5</v>
      </c>
    </row>
    <row r="47" spans="2:11">
      <c r="B47" s="88" t="s">
        <v>2725</v>
      </c>
      <c r="C47" s="90" t="s">
        <v>2726</v>
      </c>
      <c r="D47" s="91" t="s">
        <v>558</v>
      </c>
      <c r="E47" s="91" t="s">
        <v>138</v>
      </c>
      <c r="F47" s="104">
        <v>44963</v>
      </c>
      <c r="G47" s="93">
        <v>100028339.01642001</v>
      </c>
      <c r="H47" s="105">
        <v>-8.4629600000000007</v>
      </c>
      <c r="I47" s="93">
        <v>-8465.3585010980005</v>
      </c>
      <c r="J47" s="94">
        <f t="shared" si="0"/>
        <v>2.4226225955940661E-2</v>
      </c>
      <c r="K47" s="94">
        <f>I47/'סכום נכסי הקרן'!$C$42</f>
        <v>-7.5913402540865634E-5</v>
      </c>
    </row>
    <row r="48" spans="2:11">
      <c r="B48" s="88" t="s">
        <v>2727</v>
      </c>
      <c r="C48" s="90" t="s">
        <v>2728</v>
      </c>
      <c r="D48" s="91" t="s">
        <v>558</v>
      </c>
      <c r="E48" s="91" t="s">
        <v>138</v>
      </c>
      <c r="F48" s="104">
        <v>44963</v>
      </c>
      <c r="G48" s="93">
        <v>53164746.597679995</v>
      </c>
      <c r="H48" s="105">
        <v>-8.3880510000000008</v>
      </c>
      <c r="I48" s="93">
        <v>-4459.4859104210009</v>
      </c>
      <c r="J48" s="94">
        <f t="shared" si="0"/>
        <v>1.2762189965041649E-2</v>
      </c>
      <c r="K48" s="94">
        <f>I48/'סכום נכסי הקרן'!$C$42</f>
        <v>-3.9990598035416742E-5</v>
      </c>
    </row>
    <row r="49" spans="2:11">
      <c r="B49" s="88" t="s">
        <v>2729</v>
      </c>
      <c r="C49" s="90" t="s">
        <v>2730</v>
      </c>
      <c r="D49" s="91" t="s">
        <v>558</v>
      </c>
      <c r="E49" s="91" t="s">
        <v>138</v>
      </c>
      <c r="F49" s="104">
        <v>44963</v>
      </c>
      <c r="G49" s="93">
        <v>82478132.048800007</v>
      </c>
      <c r="H49" s="105">
        <v>-8.2924140000000008</v>
      </c>
      <c r="I49" s="93">
        <v>-6839.4283403280006</v>
      </c>
      <c r="J49" s="94">
        <f t="shared" si="0"/>
        <v>1.9573126922003251E-2</v>
      </c>
      <c r="K49" s="94">
        <f>I49/'סכום נכסי הקרן'!$C$42</f>
        <v>-6.1332816168550999E-5</v>
      </c>
    </row>
    <row r="50" spans="2:11">
      <c r="B50" s="88" t="s">
        <v>2731</v>
      </c>
      <c r="C50" s="90" t="s">
        <v>2732</v>
      </c>
      <c r="D50" s="91" t="s">
        <v>558</v>
      </c>
      <c r="E50" s="91" t="s">
        <v>138</v>
      </c>
      <c r="F50" s="104">
        <v>44964</v>
      </c>
      <c r="G50" s="93">
        <v>27017247.827931002</v>
      </c>
      <c r="H50" s="105">
        <v>-7.5183980000000004</v>
      </c>
      <c r="I50" s="93">
        <v>-2031.2640947540006</v>
      </c>
      <c r="J50" s="94">
        <f t="shared" si="0"/>
        <v>5.8130867026265813E-3</v>
      </c>
      <c r="K50" s="94">
        <f>I50/'סכום נכסי הקרן'!$C$42</f>
        <v>-1.8215432798488916E-5</v>
      </c>
    </row>
    <row r="51" spans="2:11">
      <c r="B51" s="88" t="s">
        <v>2733</v>
      </c>
      <c r="C51" s="90" t="s">
        <v>2734</v>
      </c>
      <c r="D51" s="91" t="s">
        <v>558</v>
      </c>
      <c r="E51" s="91" t="s">
        <v>138</v>
      </c>
      <c r="F51" s="104">
        <v>44964</v>
      </c>
      <c r="G51" s="93">
        <v>11776208.159601007</v>
      </c>
      <c r="H51" s="105">
        <v>-7.5152580000000002</v>
      </c>
      <c r="I51" s="93">
        <v>-885.01237616600008</v>
      </c>
      <c r="J51" s="94">
        <f t="shared" si="0"/>
        <v>2.5327350041962813E-3</v>
      </c>
      <c r="K51" s="94">
        <f>I51/'סכום נכסי הקרן'!$C$42</f>
        <v>-7.9363798658761371E-6</v>
      </c>
    </row>
    <row r="52" spans="2:11">
      <c r="B52" s="88" t="s">
        <v>2733</v>
      </c>
      <c r="C52" s="90" t="s">
        <v>2735</v>
      </c>
      <c r="D52" s="91" t="s">
        <v>558</v>
      </c>
      <c r="E52" s="91" t="s">
        <v>138</v>
      </c>
      <c r="F52" s="104">
        <v>44964</v>
      </c>
      <c r="G52" s="93">
        <v>20175357.157331999</v>
      </c>
      <c r="H52" s="105">
        <v>-7.5152580000000002</v>
      </c>
      <c r="I52" s="93">
        <v>-1516.2300577380001</v>
      </c>
      <c r="J52" s="94">
        <f t="shared" si="0"/>
        <v>4.3391584627142897E-3</v>
      </c>
      <c r="K52" s="94">
        <f>I52/'סכום נכסי הקרן'!$C$42</f>
        <v>-1.3596846808401015E-5</v>
      </c>
    </row>
    <row r="53" spans="2:11">
      <c r="B53" s="88" t="s">
        <v>2736</v>
      </c>
      <c r="C53" s="90" t="s">
        <v>2737</v>
      </c>
      <c r="D53" s="91" t="s">
        <v>558</v>
      </c>
      <c r="E53" s="91" t="s">
        <v>138</v>
      </c>
      <c r="F53" s="104">
        <v>44964</v>
      </c>
      <c r="G53" s="93">
        <v>26803827.865916003</v>
      </c>
      <c r="H53" s="105">
        <v>-7.4807300000000003</v>
      </c>
      <c r="I53" s="93">
        <v>-2005.1220338650003</v>
      </c>
      <c r="J53" s="94">
        <f t="shared" si="0"/>
        <v>5.7382731582304725E-3</v>
      </c>
      <c r="K53" s="94">
        <f>I53/'סכום נכסי הקרן'!$C$42</f>
        <v>-1.79810029404673E-5</v>
      </c>
    </row>
    <row r="54" spans="2:11">
      <c r="B54" s="88" t="s">
        <v>2736</v>
      </c>
      <c r="C54" s="90" t="s">
        <v>2738</v>
      </c>
      <c r="D54" s="91" t="s">
        <v>558</v>
      </c>
      <c r="E54" s="91" t="s">
        <v>138</v>
      </c>
      <c r="F54" s="104">
        <v>44964</v>
      </c>
      <c r="G54" s="93">
        <v>20181838.347938009</v>
      </c>
      <c r="H54" s="105">
        <v>-7.4807300000000003</v>
      </c>
      <c r="I54" s="93">
        <v>-1509.748867132</v>
      </c>
      <c r="J54" s="94">
        <f t="shared" si="0"/>
        <v>4.3206105432063192E-3</v>
      </c>
      <c r="K54" s="94">
        <f>I54/'סכום נכסי הקרן'!$C$42</f>
        <v>-1.3538726501818187E-5</v>
      </c>
    </row>
    <row r="55" spans="2:11">
      <c r="B55" s="88" t="s">
        <v>2736</v>
      </c>
      <c r="C55" s="90" t="s">
        <v>2739</v>
      </c>
      <c r="D55" s="91" t="s">
        <v>558</v>
      </c>
      <c r="E55" s="91" t="s">
        <v>138</v>
      </c>
      <c r="F55" s="104">
        <v>44964</v>
      </c>
      <c r="G55" s="93">
        <v>27310982.373818006</v>
      </c>
      <c r="H55" s="105">
        <v>-7.4807300000000003</v>
      </c>
      <c r="I55" s="93">
        <v>-2043.0608940720003</v>
      </c>
      <c r="J55" s="94">
        <f t="shared" si="0"/>
        <v>5.8468468707042458E-3</v>
      </c>
      <c r="K55" s="94">
        <f>I55/'סכום נכסי הקרן'!$C$42</f>
        <v>-1.8321221014688497E-5</v>
      </c>
    </row>
    <row r="56" spans="2:11">
      <c r="B56" s="88" t="s">
        <v>2740</v>
      </c>
      <c r="C56" s="90" t="s">
        <v>2741</v>
      </c>
      <c r="D56" s="91" t="s">
        <v>558</v>
      </c>
      <c r="E56" s="91" t="s">
        <v>138</v>
      </c>
      <c r="F56" s="104">
        <v>44964</v>
      </c>
      <c r="G56" s="93">
        <v>60561423.420755997</v>
      </c>
      <c r="H56" s="105">
        <v>-7.4524970000000001</v>
      </c>
      <c r="I56" s="93">
        <v>-4513.3382244530012</v>
      </c>
      <c r="J56" s="94">
        <f t="shared" si="0"/>
        <v>1.2916304918096538E-2</v>
      </c>
      <c r="K56" s="94">
        <f>I56/'סכום נכסי הקרן'!$C$42</f>
        <v>-4.047352057110594E-5</v>
      </c>
    </row>
    <row r="57" spans="2:11">
      <c r="B57" s="88" t="s">
        <v>2742</v>
      </c>
      <c r="C57" s="90" t="s">
        <v>2743</v>
      </c>
      <c r="D57" s="91" t="s">
        <v>558</v>
      </c>
      <c r="E57" s="91" t="s">
        <v>138</v>
      </c>
      <c r="F57" s="104">
        <v>44964</v>
      </c>
      <c r="G57" s="93">
        <v>46955997.838596001</v>
      </c>
      <c r="H57" s="105">
        <v>-7.3737870000000001</v>
      </c>
      <c r="I57" s="93">
        <v>-3462.435050909</v>
      </c>
      <c r="J57" s="94">
        <f t="shared" si="0"/>
        <v>9.9088223954378832E-3</v>
      </c>
      <c r="K57" s="94">
        <f>I57/'סכום נכסי הקרן'!$C$42</f>
        <v>-3.1049509097242031E-5</v>
      </c>
    </row>
    <row r="58" spans="2:11">
      <c r="B58" s="88" t="s">
        <v>2744</v>
      </c>
      <c r="C58" s="90" t="s">
        <v>2745</v>
      </c>
      <c r="D58" s="91" t="s">
        <v>558</v>
      </c>
      <c r="E58" s="91" t="s">
        <v>138</v>
      </c>
      <c r="F58" s="104">
        <v>44956</v>
      </c>
      <c r="G58" s="93">
        <v>60391364.714100011</v>
      </c>
      <c r="H58" s="105">
        <v>-7.386539</v>
      </c>
      <c r="I58" s="93">
        <v>-4460.8319238030008</v>
      </c>
      <c r="J58" s="94">
        <f t="shared" si="0"/>
        <v>1.2766041996155018E-2</v>
      </c>
      <c r="K58" s="94">
        <f>I58/'סכום נכסי הקרן'!$C$42</f>
        <v>-4.0002668458149565E-5</v>
      </c>
    </row>
    <row r="59" spans="2:11">
      <c r="B59" s="88" t="s">
        <v>2746</v>
      </c>
      <c r="C59" s="90" t="s">
        <v>2747</v>
      </c>
      <c r="D59" s="91" t="s">
        <v>558</v>
      </c>
      <c r="E59" s="91" t="s">
        <v>138</v>
      </c>
      <c r="F59" s="104">
        <v>44956</v>
      </c>
      <c r="G59" s="93">
        <v>26840606.539600004</v>
      </c>
      <c r="H59" s="105">
        <v>-7.386539</v>
      </c>
      <c r="I59" s="93">
        <v>-1982.5919661330004</v>
      </c>
      <c r="J59" s="94">
        <f t="shared" si="0"/>
        <v>5.6737964427307939E-3</v>
      </c>
      <c r="K59" s="94">
        <f>I59/'סכום נכסי הקרן'!$C$42</f>
        <v>-1.777896375916264E-5</v>
      </c>
    </row>
    <row r="60" spans="2:11">
      <c r="B60" s="88" t="s">
        <v>2748</v>
      </c>
      <c r="C60" s="90" t="s">
        <v>2749</v>
      </c>
      <c r="D60" s="91" t="s">
        <v>558</v>
      </c>
      <c r="E60" s="91" t="s">
        <v>138</v>
      </c>
      <c r="F60" s="104">
        <v>44957</v>
      </c>
      <c r="G60" s="93">
        <v>208135992.05256003</v>
      </c>
      <c r="H60" s="105">
        <v>-7.3180649999999998</v>
      </c>
      <c r="I60" s="93">
        <v>-15231.526715718002</v>
      </c>
      <c r="J60" s="94">
        <f t="shared" si="0"/>
        <v>4.3589696505005611E-2</v>
      </c>
      <c r="K60" s="94">
        <f>I60/'סכום נכסי הקרן'!$C$42</f>
        <v>-1.3658925593432042E-4</v>
      </c>
    </row>
    <row r="61" spans="2:11">
      <c r="B61" s="88" t="s">
        <v>2750</v>
      </c>
      <c r="C61" s="90" t="s">
        <v>2751</v>
      </c>
      <c r="D61" s="91" t="s">
        <v>558</v>
      </c>
      <c r="E61" s="91" t="s">
        <v>138</v>
      </c>
      <c r="F61" s="104">
        <v>44964</v>
      </c>
      <c r="G61" s="93">
        <v>13412537.767200004</v>
      </c>
      <c r="H61" s="105">
        <v>-7.2767999999999997</v>
      </c>
      <c r="I61" s="93">
        <v>-976.00351306999994</v>
      </c>
      <c r="J61" s="94">
        <f t="shared" si="0"/>
        <v>2.7931341169259213E-3</v>
      </c>
      <c r="K61" s="94">
        <f>I61/'סכום נכסי הקרן'!$C$42</f>
        <v>-8.7523461126155308E-6</v>
      </c>
    </row>
    <row r="62" spans="2:11">
      <c r="B62" s="88" t="s">
        <v>2750</v>
      </c>
      <c r="C62" s="90" t="s">
        <v>2752</v>
      </c>
      <c r="D62" s="91" t="s">
        <v>558</v>
      </c>
      <c r="E62" s="91" t="s">
        <v>138</v>
      </c>
      <c r="F62" s="104">
        <v>44964</v>
      </c>
      <c r="G62" s="93">
        <v>86457848.665348008</v>
      </c>
      <c r="H62" s="105">
        <v>-7.2767999999999997</v>
      </c>
      <c r="I62" s="93">
        <v>-6291.3645050160021</v>
      </c>
      <c r="J62" s="94">
        <f t="shared" si="0"/>
        <v>1.8004673759526343E-2</v>
      </c>
      <c r="K62" s="94">
        <f>I62/'סכום נכסי הקרן'!$C$42</f>
        <v>-5.6418034291004526E-5</v>
      </c>
    </row>
    <row r="63" spans="2:11">
      <c r="B63" s="88" t="s">
        <v>2753</v>
      </c>
      <c r="C63" s="90" t="s">
        <v>2754</v>
      </c>
      <c r="D63" s="91" t="s">
        <v>558</v>
      </c>
      <c r="E63" s="91" t="s">
        <v>138</v>
      </c>
      <c r="F63" s="104">
        <v>44956</v>
      </c>
      <c r="G63" s="93">
        <v>61796388.301326014</v>
      </c>
      <c r="H63" s="105">
        <v>-7.2770729999999997</v>
      </c>
      <c r="I63" s="93">
        <v>-4496.9682618640009</v>
      </c>
      <c r="J63" s="94">
        <f t="shared" si="0"/>
        <v>1.2869457237337361E-2</v>
      </c>
      <c r="K63" s="94">
        <f>I63/'סכום נכסי הקרן'!$C$42</f>
        <v>-4.0326722351108934E-5</v>
      </c>
    </row>
    <row r="64" spans="2:11">
      <c r="B64" s="88" t="s">
        <v>2755</v>
      </c>
      <c r="C64" s="90" t="s">
        <v>2756</v>
      </c>
      <c r="D64" s="91" t="s">
        <v>558</v>
      </c>
      <c r="E64" s="91" t="s">
        <v>138</v>
      </c>
      <c r="F64" s="104">
        <v>44956</v>
      </c>
      <c r="G64" s="93">
        <v>48363799.389467999</v>
      </c>
      <c r="H64" s="105">
        <v>-7.273949</v>
      </c>
      <c r="I64" s="93">
        <v>-3517.9579208580012</v>
      </c>
      <c r="J64" s="94">
        <f t="shared" si="0"/>
        <v>1.0067718157847986E-2</v>
      </c>
      <c r="K64" s="94">
        <f>I64/'סכום נכסי הקרן'!$C$42</f>
        <v>-3.1547412402354977E-5</v>
      </c>
    </row>
    <row r="65" spans="2:11">
      <c r="B65" s="88" t="s">
        <v>2757</v>
      </c>
      <c r="C65" s="90" t="s">
        <v>2758</v>
      </c>
      <c r="D65" s="91" t="s">
        <v>558</v>
      </c>
      <c r="E65" s="91" t="s">
        <v>138</v>
      </c>
      <c r="F65" s="104">
        <v>44972</v>
      </c>
      <c r="G65" s="93">
        <v>35964715.871840023</v>
      </c>
      <c r="H65" s="105">
        <v>-5.5428649999999999</v>
      </c>
      <c r="I65" s="93">
        <v>-1993.4756684420004</v>
      </c>
      <c r="J65" s="94">
        <f t="shared" si="0"/>
        <v>5.7049435029930175E-3</v>
      </c>
      <c r="K65" s="94">
        <f>I65/'סכום נכסי הקרן'!$C$42</f>
        <v>-1.7876563745555527E-5</v>
      </c>
    </row>
    <row r="66" spans="2:11">
      <c r="B66" s="88" t="s">
        <v>2759</v>
      </c>
      <c r="C66" s="90" t="s">
        <v>2760</v>
      </c>
      <c r="D66" s="91" t="s">
        <v>558</v>
      </c>
      <c r="E66" s="91" t="s">
        <v>138</v>
      </c>
      <c r="F66" s="104">
        <v>44972</v>
      </c>
      <c r="G66" s="93">
        <v>20563050.195400003</v>
      </c>
      <c r="H66" s="105">
        <v>-5.4823820000000003</v>
      </c>
      <c r="I66" s="93">
        <v>-1127.3449696340001</v>
      </c>
      <c r="J66" s="94">
        <f t="shared" si="0"/>
        <v>3.2262442235735122E-3</v>
      </c>
      <c r="K66" s="94">
        <f>I66/'סכום נכסי הקרן'!$C$42</f>
        <v>-1.0109505990932995E-5</v>
      </c>
    </row>
    <row r="67" spans="2:11">
      <c r="B67" s="88" t="s">
        <v>2761</v>
      </c>
      <c r="C67" s="90" t="s">
        <v>2762</v>
      </c>
      <c r="D67" s="91" t="s">
        <v>558</v>
      </c>
      <c r="E67" s="91" t="s">
        <v>138</v>
      </c>
      <c r="F67" s="104">
        <v>44972</v>
      </c>
      <c r="G67" s="93">
        <v>68294866.931300014</v>
      </c>
      <c r="H67" s="105">
        <v>-5.4521670000000002</v>
      </c>
      <c r="I67" s="93">
        <v>-3723.5498655350016</v>
      </c>
      <c r="J67" s="94">
        <f t="shared" si="0"/>
        <v>1.0656082715098603E-2</v>
      </c>
      <c r="K67" s="94">
        <f>I67/'סכום נכסי הקרן'!$C$42</f>
        <v>-3.3391065456552287E-5</v>
      </c>
    </row>
    <row r="68" spans="2:11">
      <c r="B68" s="88" t="s">
        <v>2761</v>
      </c>
      <c r="C68" s="90" t="s">
        <v>2763</v>
      </c>
      <c r="D68" s="91" t="s">
        <v>558</v>
      </c>
      <c r="E68" s="91" t="s">
        <v>138</v>
      </c>
      <c r="F68" s="104">
        <v>44972</v>
      </c>
      <c r="G68" s="93">
        <v>55669657.820919991</v>
      </c>
      <c r="H68" s="105">
        <v>-5.4521670000000002</v>
      </c>
      <c r="I68" s="93">
        <v>-3035.2024421120009</v>
      </c>
      <c r="J68" s="94">
        <f t="shared" si="0"/>
        <v>8.6861649362033316E-3</v>
      </c>
      <c r="K68" s="94">
        <f>I68/'סכום נכסי הקרן'!$C$42</f>
        <v>-2.7218285528153481E-5</v>
      </c>
    </row>
    <row r="69" spans="2:11">
      <c r="B69" s="88" t="s">
        <v>2764</v>
      </c>
      <c r="C69" s="90" t="s">
        <v>2765</v>
      </c>
      <c r="D69" s="91" t="s">
        <v>558</v>
      </c>
      <c r="E69" s="91" t="s">
        <v>138</v>
      </c>
      <c r="F69" s="104">
        <v>44972</v>
      </c>
      <c r="G69" s="93">
        <v>13661320.961176001</v>
      </c>
      <c r="H69" s="105">
        <v>-5.4340460000000004</v>
      </c>
      <c r="I69" s="93">
        <v>-742.36239819000014</v>
      </c>
      <c r="J69" s="94">
        <f t="shared" si="0"/>
        <v>2.124498235652068E-3</v>
      </c>
      <c r="K69" s="94">
        <f>I69/'סכום נכסי הקרן'!$C$42</f>
        <v>-6.6571611299970699E-6</v>
      </c>
    </row>
    <row r="70" spans="2:11">
      <c r="B70" s="88" t="s">
        <v>2766</v>
      </c>
      <c r="C70" s="90" t="s">
        <v>2767</v>
      </c>
      <c r="D70" s="91" t="s">
        <v>558</v>
      </c>
      <c r="E70" s="91" t="s">
        <v>138</v>
      </c>
      <c r="F70" s="104">
        <v>44973</v>
      </c>
      <c r="G70" s="93">
        <v>68510061.298600003</v>
      </c>
      <c r="H70" s="105">
        <v>-5.0895729999999997</v>
      </c>
      <c r="I70" s="93">
        <v>-3486.869318815</v>
      </c>
      <c r="J70" s="94">
        <f t="shared" si="0"/>
        <v>9.9787485651661907E-3</v>
      </c>
      <c r="K70" s="94">
        <f>I70/'סכום נכסי הקרן'!$C$42</f>
        <v>-3.126862426113012E-5</v>
      </c>
    </row>
    <row r="71" spans="2:11">
      <c r="B71" s="88" t="s">
        <v>2768</v>
      </c>
      <c r="C71" s="90" t="s">
        <v>2769</v>
      </c>
      <c r="D71" s="91" t="s">
        <v>558</v>
      </c>
      <c r="E71" s="91" t="s">
        <v>138</v>
      </c>
      <c r="F71" s="104">
        <v>44973</v>
      </c>
      <c r="G71" s="93">
        <v>169924358.63983601</v>
      </c>
      <c r="H71" s="105">
        <v>-5.0775709999999998</v>
      </c>
      <c r="I71" s="93">
        <v>-8628.0292905780007</v>
      </c>
      <c r="J71" s="94">
        <f t="shared" si="0"/>
        <v>2.4691758431837883E-2</v>
      </c>
      <c r="K71" s="94">
        <f>I71/'סכום נכסי הקרן'!$C$42</f>
        <v>-7.7372158613846359E-5</v>
      </c>
    </row>
    <row r="72" spans="2:11">
      <c r="B72" s="88" t="s">
        <v>2770</v>
      </c>
      <c r="C72" s="90" t="s">
        <v>2771</v>
      </c>
      <c r="D72" s="91" t="s">
        <v>558</v>
      </c>
      <c r="E72" s="91" t="s">
        <v>138</v>
      </c>
      <c r="F72" s="104">
        <v>44977</v>
      </c>
      <c r="G72" s="93">
        <v>119585348.84229402</v>
      </c>
      <c r="H72" s="105">
        <v>-4.7525950000000003</v>
      </c>
      <c r="I72" s="93">
        <v>-5683.4073801540017</v>
      </c>
      <c r="J72" s="94">
        <f t="shared" si="0"/>
        <v>1.6264817535301405E-2</v>
      </c>
      <c r="K72" s="94">
        <f>I72/'סכום נכסי הקרן'!$C$42</f>
        <v>-5.0966157215597718E-5</v>
      </c>
    </row>
    <row r="73" spans="2:11">
      <c r="B73" s="88" t="s">
        <v>2772</v>
      </c>
      <c r="C73" s="90" t="s">
        <v>2773</v>
      </c>
      <c r="D73" s="91" t="s">
        <v>558</v>
      </c>
      <c r="E73" s="91" t="s">
        <v>138</v>
      </c>
      <c r="F73" s="104">
        <v>44977</v>
      </c>
      <c r="G73" s="93">
        <v>131696853.17334202</v>
      </c>
      <c r="H73" s="105">
        <v>-4.7168260000000002</v>
      </c>
      <c r="I73" s="93">
        <v>-6211.9114455089993</v>
      </c>
      <c r="J73" s="94">
        <f t="shared" si="0"/>
        <v>1.7777294402555488E-2</v>
      </c>
      <c r="K73" s="94">
        <f>I73/'סכום נכסי הקרן'!$C$42</f>
        <v>-5.5705536162463822E-5</v>
      </c>
    </row>
    <row r="74" spans="2:11">
      <c r="B74" s="88" t="s">
        <v>2774</v>
      </c>
      <c r="C74" s="90" t="s">
        <v>2775</v>
      </c>
      <c r="D74" s="91" t="s">
        <v>558</v>
      </c>
      <c r="E74" s="91" t="s">
        <v>138</v>
      </c>
      <c r="F74" s="104">
        <v>45013</v>
      </c>
      <c r="G74" s="93">
        <v>68803508.163100019</v>
      </c>
      <c r="H74" s="105">
        <v>-4.5674039999999998</v>
      </c>
      <c r="I74" s="93">
        <v>-3142.5338772330006</v>
      </c>
      <c r="J74" s="94">
        <f t="shared" si="0"/>
        <v>8.9933268359715986E-3</v>
      </c>
      <c r="K74" s="94">
        <f>I74/'סכום נכסי הקרן'!$C$42</f>
        <v>-2.8180783978582063E-5</v>
      </c>
    </row>
    <row r="75" spans="2:11">
      <c r="B75" s="88" t="s">
        <v>2774</v>
      </c>
      <c r="C75" s="90" t="s">
        <v>2776</v>
      </c>
      <c r="D75" s="91" t="s">
        <v>558</v>
      </c>
      <c r="E75" s="91" t="s">
        <v>138</v>
      </c>
      <c r="F75" s="104">
        <v>45013</v>
      </c>
      <c r="G75" s="93">
        <v>21031601.248515002</v>
      </c>
      <c r="H75" s="105">
        <v>-4.5674039999999998</v>
      </c>
      <c r="I75" s="93">
        <v>-960.59810092999999</v>
      </c>
      <c r="J75" s="94">
        <f t="shared" si="0"/>
        <v>2.7490467938196851E-3</v>
      </c>
      <c r="K75" s="94">
        <f>I75/'סכום נכסי הקרן'!$C$42</f>
        <v>-8.6141975329729711E-6</v>
      </c>
    </row>
    <row r="76" spans="2:11">
      <c r="B76" s="88" t="s">
        <v>2777</v>
      </c>
      <c r="C76" s="90" t="s">
        <v>2778</v>
      </c>
      <c r="D76" s="91" t="s">
        <v>558</v>
      </c>
      <c r="E76" s="91" t="s">
        <v>138</v>
      </c>
      <c r="F76" s="104">
        <v>45013</v>
      </c>
      <c r="G76" s="93">
        <v>23413147.162240006</v>
      </c>
      <c r="H76" s="105">
        <v>-4.4782840000000004</v>
      </c>
      <c r="I76" s="93">
        <v>-1048.5071310830003</v>
      </c>
      <c r="J76" s="94">
        <f t="shared" ref="J76:J139" si="1">IFERROR(I76/$I$11,0)</f>
        <v>3.0006255105128944E-3</v>
      </c>
      <c r="K76" s="94">
        <f>I76/'סכום נכסי הקרן'!$C$42</f>
        <v>-9.4025248781310326E-6</v>
      </c>
    </row>
    <row r="77" spans="2:11">
      <c r="B77" s="88" t="s">
        <v>2779</v>
      </c>
      <c r="C77" s="90" t="s">
        <v>2780</v>
      </c>
      <c r="D77" s="91" t="s">
        <v>558</v>
      </c>
      <c r="E77" s="91" t="s">
        <v>138</v>
      </c>
      <c r="F77" s="104">
        <v>45013</v>
      </c>
      <c r="G77" s="93">
        <v>27576180.013280004</v>
      </c>
      <c r="H77" s="105">
        <v>-4.359693</v>
      </c>
      <c r="I77" s="93">
        <v>-1202.2368028560004</v>
      </c>
      <c r="J77" s="94">
        <f t="shared" si="1"/>
        <v>3.4405702292182195E-3</v>
      </c>
      <c r="K77" s="94">
        <f>I77/'סכום נכסי הקרן'!$C$42</f>
        <v>-1.0781101161021501E-5</v>
      </c>
    </row>
    <row r="78" spans="2:11">
      <c r="B78" s="88" t="s">
        <v>2781</v>
      </c>
      <c r="C78" s="90" t="s">
        <v>2782</v>
      </c>
      <c r="D78" s="91" t="s">
        <v>558</v>
      </c>
      <c r="E78" s="91" t="s">
        <v>138</v>
      </c>
      <c r="F78" s="104">
        <v>45014</v>
      </c>
      <c r="G78" s="93">
        <v>35142368.496950008</v>
      </c>
      <c r="H78" s="105">
        <v>-4.2759080000000003</v>
      </c>
      <c r="I78" s="93">
        <v>-1502.6551856890005</v>
      </c>
      <c r="J78" s="94">
        <f t="shared" si="1"/>
        <v>4.3003097928629901E-3</v>
      </c>
      <c r="K78" s="94">
        <f>I78/'סכום נכסי הקרן'!$C$42</f>
        <v>-1.3475113661935596E-5</v>
      </c>
    </row>
    <row r="79" spans="2:11">
      <c r="B79" s="88" t="s">
        <v>2781</v>
      </c>
      <c r="C79" s="90" t="s">
        <v>2783</v>
      </c>
      <c r="D79" s="91" t="s">
        <v>558</v>
      </c>
      <c r="E79" s="91" t="s">
        <v>138</v>
      </c>
      <c r="F79" s="104">
        <v>45014</v>
      </c>
      <c r="G79" s="93">
        <v>23453055.935812</v>
      </c>
      <c r="H79" s="105">
        <v>-4.2759080000000003</v>
      </c>
      <c r="I79" s="93">
        <v>-1002.8309880490001</v>
      </c>
      <c r="J79" s="94">
        <f t="shared" si="1"/>
        <v>2.8699091844655066E-3</v>
      </c>
      <c r="K79" s="94">
        <f>I79/'סכום נכסי הקרן'!$C$42</f>
        <v>-8.9929224457940586E-6</v>
      </c>
    </row>
    <row r="80" spans="2:11">
      <c r="B80" s="88" t="s">
        <v>2784</v>
      </c>
      <c r="C80" s="90" t="s">
        <v>2785</v>
      </c>
      <c r="D80" s="91" t="s">
        <v>558</v>
      </c>
      <c r="E80" s="91" t="s">
        <v>138</v>
      </c>
      <c r="F80" s="104">
        <v>45012</v>
      </c>
      <c r="G80" s="93">
        <v>96612489.355550006</v>
      </c>
      <c r="H80" s="105">
        <v>-4.2364819999999996</v>
      </c>
      <c r="I80" s="93">
        <v>-4092.9711170609994</v>
      </c>
      <c r="J80" s="94">
        <f t="shared" si="1"/>
        <v>1.171329520187449E-2</v>
      </c>
      <c r="K80" s="94">
        <f>I80/'סכום נכסי הקרן'!$C$42</f>
        <v>-3.6703863629317919E-5</v>
      </c>
    </row>
    <row r="81" spans="2:11">
      <c r="B81" s="88" t="s">
        <v>2786</v>
      </c>
      <c r="C81" s="90" t="s">
        <v>2787</v>
      </c>
      <c r="D81" s="91" t="s">
        <v>558</v>
      </c>
      <c r="E81" s="91" t="s">
        <v>138</v>
      </c>
      <c r="F81" s="104">
        <v>45014</v>
      </c>
      <c r="G81" s="93">
        <v>117331794.30168</v>
      </c>
      <c r="H81" s="105">
        <v>-4.2167940000000002</v>
      </c>
      <c r="I81" s="93">
        <v>-4947.6403176200001</v>
      </c>
      <c r="J81" s="94">
        <f t="shared" si="1"/>
        <v>1.4159193880310839E-2</v>
      </c>
      <c r="K81" s="94">
        <f>I81/'סכום נכסי הקרן'!$C$42</f>
        <v>-4.4368139991966925E-5</v>
      </c>
    </row>
    <row r="82" spans="2:11">
      <c r="B82" s="88" t="s">
        <v>2788</v>
      </c>
      <c r="C82" s="90" t="s">
        <v>2789</v>
      </c>
      <c r="D82" s="91" t="s">
        <v>558</v>
      </c>
      <c r="E82" s="91" t="s">
        <v>138</v>
      </c>
      <c r="F82" s="104">
        <v>45012</v>
      </c>
      <c r="G82" s="93">
        <v>41434697.267399997</v>
      </c>
      <c r="H82" s="105">
        <v>-4.1626609999999999</v>
      </c>
      <c r="I82" s="93">
        <v>-1724.7857922900007</v>
      </c>
      <c r="J82" s="94">
        <f t="shared" si="1"/>
        <v>4.9360048158851103E-3</v>
      </c>
      <c r="K82" s="94">
        <f>I82/'סכום נכסי הקרן'!$C$42</f>
        <v>-1.5467077753398612E-5</v>
      </c>
    </row>
    <row r="83" spans="2:11">
      <c r="B83" s="88" t="s">
        <v>2790</v>
      </c>
      <c r="C83" s="90" t="s">
        <v>2791</v>
      </c>
      <c r="D83" s="91" t="s">
        <v>558</v>
      </c>
      <c r="E83" s="91" t="s">
        <v>138</v>
      </c>
      <c r="F83" s="104">
        <v>45090</v>
      </c>
      <c r="G83" s="93">
        <v>117631110.10347</v>
      </c>
      <c r="H83" s="105">
        <v>-3.9008470000000002</v>
      </c>
      <c r="I83" s="93">
        <v>-4588.6093505080016</v>
      </c>
      <c r="J83" s="94">
        <f t="shared" si="1"/>
        <v>1.3131716386793345E-2</v>
      </c>
      <c r="K83" s="94">
        <f>I83/'סכום נכסי הקרן'!$C$42</f>
        <v>-4.1148517063124128E-5</v>
      </c>
    </row>
    <row r="84" spans="2:11">
      <c r="B84" s="88" t="s">
        <v>2792</v>
      </c>
      <c r="C84" s="90" t="s">
        <v>2793</v>
      </c>
      <c r="D84" s="91" t="s">
        <v>558</v>
      </c>
      <c r="E84" s="91" t="s">
        <v>138</v>
      </c>
      <c r="F84" s="104">
        <v>45090</v>
      </c>
      <c r="G84" s="93">
        <v>48504810.38942001</v>
      </c>
      <c r="H84" s="105">
        <v>-3.7541769999999999</v>
      </c>
      <c r="I84" s="93">
        <v>-1820.9564445720002</v>
      </c>
      <c r="J84" s="94">
        <f t="shared" si="1"/>
        <v>5.2112267042684233E-3</v>
      </c>
      <c r="K84" s="94">
        <f>I84/'סכום נכסי הקרן'!$C$42</f>
        <v>-1.6329491487956235E-5</v>
      </c>
    </row>
    <row r="85" spans="2:11">
      <c r="B85" s="88" t="s">
        <v>2794</v>
      </c>
      <c r="C85" s="90" t="s">
        <v>2795</v>
      </c>
      <c r="D85" s="91" t="s">
        <v>558</v>
      </c>
      <c r="E85" s="91" t="s">
        <v>138</v>
      </c>
      <c r="F85" s="104">
        <v>45090</v>
      </c>
      <c r="G85" s="93">
        <v>7485462.2926980015</v>
      </c>
      <c r="H85" s="105">
        <v>-3.6079210000000002</v>
      </c>
      <c r="I85" s="93">
        <v>-270.06954939700006</v>
      </c>
      <c r="J85" s="94">
        <f t="shared" si="1"/>
        <v>7.7288704626770038E-4</v>
      </c>
      <c r="K85" s="94">
        <f>I85/'סכום נכסי הקרן'!$C$42</f>
        <v>-2.4218582609047759E-6</v>
      </c>
    </row>
    <row r="86" spans="2:11">
      <c r="B86" s="88" t="s">
        <v>2794</v>
      </c>
      <c r="C86" s="90" t="s">
        <v>2796</v>
      </c>
      <c r="D86" s="91" t="s">
        <v>558</v>
      </c>
      <c r="E86" s="91" t="s">
        <v>138</v>
      </c>
      <c r="F86" s="104">
        <v>45090</v>
      </c>
      <c r="G86" s="93">
        <v>28281334.329820003</v>
      </c>
      <c r="H86" s="105">
        <v>-3.6079210000000002</v>
      </c>
      <c r="I86" s="93">
        <v>-1020.368137615</v>
      </c>
      <c r="J86" s="94">
        <f t="shared" si="1"/>
        <v>2.9200971296014311E-3</v>
      </c>
      <c r="K86" s="94">
        <f>I86/'סכום נכסי הקרן'!$C$42</f>
        <v>-9.1501874563958485E-6</v>
      </c>
    </row>
    <row r="87" spans="2:11">
      <c r="B87" s="88" t="s">
        <v>2797</v>
      </c>
      <c r="C87" s="90" t="s">
        <v>2798</v>
      </c>
      <c r="D87" s="91" t="s">
        <v>558</v>
      </c>
      <c r="E87" s="91" t="s">
        <v>138</v>
      </c>
      <c r="F87" s="104">
        <v>44993</v>
      </c>
      <c r="G87" s="93">
        <v>36603996.945250012</v>
      </c>
      <c r="H87" s="105">
        <v>-3.6002540000000001</v>
      </c>
      <c r="I87" s="93">
        <v>-1317.8366888950004</v>
      </c>
      <c r="J87" s="94">
        <f t="shared" si="1"/>
        <v>3.7713948433557732E-3</v>
      </c>
      <c r="K87" s="94">
        <f>I87/'סכום נכסי הקרן'!$C$42</f>
        <v>-1.1817747238257162E-5</v>
      </c>
    </row>
    <row r="88" spans="2:11">
      <c r="B88" s="88" t="s">
        <v>2799</v>
      </c>
      <c r="C88" s="90" t="s">
        <v>2800</v>
      </c>
      <c r="D88" s="91" t="s">
        <v>558</v>
      </c>
      <c r="E88" s="91" t="s">
        <v>138</v>
      </c>
      <c r="F88" s="104">
        <v>45019</v>
      </c>
      <c r="G88" s="93">
        <v>118229741.70705003</v>
      </c>
      <c r="H88" s="105">
        <v>-3.4203960000000002</v>
      </c>
      <c r="I88" s="93">
        <v>-4043.9255310540002</v>
      </c>
      <c r="J88" s="94">
        <f t="shared" si="1"/>
        <v>1.1572936178852255E-2</v>
      </c>
      <c r="K88" s="94">
        <f>I88/'סכום נכסי הקרן'!$C$42</f>
        <v>-3.6264045597639864E-5</v>
      </c>
    </row>
    <row r="89" spans="2:11">
      <c r="B89" s="88" t="s">
        <v>2799</v>
      </c>
      <c r="C89" s="90" t="s">
        <v>2801</v>
      </c>
      <c r="D89" s="91" t="s">
        <v>558</v>
      </c>
      <c r="E89" s="91" t="s">
        <v>138</v>
      </c>
      <c r="F89" s="104">
        <v>45019</v>
      </c>
      <c r="G89" s="93">
        <v>49603961.432025</v>
      </c>
      <c r="H89" s="105">
        <v>-3.4203960000000002</v>
      </c>
      <c r="I89" s="93">
        <v>-1696.6519872120004</v>
      </c>
      <c r="J89" s="94">
        <f t="shared" si="1"/>
        <v>4.8554912831467604E-3</v>
      </c>
      <c r="K89" s="94">
        <f>I89/'סכום נכסי הקרן'!$C$42</f>
        <v>-1.5214786858734733E-5</v>
      </c>
    </row>
    <row r="90" spans="2:11">
      <c r="B90" s="88" t="s">
        <v>2802</v>
      </c>
      <c r="C90" s="90" t="s">
        <v>2803</v>
      </c>
      <c r="D90" s="91" t="s">
        <v>558</v>
      </c>
      <c r="E90" s="91" t="s">
        <v>138</v>
      </c>
      <c r="F90" s="104">
        <v>45019</v>
      </c>
      <c r="G90" s="93">
        <v>6950133.2066399995</v>
      </c>
      <c r="H90" s="105">
        <v>-3.368058</v>
      </c>
      <c r="I90" s="93">
        <v>-234.08451016100008</v>
      </c>
      <c r="J90" s="94">
        <f t="shared" si="1"/>
        <v>6.6990479318867829E-4</v>
      </c>
      <c r="K90" s="94">
        <f>I90/'סכום נכסי הקרן'!$C$42</f>
        <v>-2.0991611455236622E-6</v>
      </c>
    </row>
    <row r="91" spans="2:11">
      <c r="B91" s="88" t="s">
        <v>2802</v>
      </c>
      <c r="C91" s="90" t="s">
        <v>2804</v>
      </c>
      <c r="D91" s="91" t="s">
        <v>558</v>
      </c>
      <c r="E91" s="91" t="s">
        <v>138</v>
      </c>
      <c r="F91" s="104">
        <v>45019</v>
      </c>
      <c r="G91" s="93">
        <v>21269604.583656006</v>
      </c>
      <c r="H91" s="105">
        <v>-3.368058</v>
      </c>
      <c r="I91" s="93">
        <v>-716.37259317100018</v>
      </c>
      <c r="J91" s="94">
        <f t="shared" si="1"/>
        <v>2.0501204182377828E-3</v>
      </c>
      <c r="K91" s="94">
        <f>I91/'סכום נכסי הקרן'!$C$42</f>
        <v>-6.4240966318886852E-6</v>
      </c>
    </row>
    <row r="92" spans="2:11">
      <c r="B92" s="88" t="s">
        <v>2802</v>
      </c>
      <c r="C92" s="90" t="s">
        <v>2805</v>
      </c>
      <c r="D92" s="91" t="s">
        <v>558</v>
      </c>
      <c r="E92" s="91" t="s">
        <v>138</v>
      </c>
      <c r="F92" s="104">
        <v>45019</v>
      </c>
      <c r="G92" s="93">
        <v>27832848.204096008</v>
      </c>
      <c r="H92" s="105">
        <v>-3.368058</v>
      </c>
      <c r="I92" s="93">
        <v>-937.42643970200038</v>
      </c>
      <c r="J92" s="94">
        <f t="shared" si="1"/>
        <v>2.6827339612785451E-3</v>
      </c>
      <c r="K92" s="94">
        <f>I92/'סכום נכסי הקרן'!$C$42</f>
        <v>-8.4064048392419795E-6</v>
      </c>
    </row>
    <row r="93" spans="2:11">
      <c r="B93" s="88" t="s">
        <v>2806</v>
      </c>
      <c r="C93" s="90" t="s">
        <v>2807</v>
      </c>
      <c r="D93" s="91" t="s">
        <v>558</v>
      </c>
      <c r="E93" s="91" t="s">
        <v>138</v>
      </c>
      <c r="F93" s="104">
        <v>45091</v>
      </c>
      <c r="G93" s="93">
        <v>76596410.028996021</v>
      </c>
      <c r="H93" s="105">
        <v>-3.5232800000000002</v>
      </c>
      <c r="I93" s="93">
        <v>-2698.7059436009999</v>
      </c>
      <c r="J93" s="94">
        <f t="shared" si="1"/>
        <v>7.7231767526251636E-3</v>
      </c>
      <c r="K93" s="94">
        <f>I93/'סכום נכסי הקרן'!$C$42</f>
        <v>-2.4200741245564134E-5</v>
      </c>
    </row>
    <row r="94" spans="2:11">
      <c r="B94" s="88" t="s">
        <v>2808</v>
      </c>
      <c r="C94" s="90" t="s">
        <v>2809</v>
      </c>
      <c r="D94" s="91" t="s">
        <v>558</v>
      </c>
      <c r="E94" s="91" t="s">
        <v>138</v>
      </c>
      <c r="F94" s="104">
        <v>45019</v>
      </c>
      <c r="G94" s="93">
        <v>13921119.251880001</v>
      </c>
      <c r="H94" s="105">
        <v>-3.3331949999999999</v>
      </c>
      <c r="I94" s="93">
        <v>-464.01807001999998</v>
      </c>
      <c r="J94" s="94">
        <f t="shared" si="1"/>
        <v>1.3279303659125537E-3</v>
      </c>
      <c r="K94" s="94">
        <f>I94/'סכום נכסי הקרן'!$C$42</f>
        <v>-4.161098497021118E-6</v>
      </c>
    </row>
    <row r="95" spans="2:11">
      <c r="B95" s="88" t="s">
        <v>2810</v>
      </c>
      <c r="C95" s="90" t="s">
        <v>2811</v>
      </c>
      <c r="D95" s="91" t="s">
        <v>558</v>
      </c>
      <c r="E95" s="91" t="s">
        <v>138</v>
      </c>
      <c r="F95" s="104">
        <v>45091</v>
      </c>
      <c r="G95" s="93">
        <v>50341175.034240015</v>
      </c>
      <c r="H95" s="105">
        <v>-3.4651209999999999</v>
      </c>
      <c r="I95" s="93">
        <v>-1744.382520288</v>
      </c>
      <c r="J95" s="94">
        <f t="shared" si="1"/>
        <v>4.9920868779047009E-3</v>
      </c>
      <c r="K95" s="94">
        <f>I95/'סכום נכסי הקרן'!$C$42</f>
        <v>-1.5642812106622164E-5</v>
      </c>
    </row>
    <row r="96" spans="2:11">
      <c r="B96" s="88" t="s">
        <v>2810</v>
      </c>
      <c r="C96" s="90" t="s">
        <v>2812</v>
      </c>
      <c r="D96" s="91" t="s">
        <v>558</v>
      </c>
      <c r="E96" s="91" t="s">
        <v>138</v>
      </c>
      <c r="F96" s="104">
        <v>45091</v>
      </c>
      <c r="G96" s="93">
        <v>63866221.590600014</v>
      </c>
      <c r="H96" s="105">
        <v>-3.4651209999999999</v>
      </c>
      <c r="I96" s="93">
        <v>-2213.0417198999999</v>
      </c>
      <c r="J96" s="94">
        <f t="shared" si="1"/>
        <v>6.3332992630219936E-3</v>
      </c>
      <c r="K96" s="94">
        <f>I96/'סכום נכסי הקרן'!$C$42</f>
        <v>-1.9845530097834359E-5</v>
      </c>
    </row>
    <row r="97" spans="2:11">
      <c r="B97" s="88" t="s">
        <v>2813</v>
      </c>
      <c r="C97" s="90" t="s">
        <v>2814</v>
      </c>
      <c r="D97" s="91" t="s">
        <v>558</v>
      </c>
      <c r="E97" s="91" t="s">
        <v>138</v>
      </c>
      <c r="F97" s="104">
        <v>45019</v>
      </c>
      <c r="G97" s="93">
        <v>43003377.249829017</v>
      </c>
      <c r="H97" s="105">
        <v>-3.2664409999999999</v>
      </c>
      <c r="I97" s="93">
        <v>-1404.6797526620003</v>
      </c>
      <c r="J97" s="94">
        <f t="shared" si="1"/>
        <v>4.0199229695128185E-3</v>
      </c>
      <c r="K97" s="94">
        <f>I97/'סכום נכסי הקרן'!$C$42</f>
        <v>-1.2596515492049513E-5</v>
      </c>
    </row>
    <row r="98" spans="2:11">
      <c r="B98" s="88" t="s">
        <v>2815</v>
      </c>
      <c r="C98" s="90" t="s">
        <v>2816</v>
      </c>
      <c r="D98" s="91" t="s">
        <v>558</v>
      </c>
      <c r="E98" s="91" t="s">
        <v>138</v>
      </c>
      <c r="F98" s="104">
        <v>44993</v>
      </c>
      <c r="G98" s="93">
        <v>39029528.51346001</v>
      </c>
      <c r="H98" s="105">
        <v>-3.2387139999999999</v>
      </c>
      <c r="I98" s="93">
        <v>-1264.0547184150003</v>
      </c>
      <c r="J98" s="94">
        <f t="shared" si="1"/>
        <v>3.617481200001482E-3</v>
      </c>
      <c r="K98" s="94">
        <f>I98/'סכום נכסי הקרן'!$C$42</f>
        <v>-1.1335455510864914E-5</v>
      </c>
    </row>
    <row r="99" spans="2:11">
      <c r="B99" s="88" t="s">
        <v>2817</v>
      </c>
      <c r="C99" s="90" t="s">
        <v>2818</v>
      </c>
      <c r="D99" s="91" t="s">
        <v>558</v>
      </c>
      <c r="E99" s="91" t="s">
        <v>138</v>
      </c>
      <c r="F99" s="104">
        <v>44993</v>
      </c>
      <c r="G99" s="93">
        <v>48827993.202856004</v>
      </c>
      <c r="H99" s="105">
        <v>-3.1518510000000002</v>
      </c>
      <c r="I99" s="93">
        <v>-1538.9858330760003</v>
      </c>
      <c r="J99" s="94">
        <f t="shared" si="1"/>
        <v>4.4042811099204906E-3</v>
      </c>
      <c r="K99" s="94">
        <f>I99/'סכום נכסי הקרן'!$C$42</f>
        <v>-1.3800910030666092E-5</v>
      </c>
    </row>
    <row r="100" spans="2:11">
      <c r="B100" s="88" t="s">
        <v>2819</v>
      </c>
      <c r="C100" s="90" t="s">
        <v>2820</v>
      </c>
      <c r="D100" s="91" t="s">
        <v>558</v>
      </c>
      <c r="E100" s="91" t="s">
        <v>138</v>
      </c>
      <c r="F100" s="104">
        <v>44993</v>
      </c>
      <c r="G100" s="93">
        <v>13377646.410212003</v>
      </c>
      <c r="H100" s="105">
        <v>-3.1489590000000001</v>
      </c>
      <c r="I100" s="93">
        <v>-421.25654817499998</v>
      </c>
      <c r="J100" s="94">
        <f t="shared" si="1"/>
        <v>1.2055551244738723E-3</v>
      </c>
      <c r="K100" s="94">
        <f>I100/'סכום נכסי הקרן'!$C$42</f>
        <v>-3.7776330335491979E-6</v>
      </c>
    </row>
    <row r="101" spans="2:11">
      <c r="B101" s="88" t="s">
        <v>2819</v>
      </c>
      <c r="C101" s="90" t="s">
        <v>2821</v>
      </c>
      <c r="D101" s="91" t="s">
        <v>558</v>
      </c>
      <c r="E101" s="91" t="s">
        <v>138</v>
      </c>
      <c r="F101" s="104">
        <v>44993</v>
      </c>
      <c r="G101" s="93">
        <v>115092446.97145</v>
      </c>
      <c r="H101" s="105">
        <v>-3.1489590000000001</v>
      </c>
      <c r="I101" s="93">
        <v>-3624.2135123950015</v>
      </c>
      <c r="J101" s="94">
        <f t="shared" si="1"/>
        <v>1.0371801200441353E-2</v>
      </c>
      <c r="K101" s="94">
        <f>I101/'סכום נכסי הקרן'!$C$42</f>
        <v>-3.2500263187294546E-5</v>
      </c>
    </row>
    <row r="102" spans="2:11">
      <c r="B102" s="88" t="s">
        <v>2822</v>
      </c>
      <c r="C102" s="90" t="s">
        <v>2823</v>
      </c>
      <c r="D102" s="91" t="s">
        <v>558</v>
      </c>
      <c r="E102" s="91" t="s">
        <v>138</v>
      </c>
      <c r="F102" s="104">
        <v>44986</v>
      </c>
      <c r="G102" s="93">
        <v>11288971.931867002</v>
      </c>
      <c r="H102" s="105">
        <v>-3.1636730000000002</v>
      </c>
      <c r="I102" s="93">
        <v>-357.14619025900004</v>
      </c>
      <c r="J102" s="94">
        <f t="shared" si="1"/>
        <v>1.0220836250934512E-3</v>
      </c>
      <c r="K102" s="94">
        <f>I102/'סכום נכסי הקרן'!$C$42</f>
        <v>-3.2027211255792021E-6</v>
      </c>
    </row>
    <row r="103" spans="2:11">
      <c r="B103" s="88" t="s">
        <v>2822</v>
      </c>
      <c r="C103" s="90" t="s">
        <v>2824</v>
      </c>
      <c r="D103" s="91" t="s">
        <v>558</v>
      </c>
      <c r="E103" s="91" t="s">
        <v>138</v>
      </c>
      <c r="F103" s="104">
        <v>44986</v>
      </c>
      <c r="G103" s="93">
        <v>71161334.156234011</v>
      </c>
      <c r="H103" s="105">
        <v>-3.1636730000000002</v>
      </c>
      <c r="I103" s="93">
        <v>-2251.3121253130003</v>
      </c>
      <c r="J103" s="94">
        <f t="shared" si="1"/>
        <v>6.442821794033592E-3</v>
      </c>
      <c r="K103" s="94">
        <f>I103/'סכום נכסי הקרן'!$C$42</f>
        <v>-2.0188721315446985E-5</v>
      </c>
    </row>
    <row r="104" spans="2:11">
      <c r="B104" s="88" t="s">
        <v>2825</v>
      </c>
      <c r="C104" s="90" t="s">
        <v>2826</v>
      </c>
      <c r="D104" s="91" t="s">
        <v>558</v>
      </c>
      <c r="E104" s="91" t="s">
        <v>138</v>
      </c>
      <c r="F104" s="104">
        <v>44986</v>
      </c>
      <c r="G104" s="93">
        <v>64202730.842724018</v>
      </c>
      <c r="H104" s="105">
        <v>-3.1347529999999999</v>
      </c>
      <c r="I104" s="93">
        <v>-2012.5971740870007</v>
      </c>
      <c r="J104" s="94">
        <f t="shared" si="1"/>
        <v>5.7596655701462858E-3</v>
      </c>
      <c r="K104" s="94">
        <f>I104/'סכום נכסי הקרן'!$C$42</f>
        <v>-1.8048036525477139E-5</v>
      </c>
    </row>
    <row r="105" spans="2:11">
      <c r="B105" s="88" t="s">
        <v>2827</v>
      </c>
      <c r="C105" s="90" t="s">
        <v>2828</v>
      </c>
      <c r="D105" s="91" t="s">
        <v>558</v>
      </c>
      <c r="E105" s="91" t="s">
        <v>138</v>
      </c>
      <c r="F105" s="104">
        <v>44993</v>
      </c>
      <c r="G105" s="93">
        <v>29323910.411993999</v>
      </c>
      <c r="H105" s="105">
        <v>-3.413084</v>
      </c>
      <c r="I105" s="93">
        <v>-1000.8497952360003</v>
      </c>
      <c r="J105" s="94">
        <f t="shared" si="1"/>
        <v>2.8642393921296245E-3</v>
      </c>
      <c r="K105" s="94">
        <f>I105/'סכום נכסי הקרן'!$C$42</f>
        <v>-8.9751560289902326E-6</v>
      </c>
    </row>
    <row r="106" spans="2:11">
      <c r="B106" s="88" t="s">
        <v>2827</v>
      </c>
      <c r="C106" s="90" t="s">
        <v>2829</v>
      </c>
      <c r="D106" s="91" t="s">
        <v>558</v>
      </c>
      <c r="E106" s="91" t="s">
        <v>138</v>
      </c>
      <c r="F106" s="104">
        <v>44993</v>
      </c>
      <c r="G106" s="93">
        <v>42055856.643188</v>
      </c>
      <c r="H106" s="105">
        <v>-3.413084</v>
      </c>
      <c r="I106" s="93">
        <v>-1435.4018570190005</v>
      </c>
      <c r="J106" s="94">
        <f t="shared" si="1"/>
        <v>4.1078437163894147E-3</v>
      </c>
      <c r="K106" s="94">
        <f>I106/'סכום נכסי הקרן'!$C$42</f>
        <v>-1.2872017052279117E-5</v>
      </c>
    </row>
    <row r="107" spans="2:11">
      <c r="B107" s="88" t="s">
        <v>2830</v>
      </c>
      <c r="C107" s="90" t="s">
        <v>2831</v>
      </c>
      <c r="D107" s="91" t="s">
        <v>558</v>
      </c>
      <c r="E107" s="91" t="s">
        <v>138</v>
      </c>
      <c r="F107" s="104">
        <v>44993</v>
      </c>
      <c r="G107" s="93">
        <v>83808424.50120002</v>
      </c>
      <c r="H107" s="105">
        <v>-3.024718</v>
      </c>
      <c r="I107" s="93">
        <v>-2534.9681351820004</v>
      </c>
      <c r="J107" s="94">
        <f t="shared" si="1"/>
        <v>7.2545906739877736E-3</v>
      </c>
      <c r="K107" s="94">
        <f>I107/'סכום נכסי הקרן'!$C$42</f>
        <v>-2.2732416642411363E-5</v>
      </c>
    </row>
    <row r="108" spans="2:11">
      <c r="B108" s="88" t="s">
        <v>2830</v>
      </c>
      <c r="C108" s="90" t="s">
        <v>2832</v>
      </c>
      <c r="D108" s="91" t="s">
        <v>558</v>
      </c>
      <c r="E108" s="91" t="s">
        <v>138</v>
      </c>
      <c r="F108" s="104">
        <v>44993</v>
      </c>
      <c r="G108" s="93">
        <v>14232360.2421</v>
      </c>
      <c r="H108" s="105">
        <v>-3.024718</v>
      </c>
      <c r="I108" s="93">
        <v>-430.48869987600006</v>
      </c>
      <c r="J108" s="94">
        <f t="shared" si="1"/>
        <v>1.2319757649156137E-3</v>
      </c>
      <c r="K108" s="94">
        <f>I108/'סכום נכסי הקרן'!$C$42</f>
        <v>-3.8604226813007322E-6</v>
      </c>
    </row>
    <row r="109" spans="2:11">
      <c r="B109" s="88" t="s">
        <v>2833</v>
      </c>
      <c r="C109" s="90" t="s">
        <v>2834</v>
      </c>
      <c r="D109" s="91" t="s">
        <v>558</v>
      </c>
      <c r="E109" s="91" t="s">
        <v>138</v>
      </c>
      <c r="F109" s="104">
        <v>44980</v>
      </c>
      <c r="G109" s="93">
        <v>64076119.004260018</v>
      </c>
      <c r="H109" s="105">
        <v>-3.0145240000000002</v>
      </c>
      <c r="I109" s="93">
        <v>-1931.589919129</v>
      </c>
      <c r="J109" s="94">
        <f t="shared" si="1"/>
        <v>5.5278384050677512E-3</v>
      </c>
      <c r="K109" s="94">
        <f>I109/'סכום נכסי הקרן'!$C$42</f>
        <v>-1.7321601094117723E-5</v>
      </c>
    </row>
    <row r="110" spans="2:11">
      <c r="B110" s="88" t="s">
        <v>2833</v>
      </c>
      <c r="C110" s="90" t="s">
        <v>2835</v>
      </c>
      <c r="D110" s="91" t="s">
        <v>558</v>
      </c>
      <c r="E110" s="91" t="s">
        <v>138</v>
      </c>
      <c r="F110" s="104">
        <v>44980</v>
      </c>
      <c r="G110" s="93">
        <v>55898888.849848025</v>
      </c>
      <c r="H110" s="105">
        <v>-3.0145240000000002</v>
      </c>
      <c r="I110" s="93">
        <v>-1685.0853620800003</v>
      </c>
      <c r="J110" s="94">
        <f t="shared" si="1"/>
        <v>4.8223898292675009E-3</v>
      </c>
      <c r="K110" s="94">
        <f>I110/'סכום נכסי הקרן'!$C$42</f>
        <v>-1.5111062737710097E-5</v>
      </c>
    </row>
    <row r="111" spans="2:11">
      <c r="B111" s="88" t="s">
        <v>2833</v>
      </c>
      <c r="C111" s="90" t="s">
        <v>2836</v>
      </c>
      <c r="D111" s="91" t="s">
        <v>558</v>
      </c>
      <c r="E111" s="91" t="s">
        <v>138</v>
      </c>
      <c r="F111" s="104">
        <v>44980</v>
      </c>
      <c r="G111" s="93">
        <v>31566638.846522998</v>
      </c>
      <c r="H111" s="105">
        <v>-3.0145240000000002</v>
      </c>
      <c r="I111" s="93">
        <v>-951.58387124699993</v>
      </c>
      <c r="J111" s="94">
        <f t="shared" si="1"/>
        <v>2.7232498042307879E-3</v>
      </c>
      <c r="K111" s="94">
        <f>I111/'סכום נכסי הקרן'!$C$42</f>
        <v>-8.5333621086453854E-6</v>
      </c>
    </row>
    <row r="112" spans="2:11">
      <c r="B112" s="88" t="s">
        <v>2837</v>
      </c>
      <c r="C112" s="90" t="s">
        <v>2838</v>
      </c>
      <c r="D112" s="91" t="s">
        <v>558</v>
      </c>
      <c r="E112" s="91" t="s">
        <v>138</v>
      </c>
      <c r="F112" s="104">
        <v>44998</v>
      </c>
      <c r="G112" s="93">
        <v>41927687.999760009</v>
      </c>
      <c r="H112" s="105">
        <v>-2.7841369999999999</v>
      </c>
      <c r="I112" s="93">
        <v>-1167.3243847130004</v>
      </c>
      <c r="J112" s="94">
        <f t="shared" si="1"/>
        <v>3.3406576111653756E-3</v>
      </c>
      <c r="K112" s="94">
        <f>I112/'סכום נכסי הקרן'!$C$42</f>
        <v>-1.0468022813327091E-5</v>
      </c>
    </row>
    <row r="113" spans="2:11">
      <c r="B113" s="88" t="s">
        <v>2839</v>
      </c>
      <c r="C113" s="90" t="s">
        <v>2840</v>
      </c>
      <c r="D113" s="91" t="s">
        <v>558</v>
      </c>
      <c r="E113" s="91" t="s">
        <v>138</v>
      </c>
      <c r="F113" s="104">
        <v>44991</v>
      </c>
      <c r="G113" s="93">
        <v>42138344.523628004</v>
      </c>
      <c r="H113" s="105">
        <v>-2.8547340000000001</v>
      </c>
      <c r="I113" s="93">
        <v>-1202.9374583610002</v>
      </c>
      <c r="J113" s="94">
        <f t="shared" si="1"/>
        <v>3.4425753703565655E-3</v>
      </c>
      <c r="K113" s="94">
        <f>I113/'סכום נכסי הקרן'!$C$42</f>
        <v>-1.0787384314107885E-5</v>
      </c>
    </row>
    <row r="114" spans="2:11">
      <c r="B114" s="88" t="s">
        <v>2841</v>
      </c>
      <c r="C114" s="90" t="s">
        <v>2842</v>
      </c>
      <c r="D114" s="91" t="s">
        <v>558</v>
      </c>
      <c r="E114" s="91" t="s">
        <v>138</v>
      </c>
      <c r="F114" s="104">
        <v>45097</v>
      </c>
      <c r="G114" s="93">
        <v>107400.00000000001</v>
      </c>
      <c r="H114" s="105">
        <v>-2.6247579999999999</v>
      </c>
      <c r="I114" s="93">
        <v>-2.8189899999999999</v>
      </c>
      <c r="J114" s="94">
        <f t="shared" si="1"/>
        <v>8.0674065603576208E-6</v>
      </c>
      <c r="K114" s="94">
        <f>I114/'סכום נכסי הקרן'!$C$42</f>
        <v>-2.5279392786604138E-8</v>
      </c>
    </row>
    <row r="115" spans="2:11">
      <c r="B115" s="88" t="s">
        <v>2843</v>
      </c>
      <c r="C115" s="90" t="s">
        <v>2844</v>
      </c>
      <c r="D115" s="91" t="s">
        <v>558</v>
      </c>
      <c r="E115" s="91" t="s">
        <v>138</v>
      </c>
      <c r="F115" s="104">
        <v>44991</v>
      </c>
      <c r="G115" s="93">
        <v>36913326.496900007</v>
      </c>
      <c r="H115" s="105">
        <v>-2.921011</v>
      </c>
      <c r="I115" s="93">
        <v>-1078.2423913690004</v>
      </c>
      <c r="J115" s="94">
        <f t="shared" si="1"/>
        <v>3.0857220996832069E-3</v>
      </c>
      <c r="K115" s="94">
        <f>I115/'סכום נכסי הקרן'!$C$42</f>
        <v>-9.6691768791603749E-6</v>
      </c>
    </row>
    <row r="116" spans="2:11">
      <c r="B116" s="88" t="s">
        <v>2845</v>
      </c>
      <c r="C116" s="90" t="s">
        <v>2846</v>
      </c>
      <c r="D116" s="91" t="s">
        <v>558</v>
      </c>
      <c r="E116" s="91" t="s">
        <v>138</v>
      </c>
      <c r="F116" s="104">
        <v>45092</v>
      </c>
      <c r="G116" s="93">
        <v>85681200.65076001</v>
      </c>
      <c r="H116" s="105">
        <v>-2.8240080000000001</v>
      </c>
      <c r="I116" s="93">
        <v>-2419.6443541180006</v>
      </c>
      <c r="J116" s="94">
        <f t="shared" si="1"/>
        <v>6.9245562191223931E-3</v>
      </c>
      <c r="K116" s="94">
        <f>I116/'סכום נכסי הקרן'!$C$42</f>
        <v>-2.169824654632972E-5</v>
      </c>
    </row>
    <row r="117" spans="2:11">
      <c r="B117" s="88" t="s">
        <v>2847</v>
      </c>
      <c r="C117" s="90" t="s">
        <v>2848</v>
      </c>
      <c r="D117" s="91" t="s">
        <v>558</v>
      </c>
      <c r="E117" s="91" t="s">
        <v>138</v>
      </c>
      <c r="F117" s="104">
        <v>44980</v>
      </c>
      <c r="G117" s="93">
        <v>42047414.320476003</v>
      </c>
      <c r="H117" s="105">
        <v>-3.033839</v>
      </c>
      <c r="I117" s="93">
        <v>-1275.6508816370006</v>
      </c>
      <c r="J117" s="94">
        <f t="shared" si="1"/>
        <v>3.6506671862065209E-3</v>
      </c>
      <c r="K117" s="94">
        <f>I117/'סכום נכסי הקרן'!$C$42</f>
        <v>-1.1439444515759049E-5</v>
      </c>
    </row>
    <row r="118" spans="2:11">
      <c r="B118" s="88" t="s">
        <v>2849</v>
      </c>
      <c r="C118" s="90" t="s">
        <v>2850</v>
      </c>
      <c r="D118" s="91" t="s">
        <v>558</v>
      </c>
      <c r="E118" s="91" t="s">
        <v>138</v>
      </c>
      <c r="F118" s="104">
        <v>44980</v>
      </c>
      <c r="G118" s="93">
        <v>119234112.50861202</v>
      </c>
      <c r="H118" s="105">
        <v>-2.9476230000000001</v>
      </c>
      <c r="I118" s="93">
        <v>-3514.5722326630016</v>
      </c>
      <c r="J118" s="94">
        <f t="shared" si="1"/>
        <v>1.0058028970175924E-2</v>
      </c>
      <c r="K118" s="94">
        <f>I118/'סכום נכסי הקרן'!$C$42</f>
        <v>-3.1517051123409552E-5</v>
      </c>
    </row>
    <row r="119" spans="2:11">
      <c r="B119" s="88" t="s">
        <v>2851</v>
      </c>
      <c r="C119" s="90" t="s">
        <v>2852</v>
      </c>
      <c r="D119" s="91" t="s">
        <v>558</v>
      </c>
      <c r="E119" s="91" t="s">
        <v>138</v>
      </c>
      <c r="F119" s="104">
        <v>44998</v>
      </c>
      <c r="G119" s="93">
        <v>70196402.613259986</v>
      </c>
      <c r="H119" s="105">
        <v>-2.3200880000000002</v>
      </c>
      <c r="I119" s="93">
        <v>-1628.6180275280005</v>
      </c>
      <c r="J119" s="94">
        <f t="shared" si="1"/>
        <v>4.6607911910280207E-3</v>
      </c>
      <c r="K119" s="94">
        <f>I119/'סכום נכסי הקרן'!$C$42</f>
        <v>-1.4604689912778975E-5</v>
      </c>
    </row>
    <row r="120" spans="2:11">
      <c r="B120" s="88" t="s">
        <v>2851</v>
      </c>
      <c r="C120" s="90" t="s">
        <v>2853</v>
      </c>
      <c r="D120" s="91" t="s">
        <v>558</v>
      </c>
      <c r="E120" s="91" t="s">
        <v>138</v>
      </c>
      <c r="F120" s="104">
        <v>44998</v>
      </c>
      <c r="G120" s="93">
        <v>71524586.863730013</v>
      </c>
      <c r="H120" s="105">
        <v>-2.3200880000000002</v>
      </c>
      <c r="I120" s="93">
        <v>-1659.4330655290003</v>
      </c>
      <c r="J120" s="94">
        <f t="shared" si="1"/>
        <v>4.7489778960986074E-3</v>
      </c>
      <c r="K120" s="94">
        <f>I120/'סכום נכסי הקרן'!$C$42</f>
        <v>-1.4881024858756577E-5</v>
      </c>
    </row>
    <row r="121" spans="2:11">
      <c r="B121" s="88" t="s">
        <v>2854</v>
      </c>
      <c r="C121" s="90" t="s">
        <v>2855</v>
      </c>
      <c r="D121" s="91" t="s">
        <v>558</v>
      </c>
      <c r="E121" s="91" t="s">
        <v>138</v>
      </c>
      <c r="F121" s="104">
        <v>45089</v>
      </c>
      <c r="G121" s="93">
        <v>56185292.989600003</v>
      </c>
      <c r="H121" s="105">
        <v>-3.0193690000000002</v>
      </c>
      <c r="I121" s="93">
        <v>-1696.4414740280001</v>
      </c>
      <c r="J121" s="94">
        <f t="shared" si="1"/>
        <v>4.8548888349501914E-3</v>
      </c>
      <c r="K121" s="94">
        <f>I121/'סכום נכסי הקרן'!$C$42</f>
        <v>-1.5212899074292396E-5</v>
      </c>
    </row>
    <row r="122" spans="2:11">
      <c r="B122" s="88" t="s">
        <v>2856</v>
      </c>
      <c r="C122" s="90" t="s">
        <v>2857</v>
      </c>
      <c r="D122" s="91" t="s">
        <v>558</v>
      </c>
      <c r="E122" s="91" t="s">
        <v>138</v>
      </c>
      <c r="F122" s="104">
        <v>45089</v>
      </c>
      <c r="G122" s="93">
        <v>98354389.943222031</v>
      </c>
      <c r="H122" s="105">
        <v>-2.9878130000000001</v>
      </c>
      <c r="I122" s="93">
        <v>-2938.6453681250005</v>
      </c>
      <c r="J122" s="94">
        <f t="shared" si="1"/>
        <v>8.4098371833089738E-3</v>
      </c>
      <c r="K122" s="94">
        <f>I122/'סכום נכסי הקרן'!$C$42</f>
        <v>-2.635240654325372E-5</v>
      </c>
    </row>
    <row r="123" spans="2:11">
      <c r="B123" s="88" t="s">
        <v>2856</v>
      </c>
      <c r="C123" s="90" t="s">
        <v>2858</v>
      </c>
      <c r="D123" s="91" t="s">
        <v>558</v>
      </c>
      <c r="E123" s="91" t="s">
        <v>138</v>
      </c>
      <c r="F123" s="104">
        <v>45089</v>
      </c>
      <c r="G123" s="93">
        <v>10579365.266003001</v>
      </c>
      <c r="H123" s="105">
        <v>-2.9878130000000001</v>
      </c>
      <c r="I123" s="93">
        <v>-316.09166356900005</v>
      </c>
      <c r="J123" s="94">
        <f t="shared" si="1"/>
        <v>9.0459347509246394E-4</v>
      </c>
      <c r="K123" s="94">
        <f>I123/'סכום נכסי הקרן'!$C$42</f>
        <v>-2.8345632016899254E-6</v>
      </c>
    </row>
    <row r="124" spans="2:11">
      <c r="B124" s="88" t="s">
        <v>2859</v>
      </c>
      <c r="C124" s="90" t="s">
        <v>2860</v>
      </c>
      <c r="D124" s="91" t="s">
        <v>558</v>
      </c>
      <c r="E124" s="91" t="s">
        <v>138</v>
      </c>
      <c r="F124" s="104">
        <v>45098</v>
      </c>
      <c r="G124" s="93">
        <v>104533576.386911</v>
      </c>
      <c r="H124" s="105">
        <v>-2.960321</v>
      </c>
      <c r="I124" s="93">
        <v>-3094.5298803000005</v>
      </c>
      <c r="J124" s="94">
        <f t="shared" si="1"/>
        <v>8.8559486403126317E-3</v>
      </c>
      <c r="K124" s="94">
        <f>I124/'סכום נכסי הקרן'!$C$42</f>
        <v>-2.7750306433859929E-5</v>
      </c>
    </row>
    <row r="125" spans="2:11">
      <c r="B125" s="88" t="s">
        <v>2861</v>
      </c>
      <c r="C125" s="90" t="s">
        <v>2862</v>
      </c>
      <c r="D125" s="91" t="s">
        <v>558</v>
      </c>
      <c r="E125" s="91" t="s">
        <v>138</v>
      </c>
      <c r="F125" s="104">
        <v>44987</v>
      </c>
      <c r="G125" s="93">
        <v>5295427.3246750003</v>
      </c>
      <c r="H125" s="105">
        <v>-2.4015339999999998</v>
      </c>
      <c r="I125" s="93">
        <v>-127.17146511300001</v>
      </c>
      <c r="J125" s="94">
        <f t="shared" si="1"/>
        <v>3.6394024524489502E-4</v>
      </c>
      <c r="K125" s="94">
        <f>I125/'סכום נכסי הקרן'!$C$42</f>
        <v>-1.1404146229108484E-6</v>
      </c>
    </row>
    <row r="126" spans="2:11">
      <c r="B126" s="88" t="s">
        <v>2861</v>
      </c>
      <c r="C126" s="90" t="s">
        <v>2863</v>
      </c>
      <c r="D126" s="91" t="s">
        <v>558</v>
      </c>
      <c r="E126" s="91" t="s">
        <v>138</v>
      </c>
      <c r="F126" s="104">
        <v>44987</v>
      </c>
      <c r="G126" s="93">
        <v>50162093.206225008</v>
      </c>
      <c r="H126" s="105">
        <v>-2.4015339999999998</v>
      </c>
      <c r="I126" s="93">
        <v>-1204.6595259190001</v>
      </c>
      <c r="J126" s="94">
        <f t="shared" si="1"/>
        <v>3.4475035961093309E-3</v>
      </c>
      <c r="K126" s="94">
        <f>I126/'סכום נכסי הקרן'!$C$42</f>
        <v>-1.0802827015998899E-5</v>
      </c>
    </row>
    <row r="127" spans="2:11">
      <c r="B127" s="88" t="s">
        <v>2864</v>
      </c>
      <c r="C127" s="90" t="s">
        <v>2865</v>
      </c>
      <c r="D127" s="91" t="s">
        <v>558</v>
      </c>
      <c r="E127" s="91" t="s">
        <v>138</v>
      </c>
      <c r="F127" s="104">
        <v>45097</v>
      </c>
      <c r="G127" s="93">
        <v>42209396.989679992</v>
      </c>
      <c r="H127" s="105">
        <v>-2.384309</v>
      </c>
      <c r="I127" s="93">
        <v>-1006.4026315630003</v>
      </c>
      <c r="J127" s="94">
        <f t="shared" si="1"/>
        <v>2.8801305404533265E-3</v>
      </c>
      <c r="K127" s="94">
        <f>I127/'סכום נכסי הקרן'!$C$42</f>
        <v>-9.0249512856566134E-6</v>
      </c>
    </row>
    <row r="128" spans="2:11">
      <c r="B128" s="88" t="s">
        <v>2866</v>
      </c>
      <c r="C128" s="90" t="s">
        <v>2867</v>
      </c>
      <c r="D128" s="91" t="s">
        <v>558</v>
      </c>
      <c r="E128" s="91" t="s">
        <v>138</v>
      </c>
      <c r="F128" s="104">
        <v>44987</v>
      </c>
      <c r="G128" s="93">
        <v>31781401.935239997</v>
      </c>
      <c r="H128" s="105">
        <v>-2.3730570000000002</v>
      </c>
      <c r="I128" s="93">
        <v>-754.19081231000018</v>
      </c>
      <c r="J128" s="94">
        <f t="shared" si="1"/>
        <v>2.1583488792053674E-3</v>
      </c>
      <c r="K128" s="94">
        <f>I128/'סכום נכסי הקרן'!$C$42</f>
        <v>-6.7632328530546526E-6</v>
      </c>
    </row>
    <row r="129" spans="2:11">
      <c r="B129" s="88" t="s">
        <v>2868</v>
      </c>
      <c r="C129" s="90" t="s">
        <v>2869</v>
      </c>
      <c r="D129" s="91" t="s">
        <v>558</v>
      </c>
      <c r="E129" s="91" t="s">
        <v>138</v>
      </c>
      <c r="F129" s="104">
        <v>45001</v>
      </c>
      <c r="G129" s="93">
        <v>57407839.632000014</v>
      </c>
      <c r="H129" s="105">
        <v>-2.5197099999999999</v>
      </c>
      <c r="I129" s="93">
        <v>-1446.5111876190003</v>
      </c>
      <c r="J129" s="94">
        <f t="shared" si="1"/>
        <v>4.139636481373902E-3</v>
      </c>
      <c r="K129" s="94">
        <f>I129/'סכום נכסי הקרן'!$C$42</f>
        <v>-1.2971640368372341E-5</v>
      </c>
    </row>
    <row r="130" spans="2:11">
      <c r="B130" s="88" t="s">
        <v>2870</v>
      </c>
      <c r="C130" s="90" t="s">
        <v>2871</v>
      </c>
      <c r="D130" s="91" t="s">
        <v>558</v>
      </c>
      <c r="E130" s="91" t="s">
        <v>138</v>
      </c>
      <c r="F130" s="104">
        <v>45001</v>
      </c>
      <c r="G130" s="93">
        <v>1435993.3219060001</v>
      </c>
      <c r="H130" s="105">
        <v>-2.4627870000000001</v>
      </c>
      <c r="I130" s="93">
        <v>-35.36544978300001</v>
      </c>
      <c r="J130" s="94">
        <f t="shared" si="1"/>
        <v>1.0120910737156651E-4</v>
      </c>
      <c r="K130" s="94">
        <f>I130/'סכום נכסי הקרן'!$C$42</f>
        <v>-3.1714092499064607E-7</v>
      </c>
    </row>
    <row r="131" spans="2:11">
      <c r="B131" s="88" t="s">
        <v>2870</v>
      </c>
      <c r="C131" s="90" t="s">
        <v>2872</v>
      </c>
      <c r="D131" s="91" t="s">
        <v>558</v>
      </c>
      <c r="E131" s="91" t="s">
        <v>138</v>
      </c>
      <c r="F131" s="104">
        <v>45001</v>
      </c>
      <c r="G131" s="93">
        <v>12669220.55178</v>
      </c>
      <c r="H131" s="105">
        <v>-2.4627859999999999</v>
      </c>
      <c r="I131" s="93">
        <v>-312.01584341100005</v>
      </c>
      <c r="J131" s="94">
        <f t="shared" si="1"/>
        <v>8.9292926263286423E-4</v>
      </c>
      <c r="K131" s="94">
        <f>I131/'סכום נכסי הקרן'!$C$42</f>
        <v>-2.7980131398941611E-6</v>
      </c>
    </row>
    <row r="132" spans="2:11">
      <c r="B132" s="88" t="s">
        <v>2873</v>
      </c>
      <c r="C132" s="90" t="s">
        <v>2874</v>
      </c>
      <c r="D132" s="91" t="s">
        <v>558</v>
      </c>
      <c r="E132" s="91" t="s">
        <v>138</v>
      </c>
      <c r="F132" s="104">
        <v>45001</v>
      </c>
      <c r="G132" s="93">
        <v>42445906.477840006</v>
      </c>
      <c r="H132" s="105">
        <v>-2.4627859999999999</v>
      </c>
      <c r="I132" s="93">
        <v>-1045.3520223670002</v>
      </c>
      <c r="J132" s="94">
        <f t="shared" si="1"/>
        <v>2.9915961969097598E-3</v>
      </c>
      <c r="K132" s="94">
        <f>I132/'סכום נכסי הקרן'!$C$42</f>
        <v>-9.3742313288399019E-6</v>
      </c>
    </row>
    <row r="133" spans="2:11">
      <c r="B133" s="88" t="s">
        <v>2875</v>
      </c>
      <c r="C133" s="90" t="s">
        <v>2876</v>
      </c>
      <c r="D133" s="91" t="s">
        <v>558</v>
      </c>
      <c r="E133" s="91" t="s">
        <v>138</v>
      </c>
      <c r="F133" s="104">
        <v>44987</v>
      </c>
      <c r="G133" s="93">
        <v>62010408.881168</v>
      </c>
      <c r="H133" s="105">
        <v>-2.1335229999999998</v>
      </c>
      <c r="I133" s="93">
        <v>-1323.0063623860005</v>
      </c>
      <c r="J133" s="94">
        <f t="shared" si="1"/>
        <v>3.7861894534239895E-3</v>
      </c>
      <c r="K133" s="94">
        <f>I133/'סכום נכסי הקרן'!$C$42</f>
        <v>-1.1864106468604729E-5</v>
      </c>
    </row>
    <row r="134" spans="2:11">
      <c r="B134" s="88" t="s">
        <v>2877</v>
      </c>
      <c r="C134" s="90" t="s">
        <v>2878</v>
      </c>
      <c r="D134" s="91" t="s">
        <v>558</v>
      </c>
      <c r="E134" s="91" t="s">
        <v>138</v>
      </c>
      <c r="F134" s="104">
        <v>44987</v>
      </c>
      <c r="G134" s="93">
        <v>84559648.474320024</v>
      </c>
      <c r="H134" s="105">
        <v>-2.1335229999999998</v>
      </c>
      <c r="I134" s="93">
        <v>-1804.0995850710003</v>
      </c>
      <c r="J134" s="94">
        <f t="shared" si="1"/>
        <v>5.1629856183030981E-3</v>
      </c>
      <c r="K134" s="94">
        <f>I134/'סכום נכסי הקרן'!$C$42</f>
        <v>-1.6178327002635473E-5</v>
      </c>
    </row>
    <row r="135" spans="2:11">
      <c r="B135" s="88" t="s">
        <v>2879</v>
      </c>
      <c r="C135" s="90" t="s">
        <v>2880</v>
      </c>
      <c r="D135" s="91" t="s">
        <v>558</v>
      </c>
      <c r="E135" s="91" t="s">
        <v>138</v>
      </c>
      <c r="F135" s="104">
        <v>44987</v>
      </c>
      <c r="G135" s="93">
        <v>1408081.9806300001</v>
      </c>
      <c r="H135" s="105">
        <v>-2.1099890000000001</v>
      </c>
      <c r="I135" s="93">
        <v>-29.710380502000003</v>
      </c>
      <c r="J135" s="94">
        <f t="shared" si="1"/>
        <v>8.5025388019310455E-5</v>
      </c>
      <c r="K135" s="94">
        <f>I135/'סכום נכסי הקרן'!$C$42</f>
        <v>-2.6642889068408301E-7</v>
      </c>
    </row>
    <row r="136" spans="2:11">
      <c r="B136" s="88" t="s">
        <v>2881</v>
      </c>
      <c r="C136" s="90" t="s">
        <v>2882</v>
      </c>
      <c r="D136" s="91" t="s">
        <v>558</v>
      </c>
      <c r="E136" s="91" t="s">
        <v>138</v>
      </c>
      <c r="F136" s="104">
        <v>44987</v>
      </c>
      <c r="G136" s="93">
        <v>70485936.852900013</v>
      </c>
      <c r="H136" s="105">
        <v>-2.1051760000000002</v>
      </c>
      <c r="I136" s="93">
        <v>-1483.8531965930001</v>
      </c>
      <c r="J136" s="94">
        <f t="shared" si="1"/>
        <v>4.2465021205474289E-3</v>
      </c>
      <c r="K136" s="94">
        <f>I136/'סכום נכסי הקרן'!$C$42</f>
        <v>-1.330650615799722E-5</v>
      </c>
    </row>
    <row r="137" spans="2:11">
      <c r="B137" s="88" t="s">
        <v>2883</v>
      </c>
      <c r="C137" s="90" t="s">
        <v>2884</v>
      </c>
      <c r="D137" s="91" t="s">
        <v>558</v>
      </c>
      <c r="E137" s="91" t="s">
        <v>138</v>
      </c>
      <c r="F137" s="104">
        <v>44987</v>
      </c>
      <c r="G137" s="93">
        <v>95887479.96899201</v>
      </c>
      <c r="H137" s="105">
        <v>-2.0768450000000001</v>
      </c>
      <c r="I137" s="93">
        <v>-1991.4344983200006</v>
      </c>
      <c r="J137" s="94">
        <f t="shared" si="1"/>
        <v>5.6991020671479002E-3</v>
      </c>
      <c r="K137" s="94">
        <f>I137/'סכום נכסי הקרן'!$C$42</f>
        <v>-1.7858259480106443E-5</v>
      </c>
    </row>
    <row r="138" spans="2:11">
      <c r="B138" s="88" t="s">
        <v>2885</v>
      </c>
      <c r="C138" s="90" t="s">
        <v>2886</v>
      </c>
      <c r="D138" s="91" t="s">
        <v>558</v>
      </c>
      <c r="E138" s="91" t="s">
        <v>138</v>
      </c>
      <c r="F138" s="104">
        <v>45033</v>
      </c>
      <c r="G138" s="93">
        <v>70507456.289629996</v>
      </c>
      <c r="H138" s="105">
        <v>-2.0740129999999999</v>
      </c>
      <c r="I138" s="93">
        <v>-1462.3337598630008</v>
      </c>
      <c r="J138" s="94">
        <f t="shared" si="1"/>
        <v>4.1849176363701881E-3</v>
      </c>
      <c r="K138" s="94">
        <f>I138/'סכום נכסי הקרן'!$C$42</f>
        <v>-1.3113529846040054E-5</v>
      </c>
    </row>
    <row r="139" spans="2:11">
      <c r="B139" s="88" t="s">
        <v>2887</v>
      </c>
      <c r="C139" s="90" t="s">
        <v>2888</v>
      </c>
      <c r="D139" s="91" t="s">
        <v>558</v>
      </c>
      <c r="E139" s="91" t="s">
        <v>138</v>
      </c>
      <c r="F139" s="104">
        <v>45034</v>
      </c>
      <c r="G139" s="93">
        <v>56427875.730920002</v>
      </c>
      <c r="H139" s="105">
        <v>-1.947802</v>
      </c>
      <c r="I139" s="93">
        <v>-1099.1032746730004</v>
      </c>
      <c r="J139" s="94">
        <f t="shared" si="1"/>
        <v>3.1454219307650993E-3</v>
      </c>
      <c r="K139" s="94">
        <f>I139/'סכום נכסי הקרן'!$C$42</f>
        <v>-9.8562475899175369E-6</v>
      </c>
    </row>
    <row r="140" spans="2:11">
      <c r="B140" s="88" t="s">
        <v>2889</v>
      </c>
      <c r="C140" s="90" t="s">
        <v>2890</v>
      </c>
      <c r="D140" s="91" t="s">
        <v>558</v>
      </c>
      <c r="E140" s="91" t="s">
        <v>138</v>
      </c>
      <c r="F140" s="104">
        <v>45033</v>
      </c>
      <c r="G140" s="93">
        <v>56460741.779743999</v>
      </c>
      <c r="H140" s="105">
        <v>-1.9749829999999999</v>
      </c>
      <c r="I140" s="93">
        <v>-1115.0902598490004</v>
      </c>
      <c r="J140" s="94">
        <f t="shared" ref="J140:J203" si="2">IFERROR(I140/$I$11,0)</f>
        <v>3.1911736039137101E-3</v>
      </c>
      <c r="K140" s="94">
        <f>I140/'סכום נכסי הקרן'!$C$42</f>
        <v>-9.9996114463830513E-6</v>
      </c>
    </row>
    <row r="141" spans="2:11">
      <c r="B141" s="88" t="s">
        <v>2891</v>
      </c>
      <c r="C141" s="90" t="s">
        <v>2892</v>
      </c>
      <c r="D141" s="91" t="s">
        <v>558</v>
      </c>
      <c r="E141" s="91" t="s">
        <v>138</v>
      </c>
      <c r="F141" s="104">
        <v>45034</v>
      </c>
      <c r="G141" s="93">
        <v>54837928.97241202</v>
      </c>
      <c r="H141" s="105">
        <v>-1.877162</v>
      </c>
      <c r="I141" s="93">
        <v>-1029.3966896510003</v>
      </c>
      <c r="J141" s="94">
        <f t="shared" si="2"/>
        <v>2.9459351070067284E-3</v>
      </c>
      <c r="K141" s="94">
        <f>I141/'סכום נכסי הקרן'!$C$42</f>
        <v>-9.231151316931836E-6</v>
      </c>
    </row>
    <row r="142" spans="2:11">
      <c r="B142" s="88" t="s">
        <v>2893</v>
      </c>
      <c r="C142" s="90" t="s">
        <v>2894</v>
      </c>
      <c r="D142" s="91" t="s">
        <v>558</v>
      </c>
      <c r="E142" s="91" t="s">
        <v>138</v>
      </c>
      <c r="F142" s="104">
        <v>45034</v>
      </c>
      <c r="G142" s="93">
        <v>70593534.03655003</v>
      </c>
      <c r="H142" s="105">
        <v>-1.863046</v>
      </c>
      <c r="I142" s="93">
        <v>-1315.1897204380002</v>
      </c>
      <c r="J142" s="94">
        <f t="shared" si="2"/>
        <v>3.7638197293273223E-3</v>
      </c>
      <c r="K142" s="94">
        <f>I142/'סכום נכסי הקרן'!$C$42</f>
        <v>-1.1794010454757307E-5</v>
      </c>
    </row>
    <row r="143" spans="2:11">
      <c r="B143" s="88" t="s">
        <v>2893</v>
      </c>
      <c r="C143" s="90" t="s">
        <v>2895</v>
      </c>
      <c r="D143" s="91" t="s">
        <v>558</v>
      </c>
      <c r="E143" s="91" t="s">
        <v>138</v>
      </c>
      <c r="F143" s="104">
        <v>45034</v>
      </c>
      <c r="G143" s="93">
        <v>86315078.880030021</v>
      </c>
      <c r="H143" s="105">
        <v>-1.863046</v>
      </c>
      <c r="I143" s="93">
        <v>-1608.0892678270002</v>
      </c>
      <c r="J143" s="94">
        <f t="shared" si="2"/>
        <v>4.6020418337447896E-3</v>
      </c>
      <c r="K143" s="94">
        <f>I143/'סכום נכסי הקרן'!$C$42</f>
        <v>-1.4420597532208841E-5</v>
      </c>
    </row>
    <row r="144" spans="2:11">
      <c r="B144" s="88" t="s">
        <v>2896</v>
      </c>
      <c r="C144" s="90" t="s">
        <v>2897</v>
      </c>
      <c r="D144" s="91" t="s">
        <v>558</v>
      </c>
      <c r="E144" s="91" t="s">
        <v>138</v>
      </c>
      <c r="F144" s="104">
        <v>45034</v>
      </c>
      <c r="G144" s="93">
        <v>63534180.632902004</v>
      </c>
      <c r="H144" s="105">
        <v>-1.863046</v>
      </c>
      <c r="I144" s="93">
        <v>-1183.6707483969999</v>
      </c>
      <c r="J144" s="94">
        <f t="shared" si="2"/>
        <v>3.3874377564026021E-3</v>
      </c>
      <c r="K144" s="94">
        <f>I144/'סכום נכסי הקרן'!$C$42</f>
        <v>-1.0614609409306682E-5</v>
      </c>
    </row>
    <row r="145" spans="2:11">
      <c r="B145" s="88" t="s">
        <v>2898</v>
      </c>
      <c r="C145" s="90" t="s">
        <v>2899</v>
      </c>
      <c r="D145" s="91" t="s">
        <v>558</v>
      </c>
      <c r="E145" s="91" t="s">
        <v>138</v>
      </c>
      <c r="F145" s="104">
        <v>45034</v>
      </c>
      <c r="G145" s="93">
        <v>56485782.578848012</v>
      </c>
      <c r="H145" s="105">
        <v>-1.9009480000000001</v>
      </c>
      <c r="I145" s="93">
        <v>-1073.7651160780003</v>
      </c>
      <c r="J145" s="94">
        <f t="shared" si="2"/>
        <v>3.0729089999364388E-3</v>
      </c>
      <c r="K145" s="94">
        <f>I145/'סכום נכסי הקרן'!$C$42</f>
        <v>-9.6290267542238029E-6</v>
      </c>
    </row>
    <row r="146" spans="2:11">
      <c r="B146" s="88" t="s">
        <v>2900</v>
      </c>
      <c r="C146" s="90" t="s">
        <v>2901</v>
      </c>
      <c r="D146" s="91" t="s">
        <v>558</v>
      </c>
      <c r="E146" s="91" t="s">
        <v>138</v>
      </c>
      <c r="F146" s="104">
        <v>45097</v>
      </c>
      <c r="G146" s="93">
        <v>102544419.90579604</v>
      </c>
      <c r="H146" s="105">
        <v>-2.4463590000000002</v>
      </c>
      <c r="I146" s="93">
        <v>-2508.6049588670003</v>
      </c>
      <c r="J146" s="94">
        <f t="shared" si="2"/>
        <v>7.1791443398200412E-3</v>
      </c>
      <c r="K146" s="94">
        <f>I146/'סכום נכסי הקרן'!$C$42</f>
        <v>-2.2496003923966322E-5</v>
      </c>
    </row>
    <row r="147" spans="2:11">
      <c r="B147" s="88" t="s">
        <v>2902</v>
      </c>
      <c r="C147" s="90" t="s">
        <v>2903</v>
      </c>
      <c r="D147" s="91" t="s">
        <v>558</v>
      </c>
      <c r="E147" s="91" t="s">
        <v>138</v>
      </c>
      <c r="F147" s="104">
        <v>45007</v>
      </c>
      <c r="G147" s="93">
        <v>81945232.542868018</v>
      </c>
      <c r="H147" s="105">
        <v>-1.6810039999999999</v>
      </c>
      <c r="I147" s="93">
        <v>-1377.5029234480003</v>
      </c>
      <c r="J147" s="94">
        <f t="shared" si="2"/>
        <v>3.9421481174236866E-3</v>
      </c>
      <c r="K147" s="94">
        <f>I147/'סכום נכסי הקרן'!$C$42</f>
        <v>-1.2352806312380495E-5</v>
      </c>
    </row>
    <row r="148" spans="2:11">
      <c r="B148" s="88" t="s">
        <v>2904</v>
      </c>
      <c r="C148" s="90" t="s">
        <v>2905</v>
      </c>
      <c r="D148" s="91" t="s">
        <v>558</v>
      </c>
      <c r="E148" s="91" t="s">
        <v>138</v>
      </c>
      <c r="F148" s="104">
        <v>45097</v>
      </c>
      <c r="G148" s="93">
        <v>12700876.016790001</v>
      </c>
      <c r="H148" s="105">
        <v>-2.4179889999999999</v>
      </c>
      <c r="I148" s="93">
        <v>-307.10574312900013</v>
      </c>
      <c r="J148" s="94">
        <f t="shared" si="2"/>
        <v>8.7887750110585638E-4</v>
      </c>
      <c r="K148" s="94">
        <f>I148/'סכום נכסי הקרן'!$C$42</f>
        <v>-2.7539816415027899E-6</v>
      </c>
    </row>
    <row r="149" spans="2:11">
      <c r="B149" s="88" t="s">
        <v>2904</v>
      </c>
      <c r="C149" s="90" t="s">
        <v>2906</v>
      </c>
      <c r="D149" s="91" t="s">
        <v>558</v>
      </c>
      <c r="E149" s="91" t="s">
        <v>138</v>
      </c>
      <c r="F149" s="104">
        <v>45097</v>
      </c>
      <c r="G149" s="93">
        <v>14128488.369460003</v>
      </c>
      <c r="H149" s="105">
        <v>-2.4179889999999999</v>
      </c>
      <c r="I149" s="93">
        <v>-341.62524850799997</v>
      </c>
      <c r="J149" s="94">
        <f t="shared" si="2"/>
        <v>9.7766567848670666E-4</v>
      </c>
      <c r="K149" s="94">
        <f>I149/'סכום נכסי הקרן'!$C$42</f>
        <v>-3.0635365300533103E-6</v>
      </c>
    </row>
    <row r="150" spans="2:11">
      <c r="B150" s="88" t="s">
        <v>2907</v>
      </c>
      <c r="C150" s="90" t="s">
        <v>2908</v>
      </c>
      <c r="D150" s="91" t="s">
        <v>558</v>
      </c>
      <c r="E150" s="91" t="s">
        <v>138</v>
      </c>
      <c r="F150" s="104">
        <v>45007</v>
      </c>
      <c r="G150" s="93">
        <v>105993007.45740002</v>
      </c>
      <c r="H150" s="105">
        <v>-1.6528529999999999</v>
      </c>
      <c r="I150" s="93">
        <v>-1751.9090898900004</v>
      </c>
      <c r="J150" s="94">
        <f t="shared" si="2"/>
        <v>5.0136264708029246E-3</v>
      </c>
      <c r="K150" s="94">
        <f>I150/'סכום נכסי הקרן'!$C$42</f>
        <v>-1.5710306886420844E-5</v>
      </c>
    </row>
    <row r="151" spans="2:11">
      <c r="B151" s="88" t="s">
        <v>2909</v>
      </c>
      <c r="C151" s="90" t="s">
        <v>2910</v>
      </c>
      <c r="D151" s="91" t="s">
        <v>558</v>
      </c>
      <c r="E151" s="91" t="s">
        <v>138</v>
      </c>
      <c r="F151" s="104">
        <v>45097</v>
      </c>
      <c r="G151" s="93">
        <v>28799599.548720006</v>
      </c>
      <c r="H151" s="105">
        <v>-2.389634</v>
      </c>
      <c r="I151" s="93">
        <v>-688.20495028000016</v>
      </c>
      <c r="J151" s="94">
        <f t="shared" si="2"/>
        <v>1.9695100481943758E-3</v>
      </c>
      <c r="K151" s="94">
        <f>I151/'סכום נכסי הקרן'!$C$42</f>
        <v>-6.17150229543684E-6</v>
      </c>
    </row>
    <row r="152" spans="2:11">
      <c r="B152" s="88" t="s">
        <v>2909</v>
      </c>
      <c r="C152" s="90" t="s">
        <v>2911</v>
      </c>
      <c r="D152" s="91" t="s">
        <v>558</v>
      </c>
      <c r="E152" s="91" t="s">
        <v>138</v>
      </c>
      <c r="F152" s="104">
        <v>45097</v>
      </c>
      <c r="G152" s="93">
        <v>77728205.468760014</v>
      </c>
      <c r="H152" s="105">
        <v>-2.389634</v>
      </c>
      <c r="I152" s="93">
        <v>-1857.4194320300001</v>
      </c>
      <c r="J152" s="94">
        <f t="shared" si="2"/>
        <v>5.315576753125959E-3</v>
      </c>
      <c r="K152" s="94">
        <f>I152/'סכום נכסי הקרן'!$C$42</f>
        <v>-1.6656474620966211E-5</v>
      </c>
    </row>
    <row r="153" spans="2:11">
      <c r="B153" s="88" t="s">
        <v>2912</v>
      </c>
      <c r="C153" s="90" t="s">
        <v>2913</v>
      </c>
      <c r="D153" s="91" t="s">
        <v>558</v>
      </c>
      <c r="E153" s="91" t="s">
        <v>138</v>
      </c>
      <c r="F153" s="104">
        <v>45034</v>
      </c>
      <c r="G153" s="93">
        <v>70665917.59646</v>
      </c>
      <c r="H153" s="105">
        <v>-1.816317</v>
      </c>
      <c r="I153" s="93">
        <v>-1283.5170221980004</v>
      </c>
      <c r="J153" s="94">
        <f t="shared" si="2"/>
        <v>3.6731785658022293E-3</v>
      </c>
      <c r="K153" s="94">
        <f>I153/'סכום נכסי הקרן'!$C$42</f>
        <v>-1.1509984410173771E-5</v>
      </c>
    </row>
    <row r="154" spans="2:11">
      <c r="B154" s="88" t="s">
        <v>2914</v>
      </c>
      <c r="C154" s="90" t="s">
        <v>2915</v>
      </c>
      <c r="D154" s="91" t="s">
        <v>558</v>
      </c>
      <c r="E154" s="91" t="s">
        <v>138</v>
      </c>
      <c r="F154" s="104">
        <v>44985</v>
      </c>
      <c r="G154" s="93">
        <v>42403071.920250013</v>
      </c>
      <c r="H154" s="105">
        <v>-1.846265</v>
      </c>
      <c r="I154" s="93">
        <v>-782.87319170000001</v>
      </c>
      <c r="J154" s="94">
        <f t="shared" si="2"/>
        <v>2.2404323259921778E-3</v>
      </c>
      <c r="K154" s="94">
        <f>I154/'סכום נכסי הקרן'!$C$42</f>
        <v>-7.0204431073138752E-6</v>
      </c>
    </row>
    <row r="155" spans="2:11">
      <c r="B155" s="88" t="s">
        <v>2914</v>
      </c>
      <c r="C155" s="90" t="s">
        <v>2916</v>
      </c>
      <c r="D155" s="91" t="s">
        <v>558</v>
      </c>
      <c r="E155" s="91" t="s">
        <v>138</v>
      </c>
      <c r="F155" s="104">
        <v>44985</v>
      </c>
      <c r="G155" s="93">
        <v>53212047.873125009</v>
      </c>
      <c r="H155" s="105">
        <v>-1.846265</v>
      </c>
      <c r="I155" s="93">
        <v>-982.43556112400006</v>
      </c>
      <c r="J155" s="94">
        <f t="shared" si="2"/>
        <v>2.8115413999128687E-3</v>
      </c>
      <c r="K155" s="94">
        <f>I155/'סכום נכסי הקרן'!$C$42</f>
        <v>-8.8100257316207004E-6</v>
      </c>
    </row>
    <row r="156" spans="2:11">
      <c r="B156" s="88" t="s">
        <v>2917</v>
      </c>
      <c r="C156" s="90" t="s">
        <v>2918</v>
      </c>
      <c r="D156" s="91" t="s">
        <v>558</v>
      </c>
      <c r="E156" s="91" t="s">
        <v>138</v>
      </c>
      <c r="F156" s="104">
        <v>44991</v>
      </c>
      <c r="G156" s="93">
        <v>31927228.723875001</v>
      </c>
      <c r="H156" s="105">
        <v>-1.8174630000000001</v>
      </c>
      <c r="I156" s="93">
        <v>-580.26541100199995</v>
      </c>
      <c r="J156" s="94">
        <f t="shared" si="2"/>
        <v>1.6606078714242142E-3</v>
      </c>
      <c r="K156" s="94">
        <f>I156/'סכום נכסי הקרן'!$C$42</f>
        <v>-5.2035506494169347E-6</v>
      </c>
    </row>
    <row r="157" spans="2:11">
      <c r="B157" s="88" t="s">
        <v>2919</v>
      </c>
      <c r="C157" s="90" t="s">
        <v>2920</v>
      </c>
      <c r="D157" s="91" t="s">
        <v>558</v>
      </c>
      <c r="E157" s="91" t="s">
        <v>138</v>
      </c>
      <c r="F157" s="104">
        <v>44985</v>
      </c>
      <c r="G157" s="93">
        <v>21605094.802468009</v>
      </c>
      <c r="H157" s="105">
        <v>-1.834927</v>
      </c>
      <c r="I157" s="93">
        <v>-396.437809888</v>
      </c>
      <c r="J157" s="94">
        <f t="shared" si="2"/>
        <v>1.1345286745480681E-3</v>
      </c>
      <c r="K157" s="94">
        <f>I157/'סכום נכסי הקרן'!$C$42</f>
        <v>-3.5550701178861404E-6</v>
      </c>
    </row>
    <row r="158" spans="2:11">
      <c r="B158" s="88" t="s">
        <v>2921</v>
      </c>
      <c r="C158" s="90" t="s">
        <v>2922</v>
      </c>
      <c r="D158" s="91" t="s">
        <v>558</v>
      </c>
      <c r="E158" s="91" t="s">
        <v>138</v>
      </c>
      <c r="F158" s="104">
        <v>44985</v>
      </c>
      <c r="G158" s="93">
        <v>42408940.857540026</v>
      </c>
      <c r="H158" s="105">
        <v>-1.832171</v>
      </c>
      <c r="I158" s="93">
        <v>-777.00425441000016</v>
      </c>
      <c r="J158" s="94">
        <f t="shared" si="2"/>
        <v>2.2236365575802031E-3</v>
      </c>
      <c r="K158" s="94">
        <f>I158/'סכום נכסי הקרן'!$C$42</f>
        <v>-6.9678132040528299E-6</v>
      </c>
    </row>
    <row r="159" spans="2:11">
      <c r="B159" s="88" t="s">
        <v>2923</v>
      </c>
      <c r="C159" s="90" t="s">
        <v>2924</v>
      </c>
      <c r="D159" s="91" t="s">
        <v>558</v>
      </c>
      <c r="E159" s="91" t="s">
        <v>138</v>
      </c>
      <c r="F159" s="104">
        <v>45097</v>
      </c>
      <c r="G159" s="93">
        <v>148472375.56241998</v>
      </c>
      <c r="H159" s="105">
        <v>-2.3329710000000001</v>
      </c>
      <c r="I159" s="93">
        <v>-3463.8174243090002</v>
      </c>
      <c r="J159" s="94">
        <f t="shared" si="2"/>
        <v>9.9127784819213489E-3</v>
      </c>
      <c r="K159" s="94">
        <f>I159/'סכום נכסי הקרן'!$C$42</f>
        <v>-3.10619055797256E-5</v>
      </c>
    </row>
    <row r="160" spans="2:11">
      <c r="B160" s="88" t="s">
        <v>2925</v>
      </c>
      <c r="C160" s="90" t="s">
        <v>2926</v>
      </c>
      <c r="D160" s="91" t="s">
        <v>558</v>
      </c>
      <c r="E160" s="91" t="s">
        <v>138</v>
      </c>
      <c r="F160" s="104">
        <v>44985</v>
      </c>
      <c r="G160" s="93">
        <v>161225341.53609604</v>
      </c>
      <c r="H160" s="105">
        <v>-1.7870950000000001</v>
      </c>
      <c r="I160" s="93">
        <v>-2881.2498885289997</v>
      </c>
      <c r="J160" s="94">
        <f t="shared" si="2"/>
        <v>8.2455823726755029E-3</v>
      </c>
      <c r="K160" s="94">
        <f>I160/'סכום נכסי הקרן'!$C$42</f>
        <v>-2.5837710544728422E-5</v>
      </c>
    </row>
    <row r="161" spans="2:11">
      <c r="B161" s="88" t="s">
        <v>2925</v>
      </c>
      <c r="C161" s="90" t="s">
        <v>2927</v>
      </c>
      <c r="D161" s="91" t="s">
        <v>558</v>
      </c>
      <c r="E161" s="91" t="s">
        <v>138</v>
      </c>
      <c r="F161" s="104">
        <v>44985</v>
      </c>
      <c r="G161" s="93">
        <v>1441016.5078750001</v>
      </c>
      <c r="H161" s="105">
        <v>-1.7870950000000001</v>
      </c>
      <c r="I161" s="93">
        <v>-25.752331621000003</v>
      </c>
      <c r="J161" s="94">
        <f t="shared" si="2"/>
        <v>7.3698214276659524E-5</v>
      </c>
      <c r="K161" s="94">
        <f>I161/'סכום נכסי הקרן'!$C$42</f>
        <v>-2.3093494699099508E-7</v>
      </c>
    </row>
    <row r="162" spans="2:11">
      <c r="B162" s="88" t="s">
        <v>2928</v>
      </c>
      <c r="C162" s="90" t="s">
        <v>2929</v>
      </c>
      <c r="D162" s="91" t="s">
        <v>558</v>
      </c>
      <c r="E162" s="91" t="s">
        <v>138</v>
      </c>
      <c r="F162" s="104">
        <v>44991</v>
      </c>
      <c r="G162" s="93">
        <v>57645444.301588014</v>
      </c>
      <c r="H162" s="105">
        <v>-1.7498640000000001</v>
      </c>
      <c r="I162" s="93">
        <v>-1008.7168657370001</v>
      </c>
      <c r="J162" s="94">
        <f t="shared" si="2"/>
        <v>2.886753433034545E-3</v>
      </c>
      <c r="K162" s="94">
        <f>I162/'סכום נכסי הקרן'!$C$42</f>
        <v>-9.0457042626748795E-6</v>
      </c>
    </row>
    <row r="163" spans="2:11">
      <c r="B163" s="88" t="s">
        <v>2930</v>
      </c>
      <c r="C163" s="90" t="s">
        <v>2931</v>
      </c>
      <c r="D163" s="91" t="s">
        <v>558</v>
      </c>
      <c r="E163" s="91" t="s">
        <v>138</v>
      </c>
      <c r="F163" s="104">
        <v>45035</v>
      </c>
      <c r="G163" s="93">
        <v>188117046.95637</v>
      </c>
      <c r="H163" s="105">
        <v>-1.6729270000000001</v>
      </c>
      <c r="I163" s="93">
        <v>-3147.0611793710009</v>
      </c>
      <c r="J163" s="94">
        <f t="shared" si="2"/>
        <v>9.0062831029214026E-3</v>
      </c>
      <c r="K163" s="94">
        <f>I163/'סכום נכסי הקרן'!$C$42</f>
        <v>-2.8221382721043069E-5</v>
      </c>
    </row>
    <row r="164" spans="2:11">
      <c r="B164" s="88" t="s">
        <v>2932</v>
      </c>
      <c r="C164" s="90" t="s">
        <v>2933</v>
      </c>
      <c r="D164" s="91" t="s">
        <v>558</v>
      </c>
      <c r="E164" s="91" t="s">
        <v>138</v>
      </c>
      <c r="F164" s="104">
        <v>45035</v>
      </c>
      <c r="G164" s="93">
        <v>4755233.4017600007</v>
      </c>
      <c r="H164" s="105">
        <v>-1.6448100000000001</v>
      </c>
      <c r="I164" s="93">
        <v>-78.214539262999992</v>
      </c>
      <c r="J164" s="94">
        <f t="shared" si="2"/>
        <v>2.2383495051975171E-4</v>
      </c>
      <c r="K164" s="94">
        <f>I164/'סכום נכסי הקרן'!$C$42</f>
        <v>-7.0139165433458381E-7</v>
      </c>
    </row>
    <row r="165" spans="2:11">
      <c r="B165" s="88" t="s">
        <v>2932</v>
      </c>
      <c r="C165" s="90" t="s">
        <v>2934</v>
      </c>
      <c r="D165" s="91" t="s">
        <v>558</v>
      </c>
      <c r="E165" s="91" t="s">
        <v>138</v>
      </c>
      <c r="F165" s="104">
        <v>45035</v>
      </c>
      <c r="G165" s="93">
        <v>5652649.9494400015</v>
      </c>
      <c r="H165" s="105">
        <v>-1.6448100000000001</v>
      </c>
      <c r="I165" s="93">
        <v>-92.975331937999997</v>
      </c>
      <c r="J165" s="94">
        <f t="shared" si="2"/>
        <v>2.6607749684392232E-4</v>
      </c>
      <c r="K165" s="94">
        <f>I165/'סכום נכסי הקרן'!$C$42</f>
        <v>-8.3375958606649992E-7</v>
      </c>
    </row>
    <row r="166" spans="2:11">
      <c r="B166" s="88" t="s">
        <v>2935</v>
      </c>
      <c r="C166" s="90" t="s">
        <v>2936</v>
      </c>
      <c r="D166" s="91" t="s">
        <v>558</v>
      </c>
      <c r="E166" s="91" t="s">
        <v>138</v>
      </c>
      <c r="F166" s="104">
        <v>45035</v>
      </c>
      <c r="G166" s="93">
        <v>45806698.406624019</v>
      </c>
      <c r="H166" s="105">
        <v>-1.6448100000000001</v>
      </c>
      <c r="I166" s="93">
        <v>-753.43299615399985</v>
      </c>
      <c r="J166" s="94">
        <f t="shared" si="2"/>
        <v>2.15618015529061E-3</v>
      </c>
      <c r="K166" s="94">
        <f>I166/'סכום נכסי הקרן'!$C$42</f>
        <v>-6.7564371098034997E-6</v>
      </c>
    </row>
    <row r="167" spans="2:11">
      <c r="B167" s="88" t="s">
        <v>2937</v>
      </c>
      <c r="C167" s="90" t="s">
        <v>2938</v>
      </c>
      <c r="D167" s="91" t="s">
        <v>558</v>
      </c>
      <c r="E167" s="91" t="s">
        <v>138</v>
      </c>
      <c r="F167" s="104">
        <v>44991</v>
      </c>
      <c r="G167" s="93">
        <v>45819366.188263014</v>
      </c>
      <c r="H167" s="105">
        <v>-1.6907890000000001</v>
      </c>
      <c r="I167" s="93">
        <v>-774.70873868900014</v>
      </c>
      <c r="J167" s="94">
        <f t="shared" si="2"/>
        <v>2.2170672336070782E-3</v>
      </c>
      <c r="K167" s="94">
        <f>I167/'סכום נכסי הקרן'!$C$42</f>
        <v>-6.9472280854255962E-6</v>
      </c>
    </row>
    <row r="168" spans="2:11">
      <c r="B168" s="88" t="s">
        <v>2939</v>
      </c>
      <c r="C168" s="90" t="s">
        <v>2940</v>
      </c>
      <c r="D168" s="91" t="s">
        <v>558</v>
      </c>
      <c r="E168" s="91" t="s">
        <v>138</v>
      </c>
      <c r="F168" s="104">
        <v>45007</v>
      </c>
      <c r="G168" s="93">
        <v>15983499.833115004</v>
      </c>
      <c r="H168" s="105">
        <v>-1.6764049999999999</v>
      </c>
      <c r="I168" s="93">
        <v>-267.94825143100002</v>
      </c>
      <c r="J168" s="94">
        <f t="shared" si="2"/>
        <v>7.668162999623279E-4</v>
      </c>
      <c r="K168" s="94">
        <f>I168/'סכום נכסי הקרן'!$C$42</f>
        <v>-2.4028354461732798E-6</v>
      </c>
    </row>
    <row r="169" spans="2:11">
      <c r="B169" s="88" t="s">
        <v>2939</v>
      </c>
      <c r="C169" s="90" t="s">
        <v>2941</v>
      </c>
      <c r="D169" s="91" t="s">
        <v>558</v>
      </c>
      <c r="E169" s="91" t="s">
        <v>138</v>
      </c>
      <c r="F169" s="104">
        <v>45007</v>
      </c>
      <c r="G169" s="93">
        <v>2827106.5911400001</v>
      </c>
      <c r="H169" s="105">
        <v>-1.6764049999999999</v>
      </c>
      <c r="I169" s="93">
        <v>-47.393767309000012</v>
      </c>
      <c r="J169" s="94">
        <f t="shared" si="2"/>
        <v>1.3563183597979745E-4</v>
      </c>
      <c r="K169" s="94">
        <f>I169/'סכום נכסי הקרן'!$C$42</f>
        <v>-4.2500528893012389E-7</v>
      </c>
    </row>
    <row r="170" spans="2:11">
      <c r="B170" s="88" t="s">
        <v>2939</v>
      </c>
      <c r="C170" s="90" t="s">
        <v>2942</v>
      </c>
      <c r="D170" s="91" t="s">
        <v>558</v>
      </c>
      <c r="E170" s="91" t="s">
        <v>138</v>
      </c>
      <c r="F170" s="104">
        <v>45007</v>
      </c>
      <c r="G170" s="93">
        <v>56607856.474480003</v>
      </c>
      <c r="H170" s="105">
        <v>-1.6764049999999999</v>
      </c>
      <c r="I170" s="93">
        <v>-948.97715778400038</v>
      </c>
      <c r="J170" s="94">
        <f t="shared" si="2"/>
        <v>2.7157898922437374E-3</v>
      </c>
      <c r="K170" s="94">
        <f>I170/'סכום נכסי הקרן'!$C$42</f>
        <v>-8.5099863132316742E-6</v>
      </c>
    </row>
    <row r="171" spans="2:11">
      <c r="B171" s="88" t="s">
        <v>2943</v>
      </c>
      <c r="C171" s="90" t="s">
        <v>2944</v>
      </c>
      <c r="D171" s="91" t="s">
        <v>558</v>
      </c>
      <c r="E171" s="91" t="s">
        <v>138</v>
      </c>
      <c r="F171" s="104">
        <v>45036</v>
      </c>
      <c r="G171" s="93">
        <v>113215712.94896001</v>
      </c>
      <c r="H171" s="105">
        <v>-1.6097490000000001</v>
      </c>
      <c r="I171" s="93">
        <v>-1822.4891723200008</v>
      </c>
      <c r="J171" s="94">
        <f t="shared" si="2"/>
        <v>5.2156130759439031E-3</v>
      </c>
      <c r="K171" s="94">
        <f>I171/'סכום נכסי הקרן'!$C$42</f>
        <v>-1.6343236278387073E-5</v>
      </c>
    </row>
    <row r="172" spans="2:11">
      <c r="B172" s="88" t="s">
        <v>2945</v>
      </c>
      <c r="C172" s="90" t="s">
        <v>2946</v>
      </c>
      <c r="D172" s="91" t="s">
        <v>558</v>
      </c>
      <c r="E172" s="91" t="s">
        <v>138</v>
      </c>
      <c r="F172" s="104">
        <v>45055</v>
      </c>
      <c r="G172" s="93">
        <v>44790919.078919999</v>
      </c>
      <c r="H172" s="105">
        <v>-1.483827</v>
      </c>
      <c r="I172" s="93">
        <v>-664.61969757700024</v>
      </c>
      <c r="J172" s="94">
        <f t="shared" si="2"/>
        <v>1.9020135964922151E-3</v>
      </c>
      <c r="K172" s="94">
        <f>I172/'סכום נכסי הקרן'!$C$42</f>
        <v>-5.960000705487797E-6</v>
      </c>
    </row>
    <row r="173" spans="2:11">
      <c r="B173" s="88" t="s">
        <v>2947</v>
      </c>
      <c r="C173" s="90" t="s">
        <v>2948</v>
      </c>
      <c r="D173" s="91" t="s">
        <v>558</v>
      </c>
      <c r="E173" s="91" t="s">
        <v>138</v>
      </c>
      <c r="F173" s="104">
        <v>45055</v>
      </c>
      <c r="G173" s="93">
        <v>37325765.899099991</v>
      </c>
      <c r="H173" s="105">
        <v>-1.483827</v>
      </c>
      <c r="I173" s="93">
        <v>-553.84974847100023</v>
      </c>
      <c r="J173" s="94">
        <f t="shared" si="2"/>
        <v>1.585011331812942E-3</v>
      </c>
      <c r="K173" s="94">
        <f>I173/'סכום נכסי הקרן'!$C$42</f>
        <v>-4.9666672589687514E-6</v>
      </c>
    </row>
    <row r="174" spans="2:11">
      <c r="B174" s="88" t="s">
        <v>2949</v>
      </c>
      <c r="C174" s="90" t="s">
        <v>2950</v>
      </c>
      <c r="D174" s="91" t="s">
        <v>558</v>
      </c>
      <c r="E174" s="91" t="s">
        <v>138</v>
      </c>
      <c r="F174" s="104">
        <v>45036</v>
      </c>
      <c r="G174" s="93">
        <v>56654807.972800016</v>
      </c>
      <c r="H174" s="105">
        <v>-1.525542</v>
      </c>
      <c r="I174" s="93">
        <v>-864.29308784100044</v>
      </c>
      <c r="J174" s="94">
        <f t="shared" si="2"/>
        <v>2.4734403906790134E-3</v>
      </c>
      <c r="K174" s="94">
        <f>I174/'סכום נכסי הקרן'!$C$42</f>
        <v>-7.7505789131141309E-6</v>
      </c>
    </row>
    <row r="175" spans="2:11">
      <c r="B175" s="88" t="s">
        <v>2949</v>
      </c>
      <c r="C175" s="90" t="s">
        <v>2951</v>
      </c>
      <c r="D175" s="91" t="s">
        <v>558</v>
      </c>
      <c r="E175" s="91" t="s">
        <v>138</v>
      </c>
      <c r="F175" s="104">
        <v>45036</v>
      </c>
      <c r="G175" s="93">
        <v>21329009.085200004</v>
      </c>
      <c r="H175" s="105">
        <v>-1.525542</v>
      </c>
      <c r="I175" s="93">
        <v>-325.38306601700015</v>
      </c>
      <c r="J175" s="94">
        <f t="shared" si="2"/>
        <v>9.3118367976290225E-4</v>
      </c>
      <c r="K175" s="94">
        <f>I175/'סכום נכסי הקרן'!$C$42</f>
        <v>-2.9178841826162178E-6</v>
      </c>
    </row>
    <row r="176" spans="2:11">
      <c r="B176" s="88" t="s">
        <v>2952</v>
      </c>
      <c r="C176" s="90" t="s">
        <v>2953</v>
      </c>
      <c r="D176" s="91" t="s">
        <v>558</v>
      </c>
      <c r="E176" s="91" t="s">
        <v>138</v>
      </c>
      <c r="F176" s="104">
        <v>45036</v>
      </c>
      <c r="G176" s="93">
        <v>26661261.356500007</v>
      </c>
      <c r="H176" s="105">
        <v>-1.525542</v>
      </c>
      <c r="I176" s="93">
        <v>-406.72883399599993</v>
      </c>
      <c r="J176" s="94">
        <f t="shared" si="2"/>
        <v>1.1639796039240775E-3</v>
      </c>
      <c r="K176" s="94">
        <f>I176/'סכום נכסי הקרן'!$C$42</f>
        <v>-3.647355241495143E-6</v>
      </c>
    </row>
    <row r="177" spans="2:11">
      <c r="B177" s="88" t="s">
        <v>2952</v>
      </c>
      <c r="C177" s="90" t="s">
        <v>2954</v>
      </c>
      <c r="D177" s="91" t="s">
        <v>558</v>
      </c>
      <c r="E177" s="91" t="s">
        <v>138</v>
      </c>
      <c r="F177" s="104">
        <v>45036</v>
      </c>
      <c r="G177" s="93">
        <v>70818509.966000006</v>
      </c>
      <c r="H177" s="105">
        <v>-1.525542</v>
      </c>
      <c r="I177" s="93">
        <v>-1080.3663598010005</v>
      </c>
      <c r="J177" s="94">
        <f t="shared" si="2"/>
        <v>3.0918004883480513E-3</v>
      </c>
      <c r="K177" s="94">
        <f>I177/'סכום נכסי הקרן'!$C$42</f>
        <v>-9.6882236413904216E-6</v>
      </c>
    </row>
    <row r="178" spans="2:11">
      <c r="B178" s="88" t="s">
        <v>2955</v>
      </c>
      <c r="C178" s="90" t="s">
        <v>2956</v>
      </c>
      <c r="D178" s="91" t="s">
        <v>558</v>
      </c>
      <c r="E178" s="91" t="s">
        <v>138</v>
      </c>
      <c r="F178" s="104">
        <v>45036</v>
      </c>
      <c r="G178" s="93">
        <v>56654807.972800016</v>
      </c>
      <c r="H178" s="105">
        <v>-1.525542</v>
      </c>
      <c r="I178" s="93">
        <v>-864.29308784100044</v>
      </c>
      <c r="J178" s="94">
        <f t="shared" si="2"/>
        <v>2.4734403906790134E-3</v>
      </c>
      <c r="K178" s="94">
        <f>I178/'סכום נכסי הקרן'!$C$42</f>
        <v>-7.7505789131141309E-6</v>
      </c>
    </row>
    <row r="179" spans="2:11">
      <c r="B179" s="88" t="s">
        <v>2957</v>
      </c>
      <c r="C179" s="90" t="s">
        <v>2958</v>
      </c>
      <c r="D179" s="91" t="s">
        <v>558</v>
      </c>
      <c r="E179" s="91" t="s">
        <v>138</v>
      </c>
      <c r="F179" s="104">
        <v>45061</v>
      </c>
      <c r="G179" s="93">
        <v>47990270.441700004</v>
      </c>
      <c r="H179" s="105">
        <v>-1.5185900000000001</v>
      </c>
      <c r="I179" s="93">
        <v>-728.77534184400008</v>
      </c>
      <c r="J179" s="94">
        <f t="shared" si="2"/>
        <v>2.0856146966889396E-3</v>
      </c>
      <c r="K179" s="94">
        <f>I179/'סכום נכסי הקרן'!$C$42</f>
        <v>-6.5353187204162422E-6</v>
      </c>
    </row>
    <row r="180" spans="2:11">
      <c r="B180" s="88" t="s">
        <v>2959</v>
      </c>
      <c r="C180" s="90" t="s">
        <v>2960</v>
      </c>
      <c r="D180" s="91" t="s">
        <v>558</v>
      </c>
      <c r="E180" s="91" t="s">
        <v>138</v>
      </c>
      <c r="F180" s="104">
        <v>45040</v>
      </c>
      <c r="G180" s="93">
        <v>2172600.0000000005</v>
      </c>
      <c r="H180" s="105">
        <v>-1.4627509999999999</v>
      </c>
      <c r="I180" s="93">
        <v>-31.779730000000004</v>
      </c>
      <c r="J180" s="94">
        <f t="shared" si="2"/>
        <v>9.0947467812370366E-5</v>
      </c>
      <c r="K180" s="94">
        <f>I180/'סכום נכסי הקרן'!$C$42</f>
        <v>-2.8498585568669179E-7</v>
      </c>
    </row>
    <row r="181" spans="2:11">
      <c r="B181" s="88" t="s">
        <v>2961</v>
      </c>
      <c r="C181" s="90" t="s">
        <v>2962</v>
      </c>
      <c r="D181" s="91" t="s">
        <v>558</v>
      </c>
      <c r="E181" s="91" t="s">
        <v>138</v>
      </c>
      <c r="F181" s="104">
        <v>45055</v>
      </c>
      <c r="G181" s="93">
        <v>56537487.853149027</v>
      </c>
      <c r="H181" s="105">
        <v>-1.4558</v>
      </c>
      <c r="I181" s="93">
        <v>-823.07298266600003</v>
      </c>
      <c r="J181" s="94">
        <f t="shared" si="2"/>
        <v>2.3554763869374504E-3</v>
      </c>
      <c r="K181" s="94">
        <f>I181/'סכום נכסי הקרן'!$C$42</f>
        <v>-7.3809361582891872E-6</v>
      </c>
    </row>
    <row r="182" spans="2:11">
      <c r="B182" s="88" t="s">
        <v>2963</v>
      </c>
      <c r="C182" s="90" t="s">
        <v>2964</v>
      </c>
      <c r="D182" s="91" t="s">
        <v>558</v>
      </c>
      <c r="E182" s="91" t="s">
        <v>138</v>
      </c>
      <c r="F182" s="104">
        <v>45040</v>
      </c>
      <c r="G182" s="93">
        <v>24461029.670000006</v>
      </c>
      <c r="H182" s="105">
        <v>-1.426337</v>
      </c>
      <c r="I182" s="93">
        <v>-348.89680000000004</v>
      </c>
      <c r="J182" s="94">
        <f t="shared" si="2"/>
        <v>9.9847545865993878E-4</v>
      </c>
      <c r="K182" s="94">
        <f>I182/'סכום נכסי הקרן'!$C$42</f>
        <v>-3.1287444259076012E-6</v>
      </c>
    </row>
    <row r="183" spans="2:11">
      <c r="B183" s="88" t="s">
        <v>2965</v>
      </c>
      <c r="C183" s="90" t="s">
        <v>2966</v>
      </c>
      <c r="D183" s="91" t="s">
        <v>558</v>
      </c>
      <c r="E183" s="91" t="s">
        <v>138</v>
      </c>
      <c r="F183" s="104">
        <v>44984</v>
      </c>
      <c r="G183" s="93">
        <v>42549795.352500007</v>
      </c>
      <c r="H183" s="105">
        <v>-1.495071</v>
      </c>
      <c r="I183" s="93">
        <v>-636.14975945000015</v>
      </c>
      <c r="J183" s="94">
        <f t="shared" si="2"/>
        <v>1.8205381156928026E-3</v>
      </c>
      <c r="K183" s="94">
        <f>I183/'סכום נכסי הקרן'!$C$42</f>
        <v>-5.7046955257877088E-6</v>
      </c>
    </row>
    <row r="184" spans="2:11">
      <c r="B184" s="88" t="s">
        <v>2967</v>
      </c>
      <c r="C184" s="90" t="s">
        <v>2968</v>
      </c>
      <c r="D184" s="91" t="s">
        <v>558</v>
      </c>
      <c r="E184" s="91" t="s">
        <v>138</v>
      </c>
      <c r="F184" s="104">
        <v>45103</v>
      </c>
      <c r="G184" s="93">
        <v>51144194.290375017</v>
      </c>
      <c r="H184" s="105">
        <v>-1.9824349999999999</v>
      </c>
      <c r="I184" s="93">
        <v>-1013.900633253</v>
      </c>
      <c r="J184" s="94">
        <f t="shared" si="2"/>
        <v>2.9015883774883905E-3</v>
      </c>
      <c r="K184" s="94">
        <f>I184/'סכום נכסי הקרן'!$C$42</f>
        <v>-9.0921898816914067E-6</v>
      </c>
    </row>
    <row r="185" spans="2:11">
      <c r="B185" s="88" t="s">
        <v>2969</v>
      </c>
      <c r="C185" s="90" t="s">
        <v>2970</v>
      </c>
      <c r="D185" s="91" t="s">
        <v>558</v>
      </c>
      <c r="E185" s="91" t="s">
        <v>138</v>
      </c>
      <c r="F185" s="104">
        <v>45061</v>
      </c>
      <c r="G185" s="93">
        <v>56811312.967200018</v>
      </c>
      <c r="H185" s="105">
        <v>-1.2389239999999999</v>
      </c>
      <c r="I185" s="93">
        <v>-703.84912878900013</v>
      </c>
      <c r="J185" s="94">
        <f t="shared" si="2"/>
        <v>2.0142806746722675E-3</v>
      </c>
      <c r="K185" s="94">
        <f>I185/'סכום נכסי הקרן'!$C$42</f>
        <v>-6.3117920209600811E-6</v>
      </c>
    </row>
    <row r="186" spans="2:11">
      <c r="B186" s="88" t="s">
        <v>2971</v>
      </c>
      <c r="C186" s="90" t="s">
        <v>2972</v>
      </c>
      <c r="D186" s="91" t="s">
        <v>558</v>
      </c>
      <c r="E186" s="91" t="s">
        <v>138</v>
      </c>
      <c r="F186" s="104">
        <v>45061</v>
      </c>
      <c r="G186" s="93">
        <v>85216969.450800017</v>
      </c>
      <c r="H186" s="105">
        <v>-1.2389239999999999</v>
      </c>
      <c r="I186" s="93">
        <v>-1055.7736931870002</v>
      </c>
      <c r="J186" s="94">
        <f t="shared" si="2"/>
        <v>3.0214210120184173E-3</v>
      </c>
      <c r="K186" s="94">
        <f>I186/'סכום נכסי הקרן'!$C$42</f>
        <v>-9.4676880314715071E-6</v>
      </c>
    </row>
    <row r="187" spans="2:11">
      <c r="B187" s="88" t="s">
        <v>2973</v>
      </c>
      <c r="C187" s="90" t="s">
        <v>2974</v>
      </c>
      <c r="D187" s="91" t="s">
        <v>558</v>
      </c>
      <c r="E187" s="91" t="s">
        <v>138</v>
      </c>
      <c r="F187" s="104">
        <v>45061</v>
      </c>
      <c r="G187" s="93">
        <v>53469822.499500006</v>
      </c>
      <c r="H187" s="105">
        <v>-1.2389239999999999</v>
      </c>
      <c r="I187" s="93">
        <v>-662.45059332800008</v>
      </c>
      <c r="J187" s="94">
        <f t="shared" si="2"/>
        <v>1.8958060378103882E-3</v>
      </c>
      <c r="K187" s="94">
        <f>I187/'סכום נכסי הקרן'!$C$42</f>
        <v>-5.9405491862182834E-6</v>
      </c>
    </row>
    <row r="188" spans="2:11">
      <c r="B188" s="88" t="s">
        <v>2975</v>
      </c>
      <c r="C188" s="90" t="s">
        <v>2976</v>
      </c>
      <c r="D188" s="91" t="s">
        <v>558</v>
      </c>
      <c r="E188" s="91" t="s">
        <v>138</v>
      </c>
      <c r="F188" s="104">
        <v>45057</v>
      </c>
      <c r="G188" s="93">
        <v>134990057.18859601</v>
      </c>
      <c r="H188" s="105">
        <v>-1.8658619999999999</v>
      </c>
      <c r="I188" s="93">
        <v>-2518.7277997200003</v>
      </c>
      <c r="J188" s="94">
        <f t="shared" si="2"/>
        <v>7.208113961105306E-3</v>
      </c>
      <c r="K188" s="94">
        <f>I188/'סכום נכסי הקרן'!$C$42</f>
        <v>-2.2586780858272323E-5</v>
      </c>
    </row>
    <row r="189" spans="2:11">
      <c r="B189" s="88" t="s">
        <v>2977</v>
      </c>
      <c r="C189" s="90" t="s">
        <v>2978</v>
      </c>
      <c r="D189" s="91" t="s">
        <v>558</v>
      </c>
      <c r="E189" s="91" t="s">
        <v>138</v>
      </c>
      <c r="F189" s="104">
        <v>45061</v>
      </c>
      <c r="G189" s="93">
        <v>113675837.63249603</v>
      </c>
      <c r="H189" s="105">
        <v>-1.1915340000000001</v>
      </c>
      <c r="I189" s="93">
        <v>-1354.4865594839998</v>
      </c>
      <c r="J189" s="94">
        <f t="shared" si="2"/>
        <v>3.8762797157483506E-3</v>
      </c>
      <c r="K189" s="94">
        <f>I189/'סכום נכסי הקרן'!$C$42</f>
        <v>-1.2146406252371269E-5</v>
      </c>
    </row>
    <row r="190" spans="2:11">
      <c r="B190" s="88" t="s">
        <v>2979</v>
      </c>
      <c r="C190" s="90" t="s">
        <v>2980</v>
      </c>
      <c r="D190" s="91" t="s">
        <v>558</v>
      </c>
      <c r="E190" s="91" t="s">
        <v>138</v>
      </c>
      <c r="F190" s="104">
        <v>45057</v>
      </c>
      <c r="G190" s="93">
        <v>49764675.594339997</v>
      </c>
      <c r="H190" s="105">
        <v>-1.80139</v>
      </c>
      <c r="I190" s="93">
        <v>-896.45571714300013</v>
      </c>
      <c r="J190" s="94">
        <f t="shared" si="2"/>
        <v>2.5654836425633063E-3</v>
      </c>
      <c r="K190" s="94">
        <f>I190/'סכום נכסי הקרן'!$C$42</f>
        <v>-8.0389984318691434E-6</v>
      </c>
    </row>
    <row r="191" spans="2:11">
      <c r="B191" s="88" t="s">
        <v>2979</v>
      </c>
      <c r="C191" s="90" t="s">
        <v>2981</v>
      </c>
      <c r="D191" s="91" t="s">
        <v>558</v>
      </c>
      <c r="E191" s="91" t="s">
        <v>138</v>
      </c>
      <c r="F191" s="104">
        <v>45057</v>
      </c>
      <c r="G191" s="93">
        <v>18199772.420793995</v>
      </c>
      <c r="H191" s="105">
        <v>-1.80139</v>
      </c>
      <c r="I191" s="93">
        <v>-327.84881730799998</v>
      </c>
      <c r="J191" s="94">
        <f t="shared" si="2"/>
        <v>9.3824018515711166E-4</v>
      </c>
      <c r="K191" s="94">
        <f>I191/'סכום נכסי הקרן'!$C$42</f>
        <v>-2.939995894753991E-6</v>
      </c>
    </row>
    <row r="192" spans="2:11">
      <c r="B192" s="88" t="s">
        <v>2982</v>
      </c>
      <c r="C192" s="90" t="s">
        <v>2983</v>
      </c>
      <c r="D192" s="91" t="s">
        <v>558</v>
      </c>
      <c r="E192" s="91" t="s">
        <v>138</v>
      </c>
      <c r="F192" s="104">
        <v>45057</v>
      </c>
      <c r="G192" s="93">
        <v>26771736.196375012</v>
      </c>
      <c r="H192" s="105">
        <v>-1.7733840000000001</v>
      </c>
      <c r="I192" s="93">
        <v>-474.76562436300003</v>
      </c>
      <c r="J192" s="94">
        <f t="shared" si="2"/>
        <v>1.3586877969124929E-3</v>
      </c>
      <c r="K192" s="94">
        <f>I192/'סכום נכסי הקרן'!$C$42</f>
        <v>-4.2574775717010819E-6</v>
      </c>
    </row>
    <row r="193" spans="2:11">
      <c r="B193" s="88" t="s">
        <v>2982</v>
      </c>
      <c r="C193" s="90" t="s">
        <v>2984</v>
      </c>
      <c r="D193" s="91" t="s">
        <v>558</v>
      </c>
      <c r="E193" s="91" t="s">
        <v>138</v>
      </c>
      <c r="F193" s="104">
        <v>45057</v>
      </c>
      <c r="G193" s="93">
        <v>42667174.098300003</v>
      </c>
      <c r="H193" s="105">
        <v>-1.7733840000000001</v>
      </c>
      <c r="I193" s="93">
        <v>-756.65274011500003</v>
      </c>
      <c r="J193" s="94">
        <f t="shared" si="2"/>
        <v>2.1653944425188885E-3</v>
      </c>
      <c r="K193" s="94">
        <f>I193/'סכום נכסי הקרן'!$C$42</f>
        <v>-6.78531027794614E-6</v>
      </c>
    </row>
    <row r="194" spans="2:11">
      <c r="B194" s="88" t="s">
        <v>2985</v>
      </c>
      <c r="C194" s="90" t="s">
        <v>2986</v>
      </c>
      <c r="D194" s="91" t="s">
        <v>558</v>
      </c>
      <c r="E194" s="91" t="s">
        <v>138</v>
      </c>
      <c r="F194" s="104">
        <v>45068</v>
      </c>
      <c r="G194" s="93">
        <v>177779892.07624999</v>
      </c>
      <c r="H194" s="105">
        <v>-1.527949</v>
      </c>
      <c r="I194" s="93">
        <v>-2716.3862714739998</v>
      </c>
      <c r="J194" s="94">
        <f t="shared" si="2"/>
        <v>7.7737744465055649E-3</v>
      </c>
      <c r="K194" s="94">
        <f>I194/'סכום נכסי הקרן'!$C$42</f>
        <v>-2.4359290212711059E-5</v>
      </c>
    </row>
    <row r="195" spans="2:11">
      <c r="B195" s="88" t="s">
        <v>2987</v>
      </c>
      <c r="C195" s="90" t="s">
        <v>2988</v>
      </c>
      <c r="D195" s="91" t="s">
        <v>558</v>
      </c>
      <c r="E195" s="91" t="s">
        <v>138</v>
      </c>
      <c r="F195" s="104">
        <v>44984</v>
      </c>
      <c r="G195" s="93">
        <v>57973944.717260011</v>
      </c>
      <c r="H195" s="105">
        <v>-1.5232619999999999</v>
      </c>
      <c r="I195" s="93">
        <v>-883.09495799300021</v>
      </c>
      <c r="J195" s="94">
        <f t="shared" si="2"/>
        <v>2.5272477225997494E-3</v>
      </c>
      <c r="K195" s="94">
        <f>I195/'סכום נכסי הקרן'!$C$42</f>
        <v>-7.9191853504179633E-6</v>
      </c>
    </row>
    <row r="196" spans="2:11">
      <c r="B196" s="88" t="s">
        <v>2989</v>
      </c>
      <c r="C196" s="90" t="s">
        <v>2990</v>
      </c>
      <c r="D196" s="91" t="s">
        <v>558</v>
      </c>
      <c r="E196" s="91" t="s">
        <v>138</v>
      </c>
      <c r="F196" s="104">
        <v>45068</v>
      </c>
      <c r="G196" s="93">
        <v>11367829.212480001</v>
      </c>
      <c r="H196" s="105">
        <v>-1.5000260000000001</v>
      </c>
      <c r="I196" s="93">
        <v>-170.52040832900002</v>
      </c>
      <c r="J196" s="94">
        <f t="shared" si="2"/>
        <v>4.879965735345762E-4</v>
      </c>
      <c r="K196" s="94">
        <f>I196/'סכום נכסי הקרן'!$C$42</f>
        <v>-1.5291478083572187E-6</v>
      </c>
    </row>
    <row r="197" spans="2:11">
      <c r="B197" s="88" t="s">
        <v>2991</v>
      </c>
      <c r="C197" s="90" t="s">
        <v>2992</v>
      </c>
      <c r="D197" s="91" t="s">
        <v>558</v>
      </c>
      <c r="E197" s="91" t="s">
        <v>138</v>
      </c>
      <c r="F197" s="104">
        <v>45068</v>
      </c>
      <c r="G197" s="93">
        <v>56905215.96384</v>
      </c>
      <c r="H197" s="105">
        <v>-1.5000260000000001</v>
      </c>
      <c r="I197" s="93">
        <v>-853.59310743200001</v>
      </c>
      <c r="J197" s="94">
        <f t="shared" si="2"/>
        <v>2.4428191071174301E-3</v>
      </c>
      <c r="K197" s="94">
        <f>I197/'סכום נכסי הקרן'!$C$42</f>
        <v>-7.6546264593742843E-6</v>
      </c>
    </row>
    <row r="198" spans="2:11">
      <c r="B198" s="88" t="s">
        <v>2993</v>
      </c>
      <c r="C198" s="90" t="s">
        <v>2994</v>
      </c>
      <c r="D198" s="91" t="s">
        <v>558</v>
      </c>
      <c r="E198" s="91" t="s">
        <v>138</v>
      </c>
      <c r="F198" s="104">
        <v>45068</v>
      </c>
      <c r="G198" s="93">
        <v>156489343.90055999</v>
      </c>
      <c r="H198" s="105">
        <v>-1.5000260000000001</v>
      </c>
      <c r="I198" s="93">
        <v>-2347.3810454400004</v>
      </c>
      <c r="J198" s="94">
        <f t="shared" si="2"/>
        <v>6.7177525445786578E-3</v>
      </c>
      <c r="K198" s="94">
        <f>I198/'סכום נכסי הקרן'!$C$42</f>
        <v>-2.1050222763297219E-5</v>
      </c>
    </row>
    <row r="199" spans="2:11">
      <c r="B199" s="88" t="s">
        <v>2995</v>
      </c>
      <c r="C199" s="90" t="s">
        <v>2996</v>
      </c>
      <c r="D199" s="91" t="s">
        <v>558</v>
      </c>
      <c r="E199" s="91" t="s">
        <v>138</v>
      </c>
      <c r="F199" s="104">
        <v>45005</v>
      </c>
      <c r="G199" s="93">
        <v>64035974.771190017</v>
      </c>
      <c r="H199" s="105">
        <v>-1.1220509999999999</v>
      </c>
      <c r="I199" s="93">
        <v>-718.51638560500032</v>
      </c>
      <c r="J199" s="94">
        <f t="shared" si="2"/>
        <v>2.0562555393790773E-3</v>
      </c>
      <c r="K199" s="94">
        <f>I199/'סכום נכסי הקרן'!$C$42</f>
        <v>-6.4433211665596276E-6</v>
      </c>
    </row>
    <row r="200" spans="2:11">
      <c r="B200" s="88" t="s">
        <v>2997</v>
      </c>
      <c r="C200" s="90" t="s">
        <v>2998</v>
      </c>
      <c r="D200" s="91" t="s">
        <v>558</v>
      </c>
      <c r="E200" s="91" t="s">
        <v>138</v>
      </c>
      <c r="F200" s="104">
        <v>44984</v>
      </c>
      <c r="G200" s="93">
        <v>135242812.75455201</v>
      </c>
      <c r="H200" s="105">
        <v>-1.439554</v>
      </c>
      <c r="I200" s="93">
        <v>-1946.8937168540006</v>
      </c>
      <c r="J200" s="94">
        <f t="shared" si="2"/>
        <v>5.5716349272849483E-3</v>
      </c>
      <c r="K200" s="94">
        <f>I200/'סכום נכסי הקרן'!$C$42</f>
        <v>-1.745883844289052E-5</v>
      </c>
    </row>
    <row r="201" spans="2:11">
      <c r="B201" s="88" t="s">
        <v>2999</v>
      </c>
      <c r="C201" s="90" t="s">
        <v>3000</v>
      </c>
      <c r="D201" s="91" t="s">
        <v>558</v>
      </c>
      <c r="E201" s="91" t="s">
        <v>138</v>
      </c>
      <c r="F201" s="104">
        <v>45068</v>
      </c>
      <c r="G201" s="93">
        <v>49833146.529390007</v>
      </c>
      <c r="H201" s="105">
        <v>-1.4163490000000001</v>
      </c>
      <c r="I201" s="93">
        <v>-705.81140797399996</v>
      </c>
      <c r="J201" s="94">
        <f t="shared" si="2"/>
        <v>2.0198963398467876E-3</v>
      </c>
      <c r="K201" s="94">
        <f>I201/'סכום נכסי הקרן'!$C$42</f>
        <v>-6.3293888291341386E-6</v>
      </c>
    </row>
    <row r="202" spans="2:11">
      <c r="B202" s="88" t="s">
        <v>3001</v>
      </c>
      <c r="C202" s="90" t="s">
        <v>3002</v>
      </c>
      <c r="D202" s="91" t="s">
        <v>558</v>
      </c>
      <c r="E202" s="91" t="s">
        <v>138</v>
      </c>
      <c r="F202" s="104">
        <v>45105</v>
      </c>
      <c r="G202" s="93">
        <v>2003485.0000000002</v>
      </c>
      <c r="H202" s="105">
        <v>-0.858325</v>
      </c>
      <c r="I202" s="93">
        <v>-17.19642</v>
      </c>
      <c r="J202" s="94">
        <f t="shared" si="2"/>
        <v>4.9212842728305172E-5</v>
      </c>
      <c r="K202" s="94">
        <f>I202/'סכום נכסי הקרן'!$C$42</f>
        <v>-1.5420950613638756E-7</v>
      </c>
    </row>
    <row r="203" spans="2:11">
      <c r="B203" s="88" t="s">
        <v>3003</v>
      </c>
      <c r="C203" s="90" t="s">
        <v>3004</v>
      </c>
      <c r="D203" s="91" t="s">
        <v>558</v>
      </c>
      <c r="E203" s="91" t="s">
        <v>138</v>
      </c>
      <c r="F203" s="104">
        <v>44984</v>
      </c>
      <c r="G203" s="93">
        <v>71268461.824900046</v>
      </c>
      <c r="H203" s="105">
        <v>-1.314252</v>
      </c>
      <c r="I203" s="93">
        <v>-936.64684528800001</v>
      </c>
      <c r="J203" s="94">
        <f t="shared" si="2"/>
        <v>2.6805029121829737E-3</v>
      </c>
      <c r="K203" s="94">
        <f>I203/'סכום נכסי הקרן'!$C$42</f>
        <v>-8.3994137986899531E-6</v>
      </c>
    </row>
    <row r="204" spans="2:11">
      <c r="B204" s="88" t="s">
        <v>3005</v>
      </c>
      <c r="C204" s="90" t="s">
        <v>3006</v>
      </c>
      <c r="D204" s="91" t="s">
        <v>558</v>
      </c>
      <c r="E204" s="91" t="s">
        <v>138</v>
      </c>
      <c r="F204" s="104">
        <v>45105</v>
      </c>
      <c r="G204" s="93">
        <v>30050334.844292007</v>
      </c>
      <c r="H204" s="105">
        <v>-1.135599</v>
      </c>
      <c r="I204" s="93">
        <v>-341.25139509500002</v>
      </c>
      <c r="J204" s="94">
        <f t="shared" ref="J204:J267" si="3">IFERROR(I204/$I$11,0)</f>
        <v>9.7659578200724154E-4</v>
      </c>
      <c r="K204" s="94">
        <f>I204/'סכום נכסי הקרן'!$C$42</f>
        <v>-3.0601839863153623E-6</v>
      </c>
    </row>
    <row r="205" spans="2:11">
      <c r="B205" s="88" t="s">
        <v>3007</v>
      </c>
      <c r="C205" s="90" t="s">
        <v>3008</v>
      </c>
      <c r="D205" s="91" t="s">
        <v>558</v>
      </c>
      <c r="E205" s="91" t="s">
        <v>138</v>
      </c>
      <c r="F205" s="104">
        <v>45106</v>
      </c>
      <c r="G205" s="93">
        <v>18259870.733686004</v>
      </c>
      <c r="H205" s="105">
        <v>-0.74632900000000002</v>
      </c>
      <c r="I205" s="93">
        <v>-136.27876933800002</v>
      </c>
      <c r="J205" s="94">
        <f t="shared" si="3"/>
        <v>3.900035962507296E-4</v>
      </c>
      <c r="K205" s="94">
        <f>I205/'סכום נכסי הקרן'!$C$42</f>
        <v>-1.2220846964942504E-6</v>
      </c>
    </row>
    <row r="206" spans="2:11">
      <c r="B206" s="88" t="s">
        <v>3009</v>
      </c>
      <c r="C206" s="90" t="s">
        <v>3010</v>
      </c>
      <c r="D206" s="91" t="s">
        <v>558</v>
      </c>
      <c r="E206" s="91" t="s">
        <v>138</v>
      </c>
      <c r="F206" s="104">
        <v>45069</v>
      </c>
      <c r="G206" s="93">
        <v>178445038.30245003</v>
      </c>
      <c r="H206" s="105">
        <v>-1.126401</v>
      </c>
      <c r="I206" s="93">
        <v>-2010.0067034210001</v>
      </c>
      <c r="J206" s="94">
        <f t="shared" si="3"/>
        <v>5.7522521419165629E-3</v>
      </c>
      <c r="K206" s="94">
        <f>I206/'סכום נכסי הקרן'!$C$42</f>
        <v>-1.802480638792149E-5</v>
      </c>
    </row>
    <row r="207" spans="2:11">
      <c r="B207" s="88" t="s">
        <v>3011</v>
      </c>
      <c r="C207" s="90" t="s">
        <v>3012</v>
      </c>
      <c r="D207" s="91" t="s">
        <v>558</v>
      </c>
      <c r="E207" s="91" t="s">
        <v>138</v>
      </c>
      <c r="F207" s="104">
        <v>45106</v>
      </c>
      <c r="G207" s="93">
        <v>135633097.08432999</v>
      </c>
      <c r="H207" s="105">
        <v>-0.66350100000000001</v>
      </c>
      <c r="I207" s="93">
        <v>-899.92753394700037</v>
      </c>
      <c r="J207" s="94">
        <f t="shared" si="3"/>
        <v>2.5754193137295578E-3</v>
      </c>
      <c r="K207" s="94">
        <f>I207/'סכום נכסי הקרן'!$C$42</f>
        <v>-8.0701320721699092E-6</v>
      </c>
    </row>
    <row r="208" spans="2:11">
      <c r="B208" s="88" t="s">
        <v>3013</v>
      </c>
      <c r="C208" s="90" t="s">
        <v>3014</v>
      </c>
      <c r="D208" s="91" t="s">
        <v>558</v>
      </c>
      <c r="E208" s="91" t="s">
        <v>138</v>
      </c>
      <c r="F208" s="104">
        <v>45069</v>
      </c>
      <c r="G208" s="93">
        <v>8557761.8592960015</v>
      </c>
      <c r="H208" s="105">
        <v>-1.098692</v>
      </c>
      <c r="I208" s="93">
        <v>-94.023453762000017</v>
      </c>
      <c r="J208" s="94">
        <f t="shared" si="3"/>
        <v>2.6907701967975777E-4</v>
      </c>
      <c r="K208" s="94">
        <f>I208/'סכום נכסי הקרן'!$C$42</f>
        <v>-8.4315865568970132E-7</v>
      </c>
    </row>
    <row r="209" spans="2:11">
      <c r="B209" s="88" t="s">
        <v>3015</v>
      </c>
      <c r="C209" s="90" t="s">
        <v>3016</v>
      </c>
      <c r="D209" s="91" t="s">
        <v>558</v>
      </c>
      <c r="E209" s="91" t="s">
        <v>138</v>
      </c>
      <c r="F209" s="104">
        <v>45061</v>
      </c>
      <c r="G209" s="93">
        <v>28562161.478</v>
      </c>
      <c r="H209" s="105">
        <v>-1.355137</v>
      </c>
      <c r="I209" s="93">
        <v>-387.05641427800009</v>
      </c>
      <c r="J209" s="94">
        <f t="shared" si="3"/>
        <v>1.1076809267769076E-3</v>
      </c>
      <c r="K209" s="94">
        <f>I209/'סכום נכסי הקרן'!$C$42</f>
        <v>-3.4709421200884497E-6</v>
      </c>
    </row>
    <row r="210" spans="2:11">
      <c r="B210" s="88" t="s">
        <v>3015</v>
      </c>
      <c r="C210" s="90" t="s">
        <v>3017</v>
      </c>
      <c r="D210" s="91" t="s">
        <v>558</v>
      </c>
      <c r="E210" s="91" t="s">
        <v>138</v>
      </c>
      <c r="F210" s="104">
        <v>45061</v>
      </c>
      <c r="G210" s="93">
        <v>10752884.4145</v>
      </c>
      <c r="H210" s="105">
        <v>-1.355137</v>
      </c>
      <c r="I210" s="93">
        <v>-145.71631379599998</v>
      </c>
      <c r="J210" s="94">
        <f t="shared" si="3"/>
        <v>4.1701203121294501E-4</v>
      </c>
      <c r="K210" s="94">
        <f>I210/'סכום נכסי הקרן'!$C$42</f>
        <v>-1.3067162110774239E-6</v>
      </c>
    </row>
    <row r="211" spans="2:11">
      <c r="B211" s="88" t="s">
        <v>3018</v>
      </c>
      <c r="C211" s="90" t="s">
        <v>3019</v>
      </c>
      <c r="D211" s="91" t="s">
        <v>558</v>
      </c>
      <c r="E211" s="91" t="s">
        <v>138</v>
      </c>
      <c r="F211" s="104">
        <v>45061</v>
      </c>
      <c r="G211" s="93">
        <v>172801076.94190001</v>
      </c>
      <c r="H211" s="105">
        <v>-1.355137</v>
      </c>
      <c r="I211" s="93">
        <v>-2341.6913063680004</v>
      </c>
      <c r="J211" s="94">
        <f t="shared" si="3"/>
        <v>6.7014696069605121E-3</v>
      </c>
      <c r="K211" s="94">
        <f>I211/'סכום נכסי הקרן'!$C$42</f>
        <v>-2.0999199826410471E-5</v>
      </c>
    </row>
    <row r="212" spans="2:11">
      <c r="B212" s="88" t="s">
        <v>3020</v>
      </c>
      <c r="C212" s="90" t="s">
        <v>3021</v>
      </c>
      <c r="D212" s="91" t="s">
        <v>558</v>
      </c>
      <c r="E212" s="91" t="s">
        <v>138</v>
      </c>
      <c r="F212" s="104">
        <v>45061</v>
      </c>
      <c r="G212" s="93">
        <v>37641282.04178302</v>
      </c>
      <c r="H212" s="105">
        <v>-1.338479</v>
      </c>
      <c r="I212" s="93">
        <v>-503.82050725000011</v>
      </c>
      <c r="J212" s="94">
        <f t="shared" si="3"/>
        <v>1.4418372769791148E-3</v>
      </c>
      <c r="K212" s="94">
        <f>I212/'סכום נכסי הקרן'!$C$42</f>
        <v>-4.5180282642786567E-6</v>
      </c>
    </row>
    <row r="213" spans="2:11">
      <c r="B213" s="88" t="s">
        <v>3020</v>
      </c>
      <c r="C213" s="90" t="s">
        <v>3022</v>
      </c>
      <c r="D213" s="91" t="s">
        <v>558</v>
      </c>
      <c r="E213" s="91" t="s">
        <v>138</v>
      </c>
      <c r="F213" s="104">
        <v>45061</v>
      </c>
      <c r="G213" s="93">
        <v>36384211.694545008</v>
      </c>
      <c r="H213" s="105">
        <v>-1.338479</v>
      </c>
      <c r="I213" s="93">
        <v>-486.99488958600006</v>
      </c>
      <c r="J213" s="94">
        <f t="shared" si="3"/>
        <v>1.393685599135411E-3</v>
      </c>
      <c r="K213" s="94">
        <f>I213/'סכום נכסי הקרן'!$C$42</f>
        <v>-4.3671439412390286E-6</v>
      </c>
    </row>
    <row r="214" spans="2:11">
      <c r="B214" s="88" t="s">
        <v>3023</v>
      </c>
      <c r="C214" s="90" t="s">
        <v>3024</v>
      </c>
      <c r="D214" s="91" t="s">
        <v>558</v>
      </c>
      <c r="E214" s="91" t="s">
        <v>138</v>
      </c>
      <c r="F214" s="104">
        <v>45062</v>
      </c>
      <c r="G214" s="93">
        <v>38487933.356192008</v>
      </c>
      <c r="H214" s="105">
        <v>-1.122417</v>
      </c>
      <c r="I214" s="93">
        <v>-431.99506982700012</v>
      </c>
      <c r="J214" s="94">
        <f t="shared" si="3"/>
        <v>1.2362867056514885E-3</v>
      </c>
      <c r="K214" s="94">
        <f>I214/'סכום נכסי הקרן'!$C$42</f>
        <v>-3.8739311072523207E-6</v>
      </c>
    </row>
    <row r="215" spans="2:11">
      <c r="B215" s="88" t="s">
        <v>3023</v>
      </c>
      <c r="C215" s="90" t="s">
        <v>3025</v>
      </c>
      <c r="D215" s="91" t="s">
        <v>558</v>
      </c>
      <c r="E215" s="91" t="s">
        <v>138</v>
      </c>
      <c r="F215" s="104">
        <v>45062</v>
      </c>
      <c r="G215" s="93">
        <v>28627893.575648014</v>
      </c>
      <c r="H215" s="105">
        <v>-1.122417</v>
      </c>
      <c r="I215" s="93">
        <v>-321.32431663</v>
      </c>
      <c r="J215" s="94">
        <f t="shared" si="3"/>
        <v>9.1956832056278709E-4</v>
      </c>
      <c r="K215" s="94">
        <f>I215/'סכום נכסי הקרן'!$C$42</f>
        <v>-2.8814872035647259E-6</v>
      </c>
    </row>
    <row r="216" spans="2:11">
      <c r="B216" s="88" t="s">
        <v>3026</v>
      </c>
      <c r="C216" s="90" t="s">
        <v>3027</v>
      </c>
      <c r="D216" s="91" t="s">
        <v>558</v>
      </c>
      <c r="E216" s="91" t="s">
        <v>138</v>
      </c>
      <c r="F216" s="104">
        <v>45106</v>
      </c>
      <c r="G216" s="93">
        <v>26977955.897475004</v>
      </c>
      <c r="H216" s="105">
        <v>-0.27876499999999999</v>
      </c>
      <c r="I216" s="93">
        <v>-75.205134479000037</v>
      </c>
      <c r="J216" s="94">
        <f t="shared" si="3"/>
        <v>2.152226135135144E-4</v>
      </c>
      <c r="K216" s="94">
        <f>I216/'סכום נכסי הקרן'!$C$42</f>
        <v>-6.7440471022033698E-7</v>
      </c>
    </row>
    <row r="217" spans="2:11">
      <c r="B217" s="88" t="s">
        <v>3028</v>
      </c>
      <c r="C217" s="90" t="s">
        <v>3029</v>
      </c>
      <c r="D217" s="91" t="s">
        <v>558</v>
      </c>
      <c r="E217" s="91" t="s">
        <v>138</v>
      </c>
      <c r="F217" s="104">
        <v>45085</v>
      </c>
      <c r="G217" s="93">
        <v>100326352.87266202</v>
      </c>
      <c r="H217" s="105">
        <v>-0.99267000000000005</v>
      </c>
      <c r="I217" s="93">
        <v>-995.90975030500022</v>
      </c>
      <c r="J217" s="94">
        <f t="shared" si="3"/>
        <v>2.8501019347832658E-3</v>
      </c>
      <c r="K217" s="94">
        <f>I217/'סכום נכסי הקרן'!$C$42</f>
        <v>-8.9308560008971137E-6</v>
      </c>
    </row>
    <row r="218" spans="2:11">
      <c r="B218" s="88" t="s">
        <v>3030</v>
      </c>
      <c r="C218" s="90" t="s">
        <v>3031</v>
      </c>
      <c r="D218" s="91" t="s">
        <v>558</v>
      </c>
      <c r="E218" s="91" t="s">
        <v>138</v>
      </c>
      <c r="F218" s="104">
        <v>45085</v>
      </c>
      <c r="G218" s="93">
        <v>30223559.393216003</v>
      </c>
      <c r="H218" s="105">
        <v>-0.96786300000000003</v>
      </c>
      <c r="I218" s="93">
        <v>-292.52264600900014</v>
      </c>
      <c r="J218" s="94">
        <f t="shared" si="3"/>
        <v>8.3714348524335943E-4</v>
      </c>
      <c r="K218" s="94">
        <f>I218/'סכום נכסי הקרן'!$C$42</f>
        <v>-2.6232072009614345E-6</v>
      </c>
    </row>
    <row r="219" spans="2:11">
      <c r="B219" s="88" t="s">
        <v>3030</v>
      </c>
      <c r="C219" s="90" t="s">
        <v>3032</v>
      </c>
      <c r="D219" s="91" t="s">
        <v>558</v>
      </c>
      <c r="E219" s="91" t="s">
        <v>138</v>
      </c>
      <c r="F219" s="104">
        <v>45085</v>
      </c>
      <c r="G219" s="93">
        <v>71679287.435200006</v>
      </c>
      <c r="H219" s="105">
        <v>-0.96786300000000003</v>
      </c>
      <c r="I219" s="93">
        <v>-693.75729549000005</v>
      </c>
      <c r="J219" s="94">
        <f t="shared" si="3"/>
        <v>1.9853997910357917E-3</v>
      </c>
      <c r="K219" s="94">
        <f>I219/'סכום נכסי הקרן'!$C$42</f>
        <v>-6.2212931479941057E-6</v>
      </c>
    </row>
    <row r="220" spans="2:11">
      <c r="B220" s="88" t="s">
        <v>3033</v>
      </c>
      <c r="C220" s="90" t="s">
        <v>3034</v>
      </c>
      <c r="D220" s="91" t="s">
        <v>558</v>
      </c>
      <c r="E220" s="91" t="s">
        <v>138</v>
      </c>
      <c r="F220" s="104">
        <v>45084</v>
      </c>
      <c r="G220" s="93">
        <v>87709610.984423995</v>
      </c>
      <c r="H220" s="105">
        <v>-0.86389099999999996</v>
      </c>
      <c r="I220" s="93">
        <v>-757.71514389400011</v>
      </c>
      <c r="J220" s="94">
        <f t="shared" si="3"/>
        <v>2.1684348375598265E-3</v>
      </c>
      <c r="K220" s="94">
        <f>I220/'סכום נכסי הקרן'!$C$42</f>
        <v>-6.7948374215072438E-6</v>
      </c>
    </row>
    <row r="221" spans="2:11">
      <c r="B221" s="88" t="s">
        <v>3035</v>
      </c>
      <c r="C221" s="90" t="s">
        <v>3036</v>
      </c>
      <c r="D221" s="91" t="s">
        <v>558</v>
      </c>
      <c r="E221" s="91" t="s">
        <v>138</v>
      </c>
      <c r="F221" s="104">
        <v>45084</v>
      </c>
      <c r="G221" s="93">
        <v>212158342.56413305</v>
      </c>
      <c r="H221" s="105">
        <v>-0.83089299999999999</v>
      </c>
      <c r="I221" s="93">
        <v>-1762.808109436</v>
      </c>
      <c r="J221" s="94">
        <f t="shared" si="3"/>
        <v>5.0448173660479819E-3</v>
      </c>
      <c r="K221" s="94">
        <f>I221/'סכום נכסי הקרן'!$C$42</f>
        <v>-1.5808044230679674E-5</v>
      </c>
    </row>
    <row r="222" spans="2:11">
      <c r="B222" s="88" t="s">
        <v>3037</v>
      </c>
      <c r="C222" s="90" t="s">
        <v>3038</v>
      </c>
      <c r="D222" s="91" t="s">
        <v>558</v>
      </c>
      <c r="E222" s="91" t="s">
        <v>138</v>
      </c>
      <c r="F222" s="104">
        <v>45084</v>
      </c>
      <c r="G222" s="93">
        <v>50257666.326700009</v>
      </c>
      <c r="H222" s="105">
        <v>-0.77594399999999997</v>
      </c>
      <c r="I222" s="93">
        <v>-389.97131979600005</v>
      </c>
      <c r="J222" s="94">
        <f t="shared" si="3"/>
        <v>1.1160228250804616E-3</v>
      </c>
      <c r="K222" s="94">
        <f>I222/'סכום נכסי הקרן'!$C$42</f>
        <v>-3.4970816386838902E-6</v>
      </c>
    </row>
    <row r="223" spans="2:11">
      <c r="B223" s="88" t="s">
        <v>3039</v>
      </c>
      <c r="C223" s="90" t="s">
        <v>3040</v>
      </c>
      <c r="D223" s="91" t="s">
        <v>558</v>
      </c>
      <c r="E223" s="91" t="s">
        <v>138</v>
      </c>
      <c r="F223" s="104">
        <v>45076</v>
      </c>
      <c r="G223" s="93">
        <v>54459309.202012017</v>
      </c>
      <c r="H223" s="105">
        <v>3.4951999999999997E-2</v>
      </c>
      <c r="I223" s="93">
        <v>19.034693468000004</v>
      </c>
      <c r="J223" s="94">
        <f t="shared" si="3"/>
        <v>-5.447362741908967E-5</v>
      </c>
      <c r="K223" s="94">
        <f>I223/'סכום נכסי הקרן'!$C$42</f>
        <v>1.706942886459974E-7</v>
      </c>
    </row>
    <row r="224" spans="2:11">
      <c r="B224" s="88" t="s">
        <v>3039</v>
      </c>
      <c r="C224" s="90" t="s">
        <v>3041</v>
      </c>
      <c r="D224" s="91" t="s">
        <v>558</v>
      </c>
      <c r="E224" s="91" t="s">
        <v>138</v>
      </c>
      <c r="F224" s="104">
        <v>45076</v>
      </c>
      <c r="G224" s="93">
        <v>14445410.983119996</v>
      </c>
      <c r="H224" s="105">
        <v>3.4951999999999997E-2</v>
      </c>
      <c r="I224" s="93">
        <v>5.0489802380000013</v>
      </c>
      <c r="J224" s="94">
        <f t="shared" si="3"/>
        <v>-1.4449209218605668E-5</v>
      </c>
      <c r="K224" s="94">
        <f>I224/'סכום נכסי הקרן'!$C$42</f>
        <v>4.527690932149603E-8</v>
      </c>
    </row>
    <row r="225" spans="2:11">
      <c r="B225" s="88" t="s">
        <v>3042</v>
      </c>
      <c r="C225" s="90" t="s">
        <v>3043</v>
      </c>
      <c r="D225" s="91" t="s">
        <v>558</v>
      </c>
      <c r="E225" s="91" t="s">
        <v>138</v>
      </c>
      <c r="F225" s="104">
        <v>45076</v>
      </c>
      <c r="G225" s="93">
        <v>36123309.01995001</v>
      </c>
      <c r="H225" s="105">
        <v>6.2021E-2</v>
      </c>
      <c r="I225" s="93">
        <v>22.404014695999997</v>
      </c>
      <c r="J225" s="94">
        <f t="shared" si="3"/>
        <v>-6.4115975983192178E-5</v>
      </c>
      <c r="K225" s="94">
        <f>I225/'סכום נכסי הקרן'!$C$42</f>
        <v>2.0090879623447954E-7</v>
      </c>
    </row>
    <row r="226" spans="2:11">
      <c r="B226" s="88" t="s">
        <v>3044</v>
      </c>
      <c r="C226" s="90" t="s">
        <v>3045</v>
      </c>
      <c r="D226" s="91" t="s">
        <v>558</v>
      </c>
      <c r="E226" s="91" t="s">
        <v>138</v>
      </c>
      <c r="F226" s="104">
        <v>45070</v>
      </c>
      <c r="G226" s="93">
        <v>59002501.844000004</v>
      </c>
      <c r="H226" s="105">
        <v>0.28299299999999999</v>
      </c>
      <c r="I226" s="93">
        <v>166.97309356200003</v>
      </c>
      <c r="J226" s="94">
        <f t="shared" si="3"/>
        <v>-4.7784484173597134E-4</v>
      </c>
      <c r="K226" s="94">
        <f>I226/'סכום נכסי הקרן'!$C$42</f>
        <v>1.4973371373960893E-6</v>
      </c>
    </row>
    <row r="227" spans="2:11">
      <c r="B227" s="88" t="s">
        <v>3044</v>
      </c>
      <c r="C227" s="90" t="s">
        <v>3046</v>
      </c>
      <c r="D227" s="91" t="s">
        <v>558</v>
      </c>
      <c r="E227" s="91" t="s">
        <v>138</v>
      </c>
      <c r="F227" s="104">
        <v>45070</v>
      </c>
      <c r="G227" s="93">
        <v>31848766.360400006</v>
      </c>
      <c r="H227" s="105">
        <v>0.28299299999999999</v>
      </c>
      <c r="I227" s="93">
        <v>90.129856855000014</v>
      </c>
      <c r="J227" s="94">
        <f t="shared" si="3"/>
        <v>-2.579342950759387E-4</v>
      </c>
      <c r="K227" s="94">
        <f>I227/'סכום נכסי הקרן'!$C$42</f>
        <v>8.0824268735893031E-7</v>
      </c>
    </row>
    <row r="228" spans="2:11">
      <c r="B228" s="88" t="s">
        <v>3047</v>
      </c>
      <c r="C228" s="90" t="s">
        <v>3048</v>
      </c>
      <c r="D228" s="91" t="s">
        <v>558</v>
      </c>
      <c r="E228" s="91" t="s">
        <v>138</v>
      </c>
      <c r="F228" s="104">
        <v>45070</v>
      </c>
      <c r="G228" s="93">
        <v>57814694.841933005</v>
      </c>
      <c r="H228" s="105">
        <v>0.142511</v>
      </c>
      <c r="I228" s="93">
        <v>82.392170930999995</v>
      </c>
      <c r="J228" s="94">
        <f t="shared" si="3"/>
        <v>-2.3579052791633024E-4</v>
      </c>
      <c r="K228" s="94">
        <f>I228/'סכום נכסי הקרן'!$C$42</f>
        <v>7.3885471445651685E-7</v>
      </c>
    </row>
    <row r="229" spans="2:11">
      <c r="B229" s="88" t="s">
        <v>3049</v>
      </c>
      <c r="C229" s="90" t="s">
        <v>3050</v>
      </c>
      <c r="D229" s="91" t="s">
        <v>558</v>
      </c>
      <c r="E229" s="91" t="s">
        <v>138</v>
      </c>
      <c r="F229" s="104">
        <v>45070</v>
      </c>
      <c r="G229" s="93">
        <v>1302446.5214730003</v>
      </c>
      <c r="H229" s="105">
        <v>0.36377900000000002</v>
      </c>
      <c r="I229" s="93">
        <v>4.7380321190000014</v>
      </c>
      <c r="J229" s="94">
        <f t="shared" si="3"/>
        <v>-1.3559335577637994E-5</v>
      </c>
      <c r="K229" s="94">
        <f>I229/'סכום נכסי הקרן'!$C$42</f>
        <v>4.2488471038119101E-8</v>
      </c>
    </row>
    <row r="230" spans="2:11">
      <c r="B230" s="88" t="s">
        <v>3049</v>
      </c>
      <c r="C230" s="90" t="s">
        <v>3051</v>
      </c>
      <c r="D230" s="91" t="s">
        <v>558</v>
      </c>
      <c r="E230" s="91" t="s">
        <v>138</v>
      </c>
      <c r="F230" s="104">
        <v>45070</v>
      </c>
      <c r="G230" s="93">
        <v>43465349.569739997</v>
      </c>
      <c r="H230" s="105">
        <v>0.36377900000000002</v>
      </c>
      <c r="I230" s="93">
        <v>158.11797399800002</v>
      </c>
      <c r="J230" s="94">
        <f t="shared" si="3"/>
        <v>-4.5250319466969414E-4</v>
      </c>
      <c r="K230" s="94">
        <f>I230/'סכום נכסי הקרן'!$C$42</f>
        <v>1.4179285387026924E-6</v>
      </c>
    </row>
    <row r="231" spans="2:11">
      <c r="B231" s="88" t="s">
        <v>3052</v>
      </c>
      <c r="C231" s="90" t="s">
        <v>3053</v>
      </c>
      <c r="D231" s="91" t="s">
        <v>558</v>
      </c>
      <c r="E231" s="91" t="s">
        <v>138</v>
      </c>
      <c r="F231" s="104">
        <v>45070</v>
      </c>
      <c r="G231" s="93">
        <v>43680867.887856014</v>
      </c>
      <c r="H231" s="105">
        <v>0.25026700000000002</v>
      </c>
      <c r="I231" s="93">
        <v>109.31870152700002</v>
      </c>
      <c r="J231" s="94">
        <f t="shared" si="3"/>
        <v>-3.1284907355779785E-4</v>
      </c>
      <c r="K231" s="94">
        <f>I231/'סכום נכסי הקרן'!$C$42</f>
        <v>9.8031933239301142E-7</v>
      </c>
    </row>
    <row r="232" spans="2:11">
      <c r="B232" s="88" t="s">
        <v>3052</v>
      </c>
      <c r="C232" s="90" t="s">
        <v>3054</v>
      </c>
      <c r="D232" s="91" t="s">
        <v>558</v>
      </c>
      <c r="E232" s="91" t="s">
        <v>138</v>
      </c>
      <c r="F232" s="104">
        <v>45070</v>
      </c>
      <c r="G232" s="93">
        <v>52211944.191772006</v>
      </c>
      <c r="H232" s="105">
        <v>0.25026700000000002</v>
      </c>
      <c r="I232" s="93">
        <v>130.66914992300002</v>
      </c>
      <c r="J232" s="94">
        <f t="shared" si="3"/>
        <v>-3.7394994566322117E-4</v>
      </c>
      <c r="K232" s="94">
        <f>I232/'סכום נכסי הקרן'!$C$42</f>
        <v>1.1717802354726983E-6</v>
      </c>
    </row>
    <row r="233" spans="2:11">
      <c r="B233" s="88" t="s">
        <v>3055</v>
      </c>
      <c r="C233" s="90" t="s">
        <v>3056</v>
      </c>
      <c r="D233" s="91" t="s">
        <v>558</v>
      </c>
      <c r="E233" s="91" t="s">
        <v>138</v>
      </c>
      <c r="F233" s="104">
        <v>45077</v>
      </c>
      <c r="G233" s="93">
        <v>45813449.354101002</v>
      </c>
      <c r="H233" s="105">
        <v>0.259876</v>
      </c>
      <c r="I233" s="93">
        <v>119.05825416200003</v>
      </c>
      <c r="J233" s="94">
        <f t="shared" si="3"/>
        <v>-3.4072179776843621E-4</v>
      </c>
      <c r="K233" s="94">
        <f>I233/'סכום נכסי הקרן'!$C$42</f>
        <v>1.0676591160126662E-6</v>
      </c>
    </row>
    <row r="234" spans="2:11">
      <c r="B234" s="88" t="s">
        <v>3057</v>
      </c>
      <c r="C234" s="90" t="s">
        <v>3058</v>
      </c>
      <c r="D234" s="91" t="s">
        <v>558</v>
      </c>
      <c r="E234" s="91" t="s">
        <v>138</v>
      </c>
      <c r="F234" s="104">
        <v>45077</v>
      </c>
      <c r="G234" s="93">
        <v>44347556.115720011</v>
      </c>
      <c r="H234" s="105">
        <v>0.286775</v>
      </c>
      <c r="I234" s="93">
        <v>127.17763229400003</v>
      </c>
      <c r="J234" s="94">
        <f t="shared" si="3"/>
        <v>-3.639578945293758E-4</v>
      </c>
      <c r="K234" s="94">
        <f>I234/'סכום נכסי הקרן'!$C$42</f>
        <v>1.1404699273251548E-6</v>
      </c>
    </row>
    <row r="235" spans="2:11">
      <c r="B235" s="88" t="s">
        <v>3059</v>
      </c>
      <c r="C235" s="90" t="s">
        <v>3060</v>
      </c>
      <c r="D235" s="91" t="s">
        <v>558</v>
      </c>
      <c r="E235" s="91" t="s">
        <v>138</v>
      </c>
      <c r="F235" s="104">
        <v>45077</v>
      </c>
      <c r="G235" s="93">
        <v>105764348.10856703</v>
      </c>
      <c r="H235" s="105">
        <v>0.36738399999999999</v>
      </c>
      <c r="I235" s="93">
        <v>388.56102981800012</v>
      </c>
      <c r="J235" s="94">
        <f t="shared" si="3"/>
        <v>-1.1119868467263266E-3</v>
      </c>
      <c r="K235" s="94">
        <f>I235/'סכום נכסי הקרן'!$C$42</f>
        <v>3.4844348132971841E-6</v>
      </c>
    </row>
    <row r="236" spans="2:11">
      <c r="B236" s="88" t="s">
        <v>3061</v>
      </c>
      <c r="C236" s="90" t="s">
        <v>3062</v>
      </c>
      <c r="D236" s="91" t="s">
        <v>558</v>
      </c>
      <c r="E236" s="91" t="s">
        <v>138</v>
      </c>
      <c r="F236" s="104">
        <v>45083</v>
      </c>
      <c r="G236" s="93">
        <v>72735696.147399992</v>
      </c>
      <c r="H236" s="105">
        <v>0.515648</v>
      </c>
      <c r="I236" s="93">
        <v>375.06003257200007</v>
      </c>
      <c r="J236" s="94">
        <f t="shared" si="3"/>
        <v>-1.0733495923360126E-3</v>
      </c>
      <c r="K236" s="94">
        <f>I236/'סכום נכסי הקרן'!$C$42</f>
        <v>3.3633641417472682E-6</v>
      </c>
    </row>
    <row r="237" spans="2:11">
      <c r="B237" s="88" t="s">
        <v>3063</v>
      </c>
      <c r="C237" s="90" t="s">
        <v>3064</v>
      </c>
      <c r="D237" s="91" t="s">
        <v>558</v>
      </c>
      <c r="E237" s="91" t="s">
        <v>138</v>
      </c>
      <c r="F237" s="104">
        <v>45083</v>
      </c>
      <c r="G237" s="93">
        <v>145549644.79200006</v>
      </c>
      <c r="H237" s="105">
        <v>0.56913400000000003</v>
      </c>
      <c r="I237" s="93">
        <v>828.37256234300037</v>
      </c>
      <c r="J237" s="94">
        <f t="shared" si="3"/>
        <v>-2.3706427634954978E-3</v>
      </c>
      <c r="K237" s="94">
        <f>I237/'סכום נכסי הקרן'!$C$42</f>
        <v>7.4284603269661939E-6</v>
      </c>
    </row>
    <row r="238" spans="2:11">
      <c r="B238" s="88" t="s">
        <v>3065</v>
      </c>
      <c r="C238" s="90" t="s">
        <v>3066</v>
      </c>
      <c r="D238" s="91" t="s">
        <v>558</v>
      </c>
      <c r="E238" s="91" t="s">
        <v>138</v>
      </c>
      <c r="F238" s="104">
        <v>45082</v>
      </c>
      <c r="G238" s="93">
        <v>58275730.199800022</v>
      </c>
      <c r="H238" s="105">
        <v>0.66162500000000002</v>
      </c>
      <c r="I238" s="93">
        <v>385.56681538900006</v>
      </c>
      <c r="J238" s="94">
        <f t="shared" si="3"/>
        <v>-1.1034179815910714E-3</v>
      </c>
      <c r="K238" s="94">
        <f>I238/'סכום נכסי הקרן'!$C$42</f>
        <v>3.4575840892300498E-6</v>
      </c>
    </row>
    <row r="239" spans="2:11">
      <c r="B239" s="88" t="s">
        <v>3067</v>
      </c>
      <c r="C239" s="90" t="s">
        <v>3068</v>
      </c>
      <c r="D239" s="91" t="s">
        <v>558</v>
      </c>
      <c r="E239" s="91" t="s">
        <v>138</v>
      </c>
      <c r="F239" s="104">
        <v>45082</v>
      </c>
      <c r="G239" s="93">
        <v>72853074.89320001</v>
      </c>
      <c r="H239" s="105">
        <v>0.673095</v>
      </c>
      <c r="I239" s="93">
        <v>490.37066268500018</v>
      </c>
      <c r="J239" s="94">
        <f t="shared" si="3"/>
        <v>-1.4033464117119551E-3</v>
      </c>
      <c r="K239" s="94">
        <f>I239/'סכום נכסי הקרן'!$C$42</f>
        <v>4.3974163062094883E-6</v>
      </c>
    </row>
    <row r="240" spans="2:11">
      <c r="B240" s="88" t="s">
        <v>3069</v>
      </c>
      <c r="C240" s="90" t="s">
        <v>3070</v>
      </c>
      <c r="D240" s="91" t="s">
        <v>558</v>
      </c>
      <c r="E240" s="91" t="s">
        <v>138</v>
      </c>
      <c r="F240" s="104">
        <v>45082</v>
      </c>
      <c r="G240" s="93">
        <v>21945900.591062006</v>
      </c>
      <c r="H240" s="105">
        <v>0.69176199999999999</v>
      </c>
      <c r="I240" s="93">
        <v>151.81347029</v>
      </c>
      <c r="J240" s="94">
        <f t="shared" si="3"/>
        <v>-4.3446091904128878E-4</v>
      </c>
      <c r="K240" s="94">
        <f>I240/'סכום נכסי הקרן'!$C$42</f>
        <v>1.3613926781430115E-6</v>
      </c>
    </row>
    <row r="241" spans="2:11">
      <c r="B241" s="88" t="s">
        <v>3069</v>
      </c>
      <c r="C241" s="90" t="s">
        <v>3071</v>
      </c>
      <c r="D241" s="91" t="s">
        <v>558</v>
      </c>
      <c r="E241" s="91" t="s">
        <v>138</v>
      </c>
      <c r="F241" s="104">
        <v>45082</v>
      </c>
      <c r="G241" s="93">
        <v>43720061.448126018</v>
      </c>
      <c r="H241" s="105">
        <v>0.69176199999999999</v>
      </c>
      <c r="I241" s="93">
        <v>302.43890981800018</v>
      </c>
      <c r="J241" s="94">
        <f t="shared" si="3"/>
        <v>-8.6552192280680011E-4</v>
      </c>
      <c r="K241" s="94">
        <f>I241/'סכום נכסי הקרן'!$C$42</f>
        <v>2.7121316483001265E-6</v>
      </c>
    </row>
    <row r="242" spans="2:11">
      <c r="B242" s="88" t="s">
        <v>3072</v>
      </c>
      <c r="C242" s="90" t="s">
        <v>3073</v>
      </c>
      <c r="D242" s="91" t="s">
        <v>558</v>
      </c>
      <c r="E242" s="91" t="s">
        <v>138</v>
      </c>
      <c r="F242" s="104">
        <v>45082</v>
      </c>
      <c r="G242" s="93">
        <v>21951203.383376002</v>
      </c>
      <c r="H242" s="105">
        <v>0.71575200000000005</v>
      </c>
      <c r="I242" s="93">
        <v>157.11626260399999</v>
      </c>
      <c r="J242" s="94">
        <f t="shared" si="3"/>
        <v>-4.4963648954780974E-4</v>
      </c>
      <c r="K242" s="94">
        <f>I242/'סכום נכסי הקרן'!$C$42</f>
        <v>1.4089456562562332E-6</v>
      </c>
    </row>
    <row r="243" spans="2:11">
      <c r="B243" s="88" t="s">
        <v>3074</v>
      </c>
      <c r="C243" s="90" t="s">
        <v>3075</v>
      </c>
      <c r="D243" s="91" t="s">
        <v>558</v>
      </c>
      <c r="E243" s="91" t="s">
        <v>138</v>
      </c>
      <c r="F243" s="104">
        <v>45090</v>
      </c>
      <c r="G243" s="93">
        <v>43430135.946000002</v>
      </c>
      <c r="H243" s="105">
        <v>3.811477</v>
      </c>
      <c r="I243" s="93">
        <v>1655.3294548440003</v>
      </c>
      <c r="J243" s="94">
        <f t="shared" si="3"/>
        <v>-4.7372341525020283E-3</v>
      </c>
      <c r="K243" s="94">
        <f>I243/'סכום נכסי הקרן'!$C$42</f>
        <v>1.4844225584424488E-5</v>
      </c>
    </row>
    <row r="244" spans="2:11">
      <c r="B244" s="88" t="s">
        <v>3076</v>
      </c>
      <c r="C244" s="90" t="s">
        <v>3077</v>
      </c>
      <c r="D244" s="91" t="s">
        <v>558</v>
      </c>
      <c r="E244" s="91" t="s">
        <v>138</v>
      </c>
      <c r="F244" s="104">
        <v>45090</v>
      </c>
      <c r="G244" s="93">
        <v>43430135.946000002</v>
      </c>
      <c r="H244" s="105">
        <v>3.6817470000000001</v>
      </c>
      <c r="I244" s="93">
        <v>1598.9876568600002</v>
      </c>
      <c r="J244" s="94">
        <f t="shared" si="3"/>
        <v>-4.5759947757470672E-3</v>
      </c>
      <c r="K244" s="94">
        <f>I244/'סכום נכסי הקרן'!$C$42</f>
        <v>1.4338978513118439E-5</v>
      </c>
    </row>
    <row r="245" spans="2:11">
      <c r="B245" s="88" t="s">
        <v>3078</v>
      </c>
      <c r="C245" s="90" t="s">
        <v>3079</v>
      </c>
      <c r="D245" s="91" t="s">
        <v>558</v>
      </c>
      <c r="E245" s="91" t="s">
        <v>138</v>
      </c>
      <c r="F245" s="104">
        <v>45089</v>
      </c>
      <c r="G245" s="93">
        <v>72383559.910000026</v>
      </c>
      <c r="H245" s="105">
        <v>3.1743079999999999</v>
      </c>
      <c r="I245" s="93">
        <v>2297.6768785880004</v>
      </c>
      <c r="J245" s="94">
        <f t="shared" si="3"/>
        <v>-6.5755087899931732E-3</v>
      </c>
      <c r="K245" s="94">
        <f>I245/'סכום נכסי הקרן'!$C$42</f>
        <v>2.0604498884538296E-5</v>
      </c>
    </row>
    <row r="246" spans="2:11">
      <c r="B246" s="88" t="s">
        <v>3080</v>
      </c>
      <c r="C246" s="90" t="s">
        <v>3081</v>
      </c>
      <c r="D246" s="91" t="s">
        <v>558</v>
      </c>
      <c r="E246" s="91" t="s">
        <v>138</v>
      </c>
      <c r="F246" s="104">
        <v>45089</v>
      </c>
      <c r="G246" s="93">
        <v>115813695.85600002</v>
      </c>
      <c r="H246" s="105">
        <v>3.1884579999999998</v>
      </c>
      <c r="I246" s="93">
        <v>3692.6711758200008</v>
      </c>
      <c r="J246" s="94">
        <f t="shared" si="3"/>
        <v>-1.0567713851079203E-2</v>
      </c>
      <c r="K246" s="94">
        <f>I246/'סכום נכסי הקרן'!$C$42</f>
        <v>3.3114159711572284E-5</v>
      </c>
    </row>
    <row r="247" spans="2:11">
      <c r="B247" s="88" t="s">
        <v>3082</v>
      </c>
      <c r="C247" s="90" t="s">
        <v>3083</v>
      </c>
      <c r="D247" s="91" t="s">
        <v>558</v>
      </c>
      <c r="E247" s="91" t="s">
        <v>138</v>
      </c>
      <c r="F247" s="104">
        <v>45089</v>
      </c>
      <c r="G247" s="93">
        <v>57906847.928000011</v>
      </c>
      <c r="H247" s="105">
        <v>3.1884579999999998</v>
      </c>
      <c r="I247" s="93">
        <v>1846.3355879090002</v>
      </c>
      <c r="J247" s="94">
        <f t="shared" si="3"/>
        <v>-5.2838569255367392E-3</v>
      </c>
      <c r="K247" s="94">
        <f>I247/'סכום נכסי הקרן'!$C$42</f>
        <v>1.6557079855777174E-5</v>
      </c>
    </row>
    <row r="248" spans="2:11">
      <c r="B248" s="88" t="s">
        <v>3084</v>
      </c>
      <c r="C248" s="90" t="s">
        <v>3085</v>
      </c>
      <c r="D248" s="91" t="s">
        <v>558</v>
      </c>
      <c r="E248" s="91" t="s">
        <v>138</v>
      </c>
      <c r="F248" s="104">
        <v>45089</v>
      </c>
      <c r="G248" s="93">
        <v>72383559.910000026</v>
      </c>
      <c r="H248" s="105">
        <v>3.113038</v>
      </c>
      <c r="I248" s="93">
        <v>2253.3279409480006</v>
      </c>
      <c r="J248" s="94">
        <f t="shared" si="3"/>
        <v>-6.4485906702191316E-3</v>
      </c>
      <c r="K248" s="94">
        <f>I248/'סכום נכסי הקרן'!$C$42</f>
        <v>2.0206798213634827E-5</v>
      </c>
    </row>
    <row r="249" spans="2:11">
      <c r="B249" s="88" t="s">
        <v>3086</v>
      </c>
      <c r="C249" s="90" t="s">
        <v>3087</v>
      </c>
      <c r="D249" s="91" t="s">
        <v>558</v>
      </c>
      <c r="E249" s="91" t="s">
        <v>138</v>
      </c>
      <c r="F249" s="104">
        <v>45089</v>
      </c>
      <c r="G249" s="93">
        <v>10900184.201000001</v>
      </c>
      <c r="H249" s="105">
        <v>2.990151</v>
      </c>
      <c r="I249" s="93">
        <v>325.93195510400005</v>
      </c>
      <c r="J249" s="94">
        <f t="shared" si="3"/>
        <v>-9.3275449463680097E-4</v>
      </c>
      <c r="K249" s="94">
        <f>I249/'סכום נכסי הקרן'!$C$42</f>
        <v>2.9228063649675391E-6</v>
      </c>
    </row>
    <row r="250" spans="2:11">
      <c r="B250" s="88" t="s">
        <v>3088</v>
      </c>
      <c r="C250" s="90" t="s">
        <v>3089</v>
      </c>
      <c r="D250" s="91" t="s">
        <v>558</v>
      </c>
      <c r="E250" s="91" t="s">
        <v>138</v>
      </c>
      <c r="F250" s="104">
        <v>45089</v>
      </c>
      <c r="G250" s="93">
        <v>57906847.928000011</v>
      </c>
      <c r="H250" s="105">
        <v>2.8343180000000001</v>
      </c>
      <c r="I250" s="93">
        <v>1641.2639636480003</v>
      </c>
      <c r="J250" s="94">
        <f t="shared" si="3"/>
        <v>-4.6969814251247534E-3</v>
      </c>
      <c r="K250" s="94">
        <f>I250/'סכום נכסי הקרן'!$C$42</f>
        <v>1.4718092793360947E-5</v>
      </c>
    </row>
    <row r="251" spans="2:11">
      <c r="B251" s="88" t="s">
        <v>3090</v>
      </c>
      <c r="C251" s="90" t="s">
        <v>3091</v>
      </c>
      <c r="D251" s="91" t="s">
        <v>558</v>
      </c>
      <c r="E251" s="91" t="s">
        <v>138</v>
      </c>
      <c r="F251" s="104">
        <v>45089</v>
      </c>
      <c r="G251" s="93">
        <v>57906847.928000011</v>
      </c>
      <c r="H251" s="105">
        <v>2.8161170000000002</v>
      </c>
      <c r="I251" s="93">
        <v>1630.7246512680008</v>
      </c>
      <c r="J251" s="94">
        <f t="shared" si="3"/>
        <v>-4.6668199425242245E-3</v>
      </c>
      <c r="K251" s="94">
        <f>I251/'סכום נכסי הקרן'!$C$42</f>
        <v>1.4623581135868467E-5</v>
      </c>
    </row>
    <row r="252" spans="2:11">
      <c r="B252" s="88" t="s">
        <v>3092</v>
      </c>
      <c r="C252" s="90" t="s">
        <v>3093</v>
      </c>
      <c r="D252" s="91" t="s">
        <v>558</v>
      </c>
      <c r="E252" s="91" t="s">
        <v>138</v>
      </c>
      <c r="F252" s="104">
        <v>45098</v>
      </c>
      <c r="G252" s="93">
        <v>192540269.36060002</v>
      </c>
      <c r="H252" s="105">
        <v>2.580441</v>
      </c>
      <c r="I252" s="93">
        <v>4968.3880517010002</v>
      </c>
      <c r="J252" s="94">
        <f t="shared" si="3"/>
        <v>-1.4218569900104316E-2</v>
      </c>
      <c r="K252" s="94">
        <f>I252/'סכום נכסי הקרן'!$C$42</f>
        <v>4.4554196033054556E-5</v>
      </c>
    </row>
    <row r="253" spans="2:11">
      <c r="B253" s="88" t="s">
        <v>3094</v>
      </c>
      <c r="C253" s="90" t="s">
        <v>3095</v>
      </c>
      <c r="D253" s="91" t="s">
        <v>558</v>
      </c>
      <c r="E253" s="91" t="s">
        <v>138</v>
      </c>
      <c r="F253" s="104">
        <v>45098</v>
      </c>
      <c r="G253" s="93">
        <v>72383559.910000026</v>
      </c>
      <c r="H253" s="105">
        <v>2.6252740000000001</v>
      </c>
      <c r="I253" s="93">
        <v>1900.2666807750009</v>
      </c>
      <c r="J253" s="94">
        <f t="shared" si="3"/>
        <v>-5.4381973284450252E-3</v>
      </c>
      <c r="K253" s="94">
        <f>I253/'סכום נכסי הקרן'!$C$42</f>
        <v>1.7040708843453772E-5</v>
      </c>
    </row>
    <row r="254" spans="2:11">
      <c r="B254" s="88" t="s">
        <v>3096</v>
      </c>
      <c r="C254" s="90" t="s">
        <v>3097</v>
      </c>
      <c r="D254" s="91" t="s">
        <v>558</v>
      </c>
      <c r="E254" s="91" t="s">
        <v>138</v>
      </c>
      <c r="F254" s="104">
        <v>45098</v>
      </c>
      <c r="G254" s="93">
        <v>57906847.928000011</v>
      </c>
      <c r="H254" s="105">
        <v>2.6254620000000002</v>
      </c>
      <c r="I254" s="93">
        <v>1520.3221155890003</v>
      </c>
      <c r="J254" s="94">
        <f t="shared" si="3"/>
        <v>-4.3508691443245552E-3</v>
      </c>
      <c r="K254" s="94">
        <f>I254/'סכום נכסי הקרן'!$C$42</f>
        <v>1.3633542482284549E-5</v>
      </c>
    </row>
    <row r="255" spans="2:11">
      <c r="B255" s="88" t="s">
        <v>3098</v>
      </c>
      <c r="C255" s="90" t="s">
        <v>3099</v>
      </c>
      <c r="D255" s="91" t="s">
        <v>558</v>
      </c>
      <c r="E255" s="91" t="s">
        <v>138</v>
      </c>
      <c r="F255" s="104">
        <v>45097</v>
      </c>
      <c r="G255" s="93">
        <v>115813695.85600002</v>
      </c>
      <c r="H255" s="105">
        <v>2.3033679999999999</v>
      </c>
      <c r="I255" s="93">
        <v>2667.6161420799999</v>
      </c>
      <c r="J255" s="94">
        <f t="shared" si="3"/>
        <v>-7.6342037272683046E-3</v>
      </c>
      <c r="K255" s="94">
        <f>I255/'סכום נכסי הקרן'!$C$42</f>
        <v>2.3921942347977791E-5</v>
      </c>
    </row>
    <row r="256" spans="2:11">
      <c r="B256" s="88" t="s">
        <v>3100</v>
      </c>
      <c r="C256" s="90" t="s">
        <v>3101</v>
      </c>
      <c r="D256" s="91" t="s">
        <v>558</v>
      </c>
      <c r="E256" s="91" t="s">
        <v>138</v>
      </c>
      <c r="F256" s="104">
        <v>45097</v>
      </c>
      <c r="G256" s="93">
        <v>123052051.84700003</v>
      </c>
      <c r="H256" s="105">
        <v>2.2965659999999999</v>
      </c>
      <c r="I256" s="93">
        <v>2825.9718510779994</v>
      </c>
      <c r="J256" s="94">
        <f t="shared" si="3"/>
        <v>-8.0873872737301736E-3</v>
      </c>
      <c r="K256" s="94">
        <f>I256/'סכום נכסי הקרן'!$C$42</f>
        <v>2.534200278372308E-5</v>
      </c>
    </row>
    <row r="257" spans="2:11">
      <c r="B257" s="88" t="s">
        <v>3102</v>
      </c>
      <c r="C257" s="90" t="s">
        <v>3103</v>
      </c>
      <c r="D257" s="91" t="s">
        <v>558</v>
      </c>
      <c r="E257" s="91" t="s">
        <v>138</v>
      </c>
      <c r="F257" s="104">
        <v>45097</v>
      </c>
      <c r="G257" s="93">
        <v>137528763.82900006</v>
      </c>
      <c r="H257" s="105">
        <v>2.2965659999999999</v>
      </c>
      <c r="I257" s="93">
        <v>3158.4391276749998</v>
      </c>
      <c r="J257" s="94">
        <f t="shared" si="3"/>
        <v>-9.0388446000501926E-3</v>
      </c>
      <c r="K257" s="94">
        <f>I257/'סכום נכסי הקרן'!$C$42</f>
        <v>2.8323414875922106E-5</v>
      </c>
    </row>
    <row r="258" spans="2:11">
      <c r="B258" s="88" t="s">
        <v>3104</v>
      </c>
      <c r="C258" s="90" t="s">
        <v>3105</v>
      </c>
      <c r="D258" s="91" t="s">
        <v>558</v>
      </c>
      <c r="E258" s="91" t="s">
        <v>138</v>
      </c>
      <c r="F258" s="104">
        <v>45098</v>
      </c>
      <c r="G258" s="93">
        <v>73753127.305000007</v>
      </c>
      <c r="H258" s="105">
        <v>2.0580910000000001</v>
      </c>
      <c r="I258" s="93">
        <v>1517.9067942140005</v>
      </c>
      <c r="J258" s="94">
        <f t="shared" si="3"/>
        <v>-4.3439569596392443E-3</v>
      </c>
      <c r="K258" s="94">
        <f>I258/'סכום נכסי הקרן'!$C$42</f>
        <v>1.3611883002206754E-5</v>
      </c>
    </row>
    <row r="259" spans="2:11">
      <c r="B259" s="88" t="s">
        <v>3106</v>
      </c>
      <c r="C259" s="90" t="s">
        <v>3107</v>
      </c>
      <c r="D259" s="91" t="s">
        <v>558</v>
      </c>
      <c r="E259" s="91" t="s">
        <v>138</v>
      </c>
      <c r="F259" s="104">
        <v>45043</v>
      </c>
      <c r="G259" s="93">
        <v>1850000.0000000002</v>
      </c>
      <c r="H259" s="105">
        <v>1.9342220000000001</v>
      </c>
      <c r="I259" s="93">
        <v>35.783110000000008</v>
      </c>
      <c r="J259" s="94">
        <f t="shared" si="3"/>
        <v>-1.0240437048872058E-4</v>
      </c>
      <c r="K259" s="94">
        <f>I259/'סכום נכסי הקרן'!$C$42</f>
        <v>3.2088630779685726E-7</v>
      </c>
    </row>
    <row r="260" spans="2:11">
      <c r="B260" s="88" t="s">
        <v>3108</v>
      </c>
      <c r="C260" s="90" t="s">
        <v>3109</v>
      </c>
      <c r="D260" s="91" t="s">
        <v>558</v>
      </c>
      <c r="E260" s="91" t="s">
        <v>138</v>
      </c>
      <c r="F260" s="104">
        <v>45050</v>
      </c>
      <c r="G260" s="93">
        <v>86860271.892000005</v>
      </c>
      <c r="H260" s="105">
        <v>1.8539209999999999</v>
      </c>
      <c r="I260" s="93">
        <v>1610.3209621180006</v>
      </c>
      <c r="J260" s="94">
        <f t="shared" si="3"/>
        <v>-4.6084285130745953E-3</v>
      </c>
      <c r="K260" s="94">
        <f>I260/'סכום נכסי הקרן'!$C$42</f>
        <v>1.4440610329899441E-5</v>
      </c>
    </row>
    <row r="261" spans="2:11">
      <c r="B261" s="88" t="s">
        <v>3110</v>
      </c>
      <c r="C261" s="90" t="s">
        <v>3111</v>
      </c>
      <c r="D261" s="91" t="s">
        <v>558</v>
      </c>
      <c r="E261" s="91" t="s">
        <v>138</v>
      </c>
      <c r="F261" s="104">
        <v>45050</v>
      </c>
      <c r="G261" s="93">
        <v>50668491.937000006</v>
      </c>
      <c r="H261" s="105">
        <v>1.798054</v>
      </c>
      <c r="I261" s="93">
        <v>911.04687339800023</v>
      </c>
      <c r="J261" s="94">
        <f t="shared" si="3"/>
        <v>-2.6072407221183211E-3</v>
      </c>
      <c r="K261" s="94">
        <f>I261/'סכום נכסי הקרן'!$C$42</f>
        <v>8.169845142989391E-6</v>
      </c>
    </row>
    <row r="262" spans="2:11">
      <c r="B262" s="88" t="s">
        <v>3112</v>
      </c>
      <c r="C262" s="90" t="s">
        <v>3113</v>
      </c>
      <c r="D262" s="91" t="s">
        <v>558</v>
      </c>
      <c r="E262" s="91" t="s">
        <v>138</v>
      </c>
      <c r="F262" s="104">
        <v>45085</v>
      </c>
      <c r="G262" s="93">
        <v>1332000.0000000002</v>
      </c>
      <c r="H262" s="105">
        <v>1.080168</v>
      </c>
      <c r="I262" s="93">
        <v>14.387840000000002</v>
      </c>
      <c r="J262" s="94">
        <f t="shared" si="3"/>
        <v>-4.1175227583416689E-5</v>
      </c>
      <c r="K262" s="94">
        <f>I262/'סכום נכסי הקרן'!$C$42</f>
        <v>1.2902346539392286E-7</v>
      </c>
    </row>
    <row r="263" spans="2:11">
      <c r="B263" s="88" t="s">
        <v>3114</v>
      </c>
      <c r="C263" s="90" t="s">
        <v>3115</v>
      </c>
      <c r="D263" s="91" t="s">
        <v>558</v>
      </c>
      <c r="E263" s="91" t="s">
        <v>138</v>
      </c>
      <c r="F263" s="104">
        <v>45105</v>
      </c>
      <c r="G263" s="93">
        <v>27247908.209200002</v>
      </c>
      <c r="H263" s="105">
        <v>1.1181049999999999</v>
      </c>
      <c r="I263" s="93">
        <v>304.66020830100007</v>
      </c>
      <c r="J263" s="94">
        <f t="shared" si="3"/>
        <v>-8.7187885133590659E-4</v>
      </c>
      <c r="K263" s="94">
        <f>I263/'סכום נכסי הקרן'!$C$42</f>
        <v>2.7320512212138445E-6</v>
      </c>
    </row>
    <row r="264" spans="2:11">
      <c r="B264" s="88" t="s">
        <v>3116</v>
      </c>
      <c r="C264" s="90" t="s">
        <v>3117</v>
      </c>
      <c r="D264" s="91" t="s">
        <v>558</v>
      </c>
      <c r="E264" s="91" t="s">
        <v>138</v>
      </c>
      <c r="F264" s="104">
        <v>45069</v>
      </c>
      <c r="G264" s="93">
        <v>72383559.910000026</v>
      </c>
      <c r="H264" s="105">
        <v>0.804392</v>
      </c>
      <c r="I264" s="93">
        <v>582.24748698000019</v>
      </c>
      <c r="J264" s="94">
        <f t="shared" si="3"/>
        <v>-1.6662801912082667E-3</v>
      </c>
      <c r="K264" s="94">
        <f>I264/'סכום נכסי הקרן'!$C$42</f>
        <v>5.2213249860342194E-6</v>
      </c>
    </row>
    <row r="265" spans="2:11">
      <c r="B265" s="88" t="s">
        <v>3118</v>
      </c>
      <c r="C265" s="90" t="s">
        <v>3119</v>
      </c>
      <c r="D265" s="91" t="s">
        <v>558</v>
      </c>
      <c r="E265" s="91" t="s">
        <v>138</v>
      </c>
      <c r="F265" s="104">
        <v>45069</v>
      </c>
      <c r="G265" s="93">
        <v>43430135.946000002</v>
      </c>
      <c r="H265" s="105">
        <v>0.38277</v>
      </c>
      <c r="I265" s="93">
        <v>166.23764874100002</v>
      </c>
      <c r="J265" s="94">
        <f t="shared" si="3"/>
        <v>-4.7574014027420078E-4</v>
      </c>
      <c r="K265" s="94">
        <f>I265/'סכום נכסי הקרן'!$C$42</f>
        <v>1.4907420098848413E-6</v>
      </c>
    </row>
    <row r="266" spans="2:11">
      <c r="B266" s="88" t="s">
        <v>3120</v>
      </c>
      <c r="C266" s="90" t="s">
        <v>3121</v>
      </c>
      <c r="D266" s="91" t="s">
        <v>558</v>
      </c>
      <c r="E266" s="91" t="s">
        <v>138</v>
      </c>
      <c r="F266" s="104">
        <v>45069</v>
      </c>
      <c r="G266" s="93">
        <v>50668491.937000006</v>
      </c>
      <c r="H266" s="105">
        <v>0.24493200000000001</v>
      </c>
      <c r="I266" s="93">
        <v>124.10356977900003</v>
      </c>
      <c r="J266" s="94">
        <f t="shared" si="3"/>
        <v>-3.5516051954739272E-4</v>
      </c>
      <c r="K266" s="94">
        <f>I266/'סכום נכסי הקרן'!$C$42</f>
        <v>1.1129031627153968E-6</v>
      </c>
    </row>
    <row r="267" spans="2:11">
      <c r="B267" s="88" t="s">
        <v>3122</v>
      </c>
      <c r="C267" s="90" t="s">
        <v>3123</v>
      </c>
      <c r="D267" s="91" t="s">
        <v>558</v>
      </c>
      <c r="E267" s="91" t="s">
        <v>138</v>
      </c>
      <c r="F267" s="104">
        <v>45082</v>
      </c>
      <c r="G267" s="93">
        <v>58860994.685400009</v>
      </c>
      <c r="H267" s="105">
        <v>-0.84487100000000004</v>
      </c>
      <c r="I267" s="93">
        <v>-497.29956926900007</v>
      </c>
      <c r="J267" s="94">
        <f t="shared" si="3"/>
        <v>1.4231756081375777E-3</v>
      </c>
      <c r="K267" s="94">
        <f>I267/'סכום נכסי הקרן'!$C$42</f>
        <v>-4.4595515217010725E-6</v>
      </c>
    </row>
    <row r="268" spans="2:11">
      <c r="B268" s="88" t="s">
        <v>3124</v>
      </c>
      <c r="C268" s="90" t="s">
        <v>3125</v>
      </c>
      <c r="D268" s="91" t="s">
        <v>558</v>
      </c>
      <c r="E268" s="91" t="s">
        <v>138</v>
      </c>
      <c r="F268" s="104">
        <v>45106</v>
      </c>
      <c r="G268" s="93">
        <v>27250460.502500001</v>
      </c>
      <c r="H268" s="105">
        <v>0.261351</v>
      </c>
      <c r="I268" s="93">
        <v>71.219446774000005</v>
      </c>
      <c r="J268" s="94">
        <f t="shared" ref="J268:J331" si="4">IFERROR(I268/$I$11,0)</f>
        <v>-2.0381634277865762E-4</v>
      </c>
      <c r="K268" s="94">
        <f>I268/'סכום נכסי הקרן'!$C$42</f>
        <v>6.386629143929539E-7</v>
      </c>
    </row>
    <row r="269" spans="2:11">
      <c r="B269" s="88" t="s">
        <v>3124</v>
      </c>
      <c r="C269" s="90" t="s">
        <v>3126</v>
      </c>
      <c r="D269" s="91" t="s">
        <v>558</v>
      </c>
      <c r="E269" s="91" t="s">
        <v>138</v>
      </c>
      <c r="F269" s="104">
        <v>45106</v>
      </c>
      <c r="G269" s="93">
        <v>18530313.1417</v>
      </c>
      <c r="H269" s="105">
        <v>0.73973</v>
      </c>
      <c r="I269" s="93">
        <v>137.07423532199996</v>
      </c>
      <c r="J269" s="94">
        <f t="shared" si="4"/>
        <v>-3.9228006672343885E-4</v>
      </c>
      <c r="K269" s="94">
        <f>I269/'סכום נכסי הקרן'!$C$42</f>
        <v>1.2292180659130556E-6</v>
      </c>
    </row>
    <row r="270" spans="2:11">
      <c r="B270" s="88" t="s">
        <v>3124</v>
      </c>
      <c r="C270" s="90" t="s">
        <v>3127</v>
      </c>
      <c r="D270" s="91" t="s">
        <v>558</v>
      </c>
      <c r="E270" s="91" t="s">
        <v>138</v>
      </c>
      <c r="F270" s="104">
        <v>45106</v>
      </c>
      <c r="G270" s="93">
        <v>137528763.82900006</v>
      </c>
      <c r="H270" s="105">
        <v>0.64513500000000001</v>
      </c>
      <c r="I270" s="93">
        <v>887.24637637900014</v>
      </c>
      <c r="J270" s="94">
        <f t="shared" si="4"/>
        <v>-2.5391282826308262E-3</v>
      </c>
      <c r="K270" s="94">
        <f>I270/'סכום נכסי הקרן'!$C$42</f>
        <v>7.9564133420040362E-6</v>
      </c>
    </row>
    <row r="271" spans="2:11">
      <c r="B271" s="88" t="s">
        <v>2695</v>
      </c>
      <c r="C271" s="90" t="s">
        <v>3128</v>
      </c>
      <c r="D271" s="91" t="s">
        <v>558</v>
      </c>
      <c r="E271" s="91" t="s">
        <v>138</v>
      </c>
      <c r="F271" s="104">
        <v>44950</v>
      </c>
      <c r="G271" s="93">
        <v>131614000.00000001</v>
      </c>
      <c r="H271" s="105">
        <v>-10.581398999999999</v>
      </c>
      <c r="I271" s="93">
        <v>-13926.601900000001</v>
      </c>
      <c r="J271" s="94">
        <f t="shared" si="4"/>
        <v>3.9855252956395346E-2</v>
      </c>
      <c r="K271" s="94">
        <f>I271/'סכום נכסי הקרן'!$C$42</f>
        <v>-1.2488729637663402E-4</v>
      </c>
    </row>
    <row r="272" spans="2:11">
      <c r="B272" s="88" t="s">
        <v>3129</v>
      </c>
      <c r="C272" s="90" t="s">
        <v>3130</v>
      </c>
      <c r="D272" s="91" t="s">
        <v>558</v>
      </c>
      <c r="E272" s="91" t="s">
        <v>138</v>
      </c>
      <c r="F272" s="104">
        <v>44952</v>
      </c>
      <c r="G272" s="93">
        <v>11690000.000000002</v>
      </c>
      <c r="H272" s="105">
        <v>-10.304418</v>
      </c>
      <c r="I272" s="93">
        <v>-1204.5864800000002</v>
      </c>
      <c r="J272" s="94">
        <f t="shared" si="4"/>
        <v>3.4472945527547439E-3</v>
      </c>
      <c r="K272" s="94">
        <f>I272/'סכום נכסי הקרן'!$C$42</f>
        <v>-1.0802171974130052E-5</v>
      </c>
    </row>
    <row r="273" spans="2:11">
      <c r="B273" s="88" t="s">
        <v>3129</v>
      </c>
      <c r="C273" s="90" t="s">
        <v>3131</v>
      </c>
      <c r="D273" s="91" t="s">
        <v>558</v>
      </c>
      <c r="E273" s="91" t="s">
        <v>138</v>
      </c>
      <c r="F273" s="104">
        <v>44952</v>
      </c>
      <c r="G273" s="93">
        <v>7682000.0000000009</v>
      </c>
      <c r="H273" s="105">
        <v>-10.304418</v>
      </c>
      <c r="I273" s="93">
        <v>-791.58540000000016</v>
      </c>
      <c r="J273" s="94">
        <f t="shared" si="4"/>
        <v>2.2653649885396232E-3</v>
      </c>
      <c r="K273" s="94">
        <f>I273/'סכום נכסי הקרן'!$C$42</f>
        <v>-7.0985701441797084E-6</v>
      </c>
    </row>
    <row r="274" spans="2:11">
      <c r="B274" s="88" t="s">
        <v>3129</v>
      </c>
      <c r="C274" s="90" t="s">
        <v>3132</v>
      </c>
      <c r="D274" s="91" t="s">
        <v>558</v>
      </c>
      <c r="E274" s="91" t="s">
        <v>138</v>
      </c>
      <c r="F274" s="104">
        <v>44952</v>
      </c>
      <c r="G274" s="93">
        <v>10020000.000000002</v>
      </c>
      <c r="H274" s="105">
        <v>-10.304418</v>
      </c>
      <c r="I274" s="93">
        <v>-1032.5027000000002</v>
      </c>
      <c r="J274" s="94">
        <f t="shared" si="4"/>
        <v>2.9548239105378019E-3</v>
      </c>
      <c r="K274" s="94">
        <f>I274/'סכום נכסי הקרן'!$C$42</f>
        <v>-9.2590045748758605E-6</v>
      </c>
    </row>
    <row r="275" spans="2:11">
      <c r="B275" s="88" t="s">
        <v>2711</v>
      </c>
      <c r="C275" s="90" t="s">
        <v>3133</v>
      </c>
      <c r="D275" s="91" t="s">
        <v>558</v>
      </c>
      <c r="E275" s="91" t="s">
        <v>138</v>
      </c>
      <c r="F275" s="104">
        <v>44959</v>
      </c>
      <c r="G275" s="93">
        <v>50650500.000000007</v>
      </c>
      <c r="H275" s="105">
        <v>-9.0636229999999998</v>
      </c>
      <c r="I275" s="93">
        <v>-4590.7702500000005</v>
      </c>
      <c r="J275" s="94">
        <f t="shared" si="4"/>
        <v>1.3137900465040528E-2</v>
      </c>
      <c r="K275" s="94">
        <f>I275/'סכום נכסי הקרן'!$C$42</f>
        <v>-4.116789500594429E-5</v>
      </c>
    </row>
    <row r="276" spans="2:11">
      <c r="B276" s="88" t="s">
        <v>3134</v>
      </c>
      <c r="C276" s="90" t="s">
        <v>3135</v>
      </c>
      <c r="D276" s="91" t="s">
        <v>558</v>
      </c>
      <c r="E276" s="91" t="s">
        <v>138</v>
      </c>
      <c r="F276" s="104">
        <v>44964</v>
      </c>
      <c r="G276" s="93">
        <v>11970000.000000002</v>
      </c>
      <c r="H276" s="105">
        <v>-7.6472939999999996</v>
      </c>
      <c r="I276" s="93">
        <v>-915.38107000000014</v>
      </c>
      <c r="J276" s="94">
        <f t="shared" si="4"/>
        <v>2.6196443582081454E-3</v>
      </c>
      <c r="K276" s="94">
        <f>I276/'סכום נכסי הקרן'!$C$42</f>
        <v>-8.2087122047087723E-6</v>
      </c>
    </row>
    <row r="277" spans="2:11">
      <c r="B277" s="88" t="s">
        <v>2731</v>
      </c>
      <c r="C277" s="90" t="s">
        <v>3136</v>
      </c>
      <c r="D277" s="91" t="s">
        <v>558</v>
      </c>
      <c r="E277" s="91" t="s">
        <v>138</v>
      </c>
      <c r="F277" s="104">
        <v>44964</v>
      </c>
      <c r="G277" s="93">
        <v>171205000.00000003</v>
      </c>
      <c r="H277" s="105">
        <v>-7.5183980000000004</v>
      </c>
      <c r="I277" s="93">
        <v>-12871.872500000001</v>
      </c>
      <c r="J277" s="94">
        <f t="shared" si="4"/>
        <v>3.6836820510390902E-2</v>
      </c>
      <c r="K277" s="94">
        <f>I277/'סכום נכסי הקרן'!$C$42</f>
        <v>-1.1542897308134766E-4</v>
      </c>
    </row>
    <row r="278" spans="2:11">
      <c r="B278" s="88" t="s">
        <v>2742</v>
      </c>
      <c r="C278" s="90" t="s">
        <v>3137</v>
      </c>
      <c r="D278" s="91" t="s">
        <v>558</v>
      </c>
      <c r="E278" s="91" t="s">
        <v>138</v>
      </c>
      <c r="F278" s="104">
        <v>44964</v>
      </c>
      <c r="G278" s="93">
        <v>171445000.00000003</v>
      </c>
      <c r="H278" s="105">
        <v>-7.3737870000000001</v>
      </c>
      <c r="I278" s="93">
        <v>-12641.988350000001</v>
      </c>
      <c r="J278" s="94">
        <f t="shared" si="4"/>
        <v>3.6178936339169215E-2</v>
      </c>
      <c r="K278" s="94">
        <f>I278/'סכום נכסי הקרן'!$C$42</f>
        <v>-1.1336747881451286E-4</v>
      </c>
    </row>
    <row r="279" spans="2:11">
      <c r="B279" s="88" t="s">
        <v>2746</v>
      </c>
      <c r="C279" s="90" t="s">
        <v>3138</v>
      </c>
      <c r="D279" s="91" t="s">
        <v>558</v>
      </c>
      <c r="E279" s="91" t="s">
        <v>138</v>
      </c>
      <c r="F279" s="104">
        <v>44956</v>
      </c>
      <c r="G279" s="93">
        <v>1543500.0000000002</v>
      </c>
      <c r="H279" s="105">
        <v>-7.3865400000000001</v>
      </c>
      <c r="I279" s="93">
        <v>-114.01124000000002</v>
      </c>
      <c r="J279" s="94">
        <f t="shared" si="4"/>
        <v>3.2627821508075848E-4</v>
      </c>
      <c r="K279" s="94">
        <f>I279/'סכום נכסי הקרן'!$C$42</f>
        <v>-1.0223998375474172E-6</v>
      </c>
    </row>
    <row r="280" spans="2:11">
      <c r="B280" s="88" t="s">
        <v>3139</v>
      </c>
      <c r="C280" s="90" t="s">
        <v>3140</v>
      </c>
      <c r="D280" s="91" t="s">
        <v>558</v>
      </c>
      <c r="E280" s="91" t="s">
        <v>138</v>
      </c>
      <c r="F280" s="104">
        <v>44957</v>
      </c>
      <c r="G280" s="93">
        <v>13720000.000000002</v>
      </c>
      <c r="H280" s="105">
        <v>-7.3806409999999998</v>
      </c>
      <c r="I280" s="93">
        <v>-1012.6239300000002</v>
      </c>
      <c r="J280" s="94">
        <f t="shared" si="4"/>
        <v>2.8979346986179864E-3</v>
      </c>
      <c r="K280" s="94">
        <f>I280/'סכום נכסי הקרן'!$C$42</f>
        <v>-9.0807409999981346E-6</v>
      </c>
    </row>
    <row r="281" spans="2:11">
      <c r="B281" s="88" t="s">
        <v>3141</v>
      </c>
      <c r="C281" s="90" t="s">
        <v>3142</v>
      </c>
      <c r="D281" s="91" t="s">
        <v>558</v>
      </c>
      <c r="E281" s="91" t="s">
        <v>138</v>
      </c>
      <c r="F281" s="104">
        <v>44964</v>
      </c>
      <c r="G281" s="93">
        <v>68600000.000000015</v>
      </c>
      <c r="H281" s="105">
        <v>-7.3393519999999999</v>
      </c>
      <c r="I281" s="93">
        <v>-5034.7953400000006</v>
      </c>
      <c r="J281" s="94">
        <f t="shared" si="4"/>
        <v>1.4408614771948103E-2</v>
      </c>
      <c r="K281" s="94">
        <f>I281/'סכום נכסי הקרן'!$C$42</f>
        <v>-4.5149705745683435E-5</v>
      </c>
    </row>
    <row r="282" spans="2:11">
      <c r="B282" s="88" t="s">
        <v>3141</v>
      </c>
      <c r="C282" s="90" t="s">
        <v>3143</v>
      </c>
      <c r="D282" s="91" t="s">
        <v>558</v>
      </c>
      <c r="E282" s="91" t="s">
        <v>138</v>
      </c>
      <c r="F282" s="104">
        <v>44964</v>
      </c>
      <c r="G282" s="93">
        <v>8575000.0000000019</v>
      </c>
      <c r="H282" s="105">
        <v>-7.3393519999999999</v>
      </c>
      <c r="I282" s="93">
        <v>-629.34942000000012</v>
      </c>
      <c r="J282" s="94">
        <f t="shared" si="4"/>
        <v>1.8010768536480316E-3</v>
      </c>
      <c r="K282" s="94">
        <f>I282/'סכום נכסי הקרן'!$C$42</f>
        <v>-5.6437132406292688E-6</v>
      </c>
    </row>
    <row r="283" spans="2:11">
      <c r="B283" s="88" t="s">
        <v>3141</v>
      </c>
      <c r="C283" s="90" t="s">
        <v>3144</v>
      </c>
      <c r="D283" s="91" t="s">
        <v>558</v>
      </c>
      <c r="E283" s="91" t="s">
        <v>138</v>
      </c>
      <c r="F283" s="104">
        <v>44964</v>
      </c>
      <c r="G283" s="93">
        <v>8575000.0000000019</v>
      </c>
      <c r="H283" s="105">
        <v>-7.3393519999999999</v>
      </c>
      <c r="I283" s="93">
        <v>-629.34942000000012</v>
      </c>
      <c r="J283" s="94">
        <f t="shared" si="4"/>
        <v>1.8010768536480316E-3</v>
      </c>
      <c r="K283" s="94">
        <f>I283/'סכום נכסי הקרן'!$C$42</f>
        <v>-5.6437132406292688E-6</v>
      </c>
    </row>
    <row r="284" spans="2:11">
      <c r="B284" s="88" t="s">
        <v>3145</v>
      </c>
      <c r="C284" s="90" t="s">
        <v>3146</v>
      </c>
      <c r="D284" s="91" t="s">
        <v>558</v>
      </c>
      <c r="E284" s="91" t="s">
        <v>138</v>
      </c>
      <c r="F284" s="104">
        <v>44973</v>
      </c>
      <c r="G284" s="93">
        <v>104220000.00000001</v>
      </c>
      <c r="H284" s="105">
        <v>-5.9465649999999997</v>
      </c>
      <c r="I284" s="93">
        <v>-6197.5100100000018</v>
      </c>
      <c r="J284" s="94">
        <f t="shared" si="4"/>
        <v>1.7736080267243246E-2</v>
      </c>
      <c r="K284" s="94">
        <f>I284/'סכום נכסי הקרן'!$C$42</f>
        <v>-5.5576390778860867E-5</v>
      </c>
    </row>
    <row r="285" spans="2:11">
      <c r="B285" s="88" t="s">
        <v>3147</v>
      </c>
      <c r="C285" s="90" t="s">
        <v>3148</v>
      </c>
      <c r="D285" s="91" t="s">
        <v>558</v>
      </c>
      <c r="E285" s="91" t="s">
        <v>138</v>
      </c>
      <c r="F285" s="104">
        <v>44973</v>
      </c>
      <c r="G285" s="93">
        <v>145950000.00000003</v>
      </c>
      <c r="H285" s="105">
        <v>-5.9160769999999996</v>
      </c>
      <c r="I285" s="93">
        <v>-8634.5140100000008</v>
      </c>
      <c r="J285" s="94">
        <f t="shared" si="4"/>
        <v>2.4710316450137743E-2</v>
      </c>
      <c r="K285" s="94">
        <f>I285/'סכום נכסי הקרן'!$C$42</f>
        <v>-7.7430310565211794E-5</v>
      </c>
    </row>
    <row r="286" spans="2:11">
      <c r="B286" s="88" t="s">
        <v>3149</v>
      </c>
      <c r="C286" s="90" t="s">
        <v>3150</v>
      </c>
      <c r="D286" s="91" t="s">
        <v>558</v>
      </c>
      <c r="E286" s="91" t="s">
        <v>138</v>
      </c>
      <c r="F286" s="104">
        <v>44973</v>
      </c>
      <c r="G286" s="93">
        <v>695600.00000000012</v>
      </c>
      <c r="H286" s="105">
        <v>-5.8247169999999997</v>
      </c>
      <c r="I286" s="93">
        <v>-40.51673000000001</v>
      </c>
      <c r="J286" s="94">
        <f t="shared" si="4"/>
        <v>1.1595107943137028E-4</v>
      </c>
      <c r="K286" s="94">
        <f>I286/'סכום נכסי הקרן'!$C$42</f>
        <v>-3.6333521300138979E-7</v>
      </c>
    </row>
    <row r="287" spans="2:11">
      <c r="B287" s="88" t="s">
        <v>3149</v>
      </c>
      <c r="C287" s="90" t="s">
        <v>3151</v>
      </c>
      <c r="D287" s="91" t="s">
        <v>558</v>
      </c>
      <c r="E287" s="91" t="s">
        <v>138</v>
      </c>
      <c r="F287" s="104">
        <v>44973</v>
      </c>
      <c r="G287" s="93">
        <v>27476200.000000004</v>
      </c>
      <c r="H287" s="105">
        <v>-5.8247169999999997</v>
      </c>
      <c r="I287" s="93">
        <v>-1600.4109700000001</v>
      </c>
      <c r="J287" s="94">
        <f t="shared" si="4"/>
        <v>4.5800680238831295E-3</v>
      </c>
      <c r="K287" s="94">
        <f>I287/'סכום נכסי הקרן'!$C$42</f>
        <v>-1.4351742124172181E-5</v>
      </c>
    </row>
    <row r="288" spans="2:11">
      <c r="B288" s="88" t="s">
        <v>3149</v>
      </c>
      <c r="C288" s="90" t="s">
        <v>3152</v>
      </c>
      <c r="D288" s="91" t="s">
        <v>558</v>
      </c>
      <c r="E288" s="91" t="s">
        <v>138</v>
      </c>
      <c r="F288" s="104">
        <v>44973</v>
      </c>
      <c r="G288" s="93">
        <v>43231540.000000007</v>
      </c>
      <c r="H288" s="105">
        <v>-5.8247169999999997</v>
      </c>
      <c r="I288" s="93">
        <v>-2518.1149800000003</v>
      </c>
      <c r="J288" s="94">
        <f t="shared" si="4"/>
        <v>7.2063601890701287E-3</v>
      </c>
      <c r="K288" s="94">
        <f>I288/'סכום נכסי הקרן'!$C$42</f>
        <v>-2.2581285375702588E-5</v>
      </c>
    </row>
    <row r="289" spans="2:11">
      <c r="B289" s="88" t="s">
        <v>3149</v>
      </c>
      <c r="C289" s="90" t="s">
        <v>3153</v>
      </c>
      <c r="D289" s="91" t="s">
        <v>558</v>
      </c>
      <c r="E289" s="91" t="s">
        <v>138</v>
      </c>
      <c r="F289" s="104">
        <v>44973</v>
      </c>
      <c r="G289" s="93">
        <v>46692150.000000007</v>
      </c>
      <c r="H289" s="105">
        <v>-5.8247169999999997</v>
      </c>
      <c r="I289" s="93">
        <v>-2719.6857300000006</v>
      </c>
      <c r="J289" s="94">
        <f t="shared" si="4"/>
        <v>7.7832168614691824E-3</v>
      </c>
      <c r="K289" s="94">
        <f>I289/'סכום נכסי הקרן'!$C$42</f>
        <v>-2.4388878224042027E-5</v>
      </c>
    </row>
    <row r="290" spans="2:11">
      <c r="B290" s="88" t="s">
        <v>3149</v>
      </c>
      <c r="C290" s="90" t="s">
        <v>3154</v>
      </c>
      <c r="D290" s="91" t="s">
        <v>558</v>
      </c>
      <c r="E290" s="91" t="s">
        <v>138</v>
      </c>
      <c r="F290" s="104">
        <v>44973</v>
      </c>
      <c r="G290" s="93">
        <v>3478000.0000000005</v>
      </c>
      <c r="H290" s="105">
        <v>-5.8247169999999997</v>
      </c>
      <c r="I290" s="93">
        <v>-202.58367000000004</v>
      </c>
      <c r="J290" s="94">
        <f t="shared" si="4"/>
        <v>5.7975545439300016E-4</v>
      </c>
      <c r="K290" s="94">
        <f>I290/'סכום נכסי הקרן'!$C$42</f>
        <v>-1.8166762443576581E-6</v>
      </c>
    </row>
    <row r="291" spans="2:11">
      <c r="B291" s="88" t="s">
        <v>3149</v>
      </c>
      <c r="C291" s="90" t="s">
        <v>3155</v>
      </c>
      <c r="D291" s="91" t="s">
        <v>558</v>
      </c>
      <c r="E291" s="91" t="s">
        <v>138</v>
      </c>
      <c r="F291" s="104">
        <v>44973</v>
      </c>
      <c r="G291" s="93">
        <v>51630910.000000007</v>
      </c>
      <c r="H291" s="105">
        <v>-5.8247169999999997</v>
      </c>
      <c r="I291" s="93">
        <v>-3007.3545400000007</v>
      </c>
      <c r="J291" s="94">
        <f t="shared" si="4"/>
        <v>8.6064696027007125E-3</v>
      </c>
      <c r="K291" s="94">
        <f>I291/'סכום נכסי הקרן'!$C$42</f>
        <v>-2.6968558478475352E-5</v>
      </c>
    </row>
    <row r="292" spans="2:11">
      <c r="B292" s="88" t="s">
        <v>3149</v>
      </c>
      <c r="C292" s="90" t="s">
        <v>3156</v>
      </c>
      <c r="D292" s="91" t="s">
        <v>558</v>
      </c>
      <c r="E292" s="91" t="s">
        <v>138</v>
      </c>
      <c r="F292" s="104">
        <v>44973</v>
      </c>
      <c r="G292" s="93">
        <v>13338130.000000002</v>
      </c>
      <c r="H292" s="105">
        <v>-5.8247169999999997</v>
      </c>
      <c r="I292" s="93">
        <v>-776.90836000000013</v>
      </c>
      <c r="J292" s="94">
        <f t="shared" si="4"/>
        <v>2.2233621262440382E-3</v>
      </c>
      <c r="K292" s="94">
        <f>I292/'סכום נכסי הקרן'!$C$42</f>
        <v>-6.9669532675307309E-6</v>
      </c>
    </row>
    <row r="293" spans="2:11">
      <c r="B293" s="88" t="s">
        <v>2766</v>
      </c>
      <c r="C293" s="90" t="s">
        <v>3157</v>
      </c>
      <c r="D293" s="91" t="s">
        <v>558</v>
      </c>
      <c r="E293" s="91" t="s">
        <v>138</v>
      </c>
      <c r="F293" s="104">
        <v>44973</v>
      </c>
      <c r="G293" s="93">
        <v>2101200.0000000005</v>
      </c>
      <c r="H293" s="105">
        <v>-5.0895729999999997</v>
      </c>
      <c r="I293" s="93">
        <v>-106.94210000000002</v>
      </c>
      <c r="J293" s="94">
        <f t="shared" si="4"/>
        <v>3.0604769762163786E-4</v>
      </c>
      <c r="K293" s="94">
        <f>I293/'סכום נכסי הקרן'!$C$42</f>
        <v>-9.590070739251643E-7</v>
      </c>
    </row>
    <row r="294" spans="2:11">
      <c r="B294" s="88" t="s">
        <v>2766</v>
      </c>
      <c r="C294" s="90" t="s">
        <v>3158</v>
      </c>
      <c r="D294" s="91" t="s">
        <v>558</v>
      </c>
      <c r="E294" s="91" t="s">
        <v>138</v>
      </c>
      <c r="F294" s="104">
        <v>44973</v>
      </c>
      <c r="G294" s="93">
        <v>38522000.000000007</v>
      </c>
      <c r="H294" s="105">
        <v>-5.0895729999999997</v>
      </c>
      <c r="I294" s="93">
        <v>-1960.6051600000003</v>
      </c>
      <c r="J294" s="94">
        <f t="shared" si="4"/>
        <v>5.610874437317977E-3</v>
      </c>
      <c r="K294" s="94">
        <f>I294/'סכום נכסי הקרן'!$C$42</f>
        <v>-1.758179629551111E-5</v>
      </c>
    </row>
    <row r="295" spans="2:11">
      <c r="B295" s="88" t="s">
        <v>2766</v>
      </c>
      <c r="C295" s="90" t="s">
        <v>3159</v>
      </c>
      <c r="D295" s="91" t="s">
        <v>558</v>
      </c>
      <c r="E295" s="91" t="s">
        <v>138</v>
      </c>
      <c r="F295" s="104">
        <v>44973</v>
      </c>
      <c r="G295" s="93">
        <v>3852200.0000000005</v>
      </c>
      <c r="H295" s="105">
        <v>-5.0895729999999997</v>
      </c>
      <c r="I295" s="93">
        <v>-196.06052</v>
      </c>
      <c r="J295" s="94">
        <f t="shared" si="4"/>
        <v>5.6108745517902743E-4</v>
      </c>
      <c r="K295" s="94">
        <f>I295/'סכום נכסי הקרן'!$C$42</f>
        <v>-1.7581796654212526E-6</v>
      </c>
    </row>
    <row r="296" spans="2:11">
      <c r="B296" s="88" t="s">
        <v>2766</v>
      </c>
      <c r="C296" s="90" t="s">
        <v>3160</v>
      </c>
      <c r="D296" s="91" t="s">
        <v>558</v>
      </c>
      <c r="E296" s="91" t="s">
        <v>138</v>
      </c>
      <c r="F296" s="104">
        <v>44973</v>
      </c>
      <c r="G296" s="93">
        <v>1751000.0000000002</v>
      </c>
      <c r="H296" s="105">
        <v>-5.0895729999999997</v>
      </c>
      <c r="I296" s="93">
        <v>-89.118420000000015</v>
      </c>
      <c r="J296" s="94">
        <f t="shared" si="4"/>
        <v>2.5503975755738968E-4</v>
      </c>
      <c r="K296" s="94">
        <f>I296/'סכום נכסי הקרן'!$C$42</f>
        <v>-7.9917259149608846E-7</v>
      </c>
    </row>
    <row r="297" spans="2:11">
      <c r="B297" s="88" t="s">
        <v>2772</v>
      </c>
      <c r="C297" s="90" t="s">
        <v>3161</v>
      </c>
      <c r="D297" s="91" t="s">
        <v>558</v>
      </c>
      <c r="E297" s="91" t="s">
        <v>138</v>
      </c>
      <c r="F297" s="104">
        <v>44977</v>
      </c>
      <c r="G297" s="93">
        <v>126514800.00000001</v>
      </c>
      <c r="H297" s="105">
        <v>-4.7168260000000002</v>
      </c>
      <c r="I297" s="93">
        <v>-5967.4830100000017</v>
      </c>
      <c r="J297" s="94">
        <f t="shared" si="4"/>
        <v>1.7077787286828492E-2</v>
      </c>
      <c r="K297" s="94">
        <f>I297/'סכום נכסי הקרן'!$C$42</f>
        <v>-5.3513615499585599E-5</v>
      </c>
    </row>
    <row r="298" spans="2:11">
      <c r="B298" s="88" t="s">
        <v>3162</v>
      </c>
      <c r="C298" s="90" t="s">
        <v>3163</v>
      </c>
      <c r="D298" s="91" t="s">
        <v>558</v>
      </c>
      <c r="E298" s="91" t="s">
        <v>138</v>
      </c>
      <c r="F298" s="104">
        <v>44977</v>
      </c>
      <c r="G298" s="93">
        <v>7030000.0000000009</v>
      </c>
      <c r="H298" s="105">
        <v>-4.6959720000000003</v>
      </c>
      <c r="I298" s="93">
        <v>-330.1268300000001</v>
      </c>
      <c r="J298" s="94">
        <f t="shared" si="4"/>
        <v>9.4475941883159071E-4</v>
      </c>
      <c r="K298" s="94">
        <f>I298/'סכום נכסי הקרן'!$C$42</f>
        <v>-2.9604240543480089E-6</v>
      </c>
    </row>
    <row r="299" spans="2:11">
      <c r="B299" s="88" t="s">
        <v>3162</v>
      </c>
      <c r="C299" s="90" t="s">
        <v>3164</v>
      </c>
      <c r="D299" s="91" t="s">
        <v>558</v>
      </c>
      <c r="E299" s="91" t="s">
        <v>138</v>
      </c>
      <c r="F299" s="104">
        <v>44977</v>
      </c>
      <c r="G299" s="93">
        <v>2812000.0000000005</v>
      </c>
      <c r="H299" s="105">
        <v>-4.6959720000000003</v>
      </c>
      <c r="I299" s="93">
        <v>-132.05073000000004</v>
      </c>
      <c r="J299" s="94">
        <f t="shared" si="4"/>
        <v>3.7790376180902137E-4</v>
      </c>
      <c r="K299" s="94">
        <f>I299/'סכום נכסי הקרן'!$C$42</f>
        <v>-1.1841696038041326E-6</v>
      </c>
    </row>
    <row r="300" spans="2:11">
      <c r="B300" s="88" t="s">
        <v>3162</v>
      </c>
      <c r="C300" s="90" t="s">
        <v>3165</v>
      </c>
      <c r="D300" s="91" t="s">
        <v>558</v>
      </c>
      <c r="E300" s="91" t="s">
        <v>138</v>
      </c>
      <c r="F300" s="104">
        <v>44977</v>
      </c>
      <c r="G300" s="93">
        <v>123025000.00000001</v>
      </c>
      <c r="H300" s="105">
        <v>-4.6959720000000003</v>
      </c>
      <c r="I300" s="93">
        <v>-5777.2195900000006</v>
      </c>
      <c r="J300" s="94">
        <f t="shared" si="4"/>
        <v>1.6533290015570318E-2</v>
      </c>
      <c r="K300" s="94">
        <f>I300/'סכום נכסי הקרן'!$C$42</f>
        <v>-5.180742153397995E-5</v>
      </c>
    </row>
    <row r="301" spans="2:11">
      <c r="B301" s="88" t="s">
        <v>3162</v>
      </c>
      <c r="C301" s="90" t="s">
        <v>3166</v>
      </c>
      <c r="D301" s="91" t="s">
        <v>558</v>
      </c>
      <c r="E301" s="91" t="s">
        <v>138</v>
      </c>
      <c r="F301" s="104">
        <v>44977</v>
      </c>
      <c r="G301" s="93">
        <v>42180000.000000007</v>
      </c>
      <c r="H301" s="105">
        <v>-4.6959720000000003</v>
      </c>
      <c r="I301" s="93">
        <v>-1980.7610000000002</v>
      </c>
      <c r="J301" s="94">
        <f t="shared" si="4"/>
        <v>5.6685565702256913E-3</v>
      </c>
      <c r="K301" s="94">
        <f>I301/'סכום נכסי הקרן'!$C$42</f>
        <v>-1.7762544505438758E-5</v>
      </c>
    </row>
    <row r="302" spans="2:11">
      <c r="B302" s="88" t="s">
        <v>2777</v>
      </c>
      <c r="C302" s="90" t="s">
        <v>3167</v>
      </c>
      <c r="D302" s="91" t="s">
        <v>558</v>
      </c>
      <c r="E302" s="91" t="s">
        <v>138</v>
      </c>
      <c r="F302" s="104">
        <v>45013</v>
      </c>
      <c r="G302" s="93">
        <v>2464000.0000000005</v>
      </c>
      <c r="H302" s="105">
        <v>-4.4782840000000004</v>
      </c>
      <c r="I302" s="93">
        <v>-110.34491000000001</v>
      </c>
      <c r="J302" s="94">
        <f t="shared" si="4"/>
        <v>3.1578588460266668E-4</v>
      </c>
      <c r="K302" s="94">
        <f>I302/'סכום נכסי הקרן'!$C$42</f>
        <v>-9.8952189326407091E-7</v>
      </c>
    </row>
    <row r="303" spans="2:11">
      <c r="B303" s="88" t="s">
        <v>3168</v>
      </c>
      <c r="C303" s="90" t="s">
        <v>3169</v>
      </c>
      <c r="D303" s="91" t="s">
        <v>558</v>
      </c>
      <c r="E303" s="91" t="s">
        <v>138</v>
      </c>
      <c r="F303" s="104">
        <v>45012</v>
      </c>
      <c r="G303" s="93">
        <v>70590000.000000015</v>
      </c>
      <c r="H303" s="105">
        <v>-4.1774170000000002</v>
      </c>
      <c r="I303" s="93">
        <v>-2948.8383399999998</v>
      </c>
      <c r="J303" s="94">
        <f t="shared" si="4"/>
        <v>8.4390075060748974E-3</v>
      </c>
      <c r="K303" s="94">
        <f>I303/'סכום נכסי הקרן'!$C$42</f>
        <v>-2.6443812379986351E-5</v>
      </c>
    </row>
    <row r="304" spans="2:11">
      <c r="B304" s="88" t="s">
        <v>2788</v>
      </c>
      <c r="C304" s="90" t="s">
        <v>3170</v>
      </c>
      <c r="D304" s="91" t="s">
        <v>558</v>
      </c>
      <c r="E304" s="91" t="s">
        <v>138</v>
      </c>
      <c r="F304" s="104">
        <v>45012</v>
      </c>
      <c r="G304" s="93">
        <v>1059000.0000000002</v>
      </c>
      <c r="H304" s="105">
        <v>-4.1626609999999999</v>
      </c>
      <c r="I304" s="93">
        <v>-44.082580000000007</v>
      </c>
      <c r="J304" s="94">
        <f t="shared" si="4"/>
        <v>1.2615585549771005E-4</v>
      </c>
      <c r="K304" s="94">
        <f>I304/'סכום נכסי הקרן'!$C$42</f>
        <v>-3.9531209932170746E-7</v>
      </c>
    </row>
    <row r="305" spans="2:11">
      <c r="B305" s="88" t="s">
        <v>2788</v>
      </c>
      <c r="C305" s="90" t="s">
        <v>3171</v>
      </c>
      <c r="D305" s="91" t="s">
        <v>558</v>
      </c>
      <c r="E305" s="91" t="s">
        <v>138</v>
      </c>
      <c r="F305" s="104">
        <v>45012</v>
      </c>
      <c r="G305" s="93">
        <v>35300000.000000007</v>
      </c>
      <c r="H305" s="105">
        <v>-4.1626609999999999</v>
      </c>
      <c r="I305" s="93">
        <v>-1469.4191699999999</v>
      </c>
      <c r="J305" s="94">
        <f t="shared" si="4"/>
        <v>4.2051947158284527E-3</v>
      </c>
      <c r="K305" s="94">
        <f>I305/'סכום נכסי הקרן'!$C$42</f>
        <v>-1.3177068512692787E-5</v>
      </c>
    </row>
    <row r="306" spans="2:11">
      <c r="B306" s="88" t="s">
        <v>2788</v>
      </c>
      <c r="C306" s="90" t="s">
        <v>3172</v>
      </c>
      <c r="D306" s="91" t="s">
        <v>558</v>
      </c>
      <c r="E306" s="91" t="s">
        <v>138</v>
      </c>
      <c r="F306" s="104">
        <v>45012</v>
      </c>
      <c r="G306" s="93">
        <v>4236000.0000000009</v>
      </c>
      <c r="H306" s="105">
        <v>-4.1626609999999999</v>
      </c>
      <c r="I306" s="93">
        <v>-176.33029999999999</v>
      </c>
      <c r="J306" s="94">
        <f t="shared" si="4"/>
        <v>5.0462336475469135E-4</v>
      </c>
      <c r="K306" s="94">
        <f>I306/'סכום נכסי הקרן'!$C$42</f>
        <v>-1.5812482179361204E-6</v>
      </c>
    </row>
    <row r="307" spans="2:11">
      <c r="B307" s="88" t="s">
        <v>2788</v>
      </c>
      <c r="C307" s="90" t="s">
        <v>3173</v>
      </c>
      <c r="D307" s="91" t="s">
        <v>558</v>
      </c>
      <c r="E307" s="91" t="s">
        <v>138</v>
      </c>
      <c r="F307" s="104">
        <v>45012</v>
      </c>
      <c r="G307" s="93">
        <v>11507800.000000002</v>
      </c>
      <c r="H307" s="105">
        <v>-4.1626609999999999</v>
      </c>
      <c r="I307" s="93">
        <v>-479.03065000000009</v>
      </c>
      <c r="J307" s="94">
        <f t="shared" si="4"/>
        <v>1.3708934790199242E-3</v>
      </c>
      <c r="K307" s="94">
        <f>I307/'סכום נכסי הקרן'!$C$42</f>
        <v>-4.2957243403390207E-6</v>
      </c>
    </row>
    <row r="308" spans="2:11">
      <c r="B308" s="88" t="s">
        <v>3174</v>
      </c>
      <c r="C308" s="90" t="s">
        <v>3175</v>
      </c>
      <c r="D308" s="91" t="s">
        <v>558</v>
      </c>
      <c r="E308" s="91" t="s">
        <v>138</v>
      </c>
      <c r="F308" s="104">
        <v>44991</v>
      </c>
      <c r="G308" s="93">
        <v>7096600.0000000009</v>
      </c>
      <c r="H308" s="105">
        <v>-3.7280859999999998</v>
      </c>
      <c r="I308" s="93">
        <v>-264.56733000000003</v>
      </c>
      <c r="J308" s="94">
        <f t="shared" si="4"/>
        <v>7.5714075385095367E-4</v>
      </c>
      <c r="K308" s="94">
        <f>I308/'סכום נכסי הקרן'!$C$42</f>
        <v>-2.3725169133530514E-6</v>
      </c>
    </row>
    <row r="309" spans="2:11">
      <c r="B309" s="88" t="s">
        <v>3176</v>
      </c>
      <c r="C309" s="90" t="s">
        <v>3177</v>
      </c>
      <c r="D309" s="91" t="s">
        <v>558</v>
      </c>
      <c r="E309" s="91" t="s">
        <v>138</v>
      </c>
      <c r="F309" s="104">
        <v>45019</v>
      </c>
      <c r="G309" s="93">
        <v>887350.00000000012</v>
      </c>
      <c r="H309" s="105">
        <v>-3.6959399999999998</v>
      </c>
      <c r="I309" s="93">
        <v>-32.795920000000002</v>
      </c>
      <c r="J309" s="94">
        <f t="shared" si="4"/>
        <v>9.3855607916652322E-5</v>
      </c>
      <c r="K309" s="94">
        <f>I309/'סכום נכסי הקרן'!$C$42</f>
        <v>-2.9409857554586804E-7</v>
      </c>
    </row>
    <row r="310" spans="2:11">
      <c r="B310" s="88" t="s">
        <v>3176</v>
      </c>
      <c r="C310" s="90" t="s">
        <v>3178</v>
      </c>
      <c r="D310" s="91" t="s">
        <v>558</v>
      </c>
      <c r="E310" s="91" t="s">
        <v>138</v>
      </c>
      <c r="F310" s="104">
        <v>45019</v>
      </c>
      <c r="G310" s="93">
        <v>7808680.0000000009</v>
      </c>
      <c r="H310" s="105">
        <v>-3.6959390000000001</v>
      </c>
      <c r="I310" s="93">
        <v>-288.60407000000009</v>
      </c>
      <c r="J310" s="94">
        <f t="shared" si="4"/>
        <v>8.2592927525954713E-4</v>
      </c>
      <c r="K310" s="94">
        <f>I310/'סכום נכסי הקרן'!$C$42</f>
        <v>-2.5880672316477173E-6</v>
      </c>
    </row>
    <row r="311" spans="2:11">
      <c r="B311" s="88" t="s">
        <v>3176</v>
      </c>
      <c r="C311" s="90" t="s">
        <v>3179</v>
      </c>
      <c r="D311" s="91" t="s">
        <v>558</v>
      </c>
      <c r="E311" s="91" t="s">
        <v>138</v>
      </c>
      <c r="F311" s="104">
        <v>45019</v>
      </c>
      <c r="G311" s="93">
        <v>14197600.000000002</v>
      </c>
      <c r="H311" s="105">
        <v>-3.6959390000000001</v>
      </c>
      <c r="I311" s="93">
        <v>-524.73467000000016</v>
      </c>
      <c r="J311" s="94">
        <f t="shared" si="4"/>
        <v>1.5016895835760654E-3</v>
      </c>
      <c r="K311" s="94">
        <f>I311/'סכום נכסי הקרן'!$C$42</f>
        <v>-4.7055767603571166E-6</v>
      </c>
    </row>
    <row r="312" spans="2:11">
      <c r="B312" s="88" t="s">
        <v>2797</v>
      </c>
      <c r="C312" s="90" t="s">
        <v>3180</v>
      </c>
      <c r="D312" s="91" t="s">
        <v>558</v>
      </c>
      <c r="E312" s="91" t="s">
        <v>138</v>
      </c>
      <c r="F312" s="104">
        <v>44993</v>
      </c>
      <c r="G312" s="93">
        <v>21300000.000000004</v>
      </c>
      <c r="H312" s="105">
        <v>-3.6002540000000001</v>
      </c>
      <c r="I312" s="93">
        <v>-766.85400000000016</v>
      </c>
      <c r="J312" s="94">
        <f t="shared" si="4"/>
        <v>2.1945884839735096E-3</v>
      </c>
      <c r="K312" s="94">
        <f>I312/'סכום נכסי הקרן'!$C$42</f>
        <v>-6.8767904377023452E-6</v>
      </c>
    </row>
    <row r="313" spans="2:11">
      <c r="B313" s="88" t="s">
        <v>3181</v>
      </c>
      <c r="C313" s="90" t="s">
        <v>3182</v>
      </c>
      <c r="D313" s="91" t="s">
        <v>558</v>
      </c>
      <c r="E313" s="91" t="s">
        <v>138</v>
      </c>
      <c r="F313" s="104">
        <v>45020</v>
      </c>
      <c r="G313" s="93">
        <v>1952555.0000000002</v>
      </c>
      <c r="H313" s="105">
        <v>-3.6754929999999999</v>
      </c>
      <c r="I313" s="93">
        <v>-71.766020000000012</v>
      </c>
      <c r="J313" s="94">
        <f t="shared" si="4"/>
        <v>2.0538053010431265E-4</v>
      </c>
      <c r="K313" s="94">
        <f>I313/'סכום נכסי הקרן'!$C$42</f>
        <v>-6.4356432917863804E-7</v>
      </c>
    </row>
    <row r="314" spans="2:11">
      <c r="B314" s="88" t="s">
        <v>3181</v>
      </c>
      <c r="C314" s="90" t="s">
        <v>3183</v>
      </c>
      <c r="D314" s="91" t="s">
        <v>558</v>
      </c>
      <c r="E314" s="91" t="s">
        <v>138</v>
      </c>
      <c r="F314" s="104">
        <v>45020</v>
      </c>
      <c r="G314" s="93">
        <v>26625750.000000004</v>
      </c>
      <c r="H314" s="105">
        <v>-3.6754929999999999</v>
      </c>
      <c r="I314" s="93">
        <v>-978.62750000000017</v>
      </c>
      <c r="J314" s="94">
        <f t="shared" si="4"/>
        <v>2.8006434622493796E-3</v>
      </c>
      <c r="K314" s="94">
        <f>I314/'סכום נכסי הקרן'!$C$42</f>
        <v>-8.7758768084570876E-6</v>
      </c>
    </row>
    <row r="315" spans="2:11">
      <c r="B315" s="88" t="s">
        <v>3184</v>
      </c>
      <c r="C315" s="90" t="s">
        <v>3185</v>
      </c>
      <c r="D315" s="91" t="s">
        <v>558</v>
      </c>
      <c r="E315" s="91" t="s">
        <v>138</v>
      </c>
      <c r="F315" s="104">
        <v>44993</v>
      </c>
      <c r="G315" s="93">
        <v>88800000.000000015</v>
      </c>
      <c r="H315" s="105">
        <v>-3.5419200000000002</v>
      </c>
      <c r="I315" s="93">
        <v>-3145.2250000000004</v>
      </c>
      <c r="J315" s="94">
        <f t="shared" si="4"/>
        <v>9.0010283111329938E-3</v>
      </c>
      <c r="K315" s="94">
        <f>I315/'סכום נכסי הקרן'!$C$42</f>
        <v>-2.8204916717422556E-5</v>
      </c>
    </row>
    <row r="316" spans="2:11">
      <c r="B316" s="88" t="s">
        <v>2799</v>
      </c>
      <c r="C316" s="90" t="s">
        <v>3186</v>
      </c>
      <c r="D316" s="91" t="s">
        <v>558</v>
      </c>
      <c r="E316" s="91" t="s">
        <v>138</v>
      </c>
      <c r="F316" s="104">
        <v>45019</v>
      </c>
      <c r="G316" s="93">
        <v>106650000.00000001</v>
      </c>
      <c r="H316" s="105">
        <v>-3.4203960000000002</v>
      </c>
      <c r="I316" s="93">
        <v>-3647.8524900000007</v>
      </c>
      <c r="J316" s="94">
        <f t="shared" si="4"/>
        <v>1.0439451402467865E-2</v>
      </c>
      <c r="K316" s="94">
        <f>I316/'סכום נכסי הקרן'!$C$42</f>
        <v>-3.2712246557207357E-5</v>
      </c>
    </row>
    <row r="317" spans="2:11">
      <c r="B317" s="88" t="s">
        <v>2813</v>
      </c>
      <c r="C317" s="90" t="s">
        <v>3187</v>
      </c>
      <c r="D317" s="91" t="s">
        <v>558</v>
      </c>
      <c r="E317" s="91" t="s">
        <v>138</v>
      </c>
      <c r="F317" s="104">
        <v>45019</v>
      </c>
      <c r="G317" s="93">
        <v>61593190.000000007</v>
      </c>
      <c r="H317" s="105">
        <v>-3.2664409999999999</v>
      </c>
      <c r="I317" s="93">
        <v>-2011.9049400000004</v>
      </c>
      <c r="J317" s="94">
        <f t="shared" si="4"/>
        <v>5.7576845294846409E-3</v>
      </c>
      <c r="K317" s="94">
        <f>I317/'סכום נכסי הקרן'!$C$42</f>
        <v>-1.8041828891755288E-5</v>
      </c>
    </row>
    <row r="318" spans="2:11">
      <c r="B318" s="88" t="s">
        <v>2813</v>
      </c>
      <c r="C318" s="90" t="s">
        <v>3188</v>
      </c>
      <c r="D318" s="91" t="s">
        <v>558</v>
      </c>
      <c r="E318" s="91" t="s">
        <v>138</v>
      </c>
      <c r="F318" s="104">
        <v>45019</v>
      </c>
      <c r="G318" s="93">
        <v>9612810.0000000019</v>
      </c>
      <c r="H318" s="105">
        <v>-3.2664409999999999</v>
      </c>
      <c r="I318" s="93">
        <v>-313.99671999999998</v>
      </c>
      <c r="J318" s="94">
        <f t="shared" si="4"/>
        <v>8.9859814999655014E-4</v>
      </c>
      <c r="K318" s="94">
        <f>I318/'סכום נכסי הקרן'!$C$42</f>
        <v>-2.8157767209480556E-6</v>
      </c>
    </row>
    <row r="319" spans="2:11">
      <c r="B319" s="88" t="s">
        <v>2813</v>
      </c>
      <c r="C319" s="90" t="s">
        <v>3189</v>
      </c>
      <c r="D319" s="91" t="s">
        <v>558</v>
      </c>
      <c r="E319" s="91" t="s">
        <v>138</v>
      </c>
      <c r="F319" s="104">
        <v>45019</v>
      </c>
      <c r="G319" s="93">
        <v>1068090.0000000002</v>
      </c>
      <c r="H319" s="105">
        <v>-3.2664399999999998</v>
      </c>
      <c r="I319" s="93">
        <v>-34.88852</v>
      </c>
      <c r="J319" s="94">
        <f t="shared" si="4"/>
        <v>9.9844226169361385E-5</v>
      </c>
      <c r="K319" s="94">
        <f>I319/'סכום נכסי הקרן'!$C$42</f>
        <v>-3.1286404024962638E-7</v>
      </c>
    </row>
    <row r="320" spans="2:11">
      <c r="B320" s="88" t="s">
        <v>3190</v>
      </c>
      <c r="C320" s="90" t="s">
        <v>3191</v>
      </c>
      <c r="D320" s="91" t="s">
        <v>558</v>
      </c>
      <c r="E320" s="91" t="s">
        <v>138</v>
      </c>
      <c r="F320" s="104">
        <v>45092</v>
      </c>
      <c r="G320" s="93">
        <v>1139360.0000000002</v>
      </c>
      <c r="H320" s="105">
        <v>-3.1868059999999998</v>
      </c>
      <c r="I320" s="93">
        <v>-36.309190000000008</v>
      </c>
      <c r="J320" s="94">
        <f t="shared" si="4"/>
        <v>1.0390991014770233E-4</v>
      </c>
      <c r="K320" s="94">
        <f>I320/'סכום נכסי הקרן'!$C$42</f>
        <v>-3.2560394885169489E-7</v>
      </c>
    </row>
    <row r="321" spans="2:11">
      <c r="B321" s="88" t="s">
        <v>3190</v>
      </c>
      <c r="C321" s="90" t="s">
        <v>3192</v>
      </c>
      <c r="D321" s="91" t="s">
        <v>558</v>
      </c>
      <c r="E321" s="91" t="s">
        <v>138</v>
      </c>
      <c r="F321" s="104">
        <v>45092</v>
      </c>
      <c r="G321" s="93">
        <v>195827.50000000003</v>
      </c>
      <c r="H321" s="105">
        <v>-3.1868050000000001</v>
      </c>
      <c r="I321" s="93">
        <v>-6.2406400000000009</v>
      </c>
      <c r="J321" s="94">
        <f t="shared" si="4"/>
        <v>1.7859509993589971E-5</v>
      </c>
      <c r="K321" s="94">
        <f>I321/'סכום נכסי הקרן'!$C$42</f>
        <v>-5.5963160493578653E-8</v>
      </c>
    </row>
    <row r="322" spans="2:11">
      <c r="B322" s="88" t="s">
        <v>3193</v>
      </c>
      <c r="C322" s="90" t="s">
        <v>3194</v>
      </c>
      <c r="D322" s="91" t="s">
        <v>558</v>
      </c>
      <c r="E322" s="91" t="s">
        <v>138</v>
      </c>
      <c r="F322" s="104">
        <v>45089</v>
      </c>
      <c r="G322" s="93">
        <v>10695000.000000002</v>
      </c>
      <c r="H322" s="105">
        <v>-3.0424359999999999</v>
      </c>
      <c r="I322" s="93">
        <v>-325.38855000000007</v>
      </c>
      <c r="J322" s="94">
        <f t="shared" si="4"/>
        <v>9.3119937386626213E-4</v>
      </c>
      <c r="K322" s="94">
        <f>I322/'סכום נכסי הקרן'!$C$42</f>
        <v>-2.9179333604282323E-6</v>
      </c>
    </row>
    <row r="323" spans="2:11">
      <c r="B323" s="88" t="s">
        <v>3193</v>
      </c>
      <c r="C323" s="90" t="s">
        <v>3195</v>
      </c>
      <c r="D323" s="91" t="s">
        <v>558</v>
      </c>
      <c r="E323" s="91" t="s">
        <v>138</v>
      </c>
      <c r="F323" s="104">
        <v>45089</v>
      </c>
      <c r="G323" s="93">
        <v>8912500.0000000019</v>
      </c>
      <c r="H323" s="105">
        <v>-3.0424359999999999</v>
      </c>
      <c r="I323" s="93">
        <v>-271.15712000000008</v>
      </c>
      <c r="J323" s="94">
        <f t="shared" si="4"/>
        <v>7.759994639128479E-4</v>
      </c>
      <c r="K323" s="94">
        <f>I323/'סכום נכסי הקרן'!$C$42</f>
        <v>-2.4316110888525164E-6</v>
      </c>
    </row>
    <row r="324" spans="2:11">
      <c r="B324" s="88" t="s">
        <v>2819</v>
      </c>
      <c r="C324" s="90" t="s">
        <v>3196</v>
      </c>
      <c r="D324" s="91" t="s">
        <v>558</v>
      </c>
      <c r="E324" s="91" t="s">
        <v>138</v>
      </c>
      <c r="F324" s="104">
        <v>44993</v>
      </c>
      <c r="G324" s="93">
        <v>17828500.000000004</v>
      </c>
      <c r="H324" s="105">
        <v>-3.1489590000000001</v>
      </c>
      <c r="I324" s="93">
        <v>-561.41209000000003</v>
      </c>
      <c r="J324" s="94">
        <f t="shared" si="4"/>
        <v>1.6066532970780609E-3</v>
      </c>
      <c r="K324" s="94">
        <f>I324/'סכום נכסי הקרן'!$C$42</f>
        <v>-5.0344828247912747E-6</v>
      </c>
    </row>
    <row r="325" spans="2:11">
      <c r="B325" s="88" t="s">
        <v>2825</v>
      </c>
      <c r="C325" s="90" t="s">
        <v>3197</v>
      </c>
      <c r="D325" s="91" t="s">
        <v>558</v>
      </c>
      <c r="E325" s="91" t="s">
        <v>138</v>
      </c>
      <c r="F325" s="104">
        <v>44986</v>
      </c>
      <c r="G325" s="93">
        <v>160524000.00000003</v>
      </c>
      <c r="H325" s="105">
        <v>-3.1347529999999999</v>
      </c>
      <c r="I325" s="93">
        <v>-5032.0312699999995</v>
      </c>
      <c r="J325" s="94">
        <f t="shared" si="4"/>
        <v>1.4400704535852446E-2</v>
      </c>
      <c r="K325" s="94">
        <f>I325/'סכום נכסי הקרן'!$C$42</f>
        <v>-4.5124918849944289E-5</v>
      </c>
    </row>
    <row r="326" spans="2:11">
      <c r="B326" s="88" t="s">
        <v>2827</v>
      </c>
      <c r="C326" s="90" t="s">
        <v>3198</v>
      </c>
      <c r="D326" s="91" t="s">
        <v>558</v>
      </c>
      <c r="E326" s="91" t="s">
        <v>138</v>
      </c>
      <c r="F326" s="104">
        <v>44993</v>
      </c>
      <c r="G326" s="93">
        <v>7137800.0000000009</v>
      </c>
      <c r="H326" s="105">
        <v>-3.413084</v>
      </c>
      <c r="I326" s="93">
        <v>-243.61913000000004</v>
      </c>
      <c r="J326" s="94">
        <f t="shared" si="4"/>
        <v>6.9719103919865496E-4</v>
      </c>
      <c r="K326" s="94">
        <f>I326/'סכום נכסי הקרן'!$C$42</f>
        <v>-2.1846631870282536E-6</v>
      </c>
    </row>
    <row r="327" spans="2:11">
      <c r="B327" s="88" t="s">
        <v>3199</v>
      </c>
      <c r="C327" s="90" t="s">
        <v>3200</v>
      </c>
      <c r="D327" s="91" t="s">
        <v>558</v>
      </c>
      <c r="E327" s="91" t="s">
        <v>138</v>
      </c>
      <c r="F327" s="104">
        <v>45092</v>
      </c>
      <c r="G327" s="93">
        <v>7138.0000000000009</v>
      </c>
      <c r="H327" s="105">
        <v>-2.94102</v>
      </c>
      <c r="I327" s="93">
        <v>-0.20993000000000003</v>
      </c>
      <c r="J327" s="94">
        <f t="shared" si="4"/>
        <v>6.0077923625691313E-7</v>
      </c>
      <c r="K327" s="94">
        <f>I327/'סכום נכסי הקרן'!$C$42</f>
        <v>-1.8825547191340898E-9</v>
      </c>
    </row>
    <row r="328" spans="2:11">
      <c r="B328" s="88" t="s">
        <v>3201</v>
      </c>
      <c r="C328" s="90" t="s">
        <v>3202</v>
      </c>
      <c r="D328" s="91" t="s">
        <v>558</v>
      </c>
      <c r="E328" s="91" t="s">
        <v>138</v>
      </c>
      <c r="F328" s="104">
        <v>44998</v>
      </c>
      <c r="G328" s="93">
        <v>142876000.00000003</v>
      </c>
      <c r="H328" s="105">
        <v>-2.7870149999999998</v>
      </c>
      <c r="I328" s="93">
        <v>-3981.9753200000009</v>
      </c>
      <c r="J328" s="94">
        <f t="shared" si="4"/>
        <v>1.1395646603836886E-2</v>
      </c>
      <c r="K328" s="94">
        <f>I328/'סכום נכסי הקרן'!$C$42</f>
        <v>-3.5708504883253834E-5</v>
      </c>
    </row>
    <row r="329" spans="2:11">
      <c r="B329" s="88" t="s">
        <v>3203</v>
      </c>
      <c r="C329" s="90" t="s">
        <v>3204</v>
      </c>
      <c r="D329" s="91" t="s">
        <v>558</v>
      </c>
      <c r="E329" s="91" t="s">
        <v>138</v>
      </c>
      <c r="F329" s="104">
        <v>45000</v>
      </c>
      <c r="G329" s="93">
        <v>71520000.000000015</v>
      </c>
      <c r="H329" s="105">
        <v>-2.8906529999999999</v>
      </c>
      <c r="I329" s="93">
        <v>-2067.3950000000004</v>
      </c>
      <c r="J329" s="94">
        <f t="shared" si="4"/>
        <v>5.9164863961385268E-3</v>
      </c>
      <c r="K329" s="94">
        <f>I329/'סכום נכסי הקרן'!$C$42</f>
        <v>-1.8539437972487124E-5</v>
      </c>
    </row>
    <row r="330" spans="2:11">
      <c r="B330" s="88" t="s">
        <v>3205</v>
      </c>
      <c r="C330" s="90" t="s">
        <v>3206</v>
      </c>
      <c r="D330" s="91" t="s">
        <v>558</v>
      </c>
      <c r="E330" s="91" t="s">
        <v>138</v>
      </c>
      <c r="F330" s="104">
        <v>45097</v>
      </c>
      <c r="G330" s="93">
        <v>715400.00000000012</v>
      </c>
      <c r="H330" s="105">
        <v>-2.7108249999999998</v>
      </c>
      <c r="I330" s="93">
        <v>-19.393240000000006</v>
      </c>
      <c r="J330" s="94">
        <f t="shared" si="4"/>
        <v>5.5499718552598578E-5</v>
      </c>
      <c r="K330" s="94">
        <f>I330/'סכום נכסי הקרן'!$C$42</f>
        <v>-1.7390956738579528E-7</v>
      </c>
    </row>
    <row r="331" spans="2:11">
      <c r="B331" s="88" t="s">
        <v>3207</v>
      </c>
      <c r="C331" s="90" t="s">
        <v>3208</v>
      </c>
      <c r="D331" s="91" t="s">
        <v>558</v>
      </c>
      <c r="E331" s="91" t="s">
        <v>138</v>
      </c>
      <c r="F331" s="104">
        <v>45096</v>
      </c>
      <c r="G331" s="93">
        <v>30549603.110000003</v>
      </c>
      <c r="H331" s="105">
        <v>-2.665181</v>
      </c>
      <c r="I331" s="93">
        <v>-814.20229000000018</v>
      </c>
      <c r="J331" s="94">
        <f t="shared" si="4"/>
        <v>2.3300901726519782E-3</v>
      </c>
      <c r="K331" s="94">
        <f>I331/'סכום נכסי הקרן'!$C$42</f>
        <v>-7.3013879072513828E-6</v>
      </c>
    </row>
    <row r="332" spans="2:11">
      <c r="B332" s="88" t="s">
        <v>3209</v>
      </c>
      <c r="C332" s="90" t="s">
        <v>3210</v>
      </c>
      <c r="D332" s="91" t="s">
        <v>558</v>
      </c>
      <c r="E332" s="91" t="s">
        <v>138</v>
      </c>
      <c r="F332" s="104">
        <v>45097</v>
      </c>
      <c r="G332" s="93">
        <v>35787000.000000007</v>
      </c>
      <c r="H332" s="105">
        <v>-2.6479689999999998</v>
      </c>
      <c r="I332" s="93">
        <v>-947.62850000000014</v>
      </c>
      <c r="J332" s="94">
        <f t="shared" ref="J332:J395" si="5">IFERROR(I332/$I$11,0)</f>
        <v>2.7119302933610451E-3</v>
      </c>
      <c r="K332" s="94">
        <f>I332/'סכום נכסי הקרן'!$C$42</f>
        <v>-8.4978921767301432E-6</v>
      </c>
    </row>
    <row r="333" spans="2:11">
      <c r="B333" s="88" t="s">
        <v>3209</v>
      </c>
      <c r="C333" s="90" t="s">
        <v>3211</v>
      </c>
      <c r="D333" s="91" t="s">
        <v>558</v>
      </c>
      <c r="E333" s="91" t="s">
        <v>138</v>
      </c>
      <c r="F333" s="104">
        <v>45097</v>
      </c>
      <c r="G333" s="93">
        <v>11809710.000000002</v>
      </c>
      <c r="H333" s="105">
        <v>-2.6479680000000001</v>
      </c>
      <c r="I333" s="93">
        <v>-312.71740000000005</v>
      </c>
      <c r="J333" s="94">
        <f t="shared" si="5"/>
        <v>8.9493698250010768E-4</v>
      </c>
      <c r="K333" s="94">
        <f>I333/'סכום נכסי הקרן'!$C$42</f>
        <v>-2.8043043734832696E-6</v>
      </c>
    </row>
    <row r="334" spans="2:11">
      <c r="B334" s="88" t="s">
        <v>3212</v>
      </c>
      <c r="C334" s="90" t="s">
        <v>3213</v>
      </c>
      <c r="D334" s="91" t="s">
        <v>558</v>
      </c>
      <c r="E334" s="91" t="s">
        <v>138</v>
      </c>
      <c r="F334" s="104">
        <v>45000</v>
      </c>
      <c r="G334" s="93">
        <v>17895000.000000004</v>
      </c>
      <c r="H334" s="105">
        <v>-2.8383250000000002</v>
      </c>
      <c r="I334" s="93">
        <v>-507.91834000000006</v>
      </c>
      <c r="J334" s="94">
        <f t="shared" si="5"/>
        <v>1.4535644852383134E-3</v>
      </c>
      <c r="K334" s="94">
        <f>I334/'סכום נכסי הקרן'!$C$42</f>
        <v>-4.554775724773749E-6</v>
      </c>
    </row>
    <row r="335" spans="2:11">
      <c r="B335" s="88" t="s">
        <v>3214</v>
      </c>
      <c r="C335" s="90" t="s">
        <v>3215</v>
      </c>
      <c r="D335" s="91" t="s">
        <v>558</v>
      </c>
      <c r="E335" s="91" t="s">
        <v>138</v>
      </c>
      <c r="F335" s="104">
        <v>45091</v>
      </c>
      <c r="G335" s="93">
        <v>1718208.0000000002</v>
      </c>
      <c r="H335" s="105">
        <v>-2.6362220000000001</v>
      </c>
      <c r="I335" s="93">
        <v>-45.295780000000008</v>
      </c>
      <c r="J335" s="94">
        <f t="shared" si="5"/>
        <v>1.2962780028610089E-4</v>
      </c>
      <c r="K335" s="94">
        <f>I335/'סכום נכסי הקרן'!$C$42</f>
        <v>-4.0619151334187361E-7</v>
      </c>
    </row>
    <row r="336" spans="2:11">
      <c r="B336" s="88" t="s">
        <v>3216</v>
      </c>
      <c r="C336" s="90" t="s">
        <v>3217</v>
      </c>
      <c r="D336" s="91" t="s">
        <v>558</v>
      </c>
      <c r="E336" s="91" t="s">
        <v>138</v>
      </c>
      <c r="F336" s="104">
        <v>45092</v>
      </c>
      <c r="G336" s="93">
        <v>111011000.00000001</v>
      </c>
      <c r="H336" s="105">
        <v>-2.852722</v>
      </c>
      <c r="I336" s="93">
        <v>-3166.8354700000009</v>
      </c>
      <c r="J336" s="94">
        <f t="shared" si="5"/>
        <v>9.0628733149997753E-3</v>
      </c>
      <c r="K336" s="94">
        <f>I336/'סכום נכסי הקרן'!$C$42</f>
        <v>-2.8398709373456506E-5</v>
      </c>
    </row>
    <row r="337" spans="2:11">
      <c r="B337" s="88" t="s">
        <v>2845</v>
      </c>
      <c r="C337" s="90" t="s">
        <v>3218</v>
      </c>
      <c r="D337" s="91" t="s">
        <v>558</v>
      </c>
      <c r="E337" s="91" t="s">
        <v>138</v>
      </c>
      <c r="F337" s="104">
        <v>45092</v>
      </c>
      <c r="G337" s="93">
        <v>154026000.00000003</v>
      </c>
      <c r="H337" s="105">
        <v>-2.8240080000000001</v>
      </c>
      <c r="I337" s="93">
        <v>-4349.7072699999999</v>
      </c>
      <c r="J337" s="94">
        <f t="shared" si="5"/>
        <v>1.2448024634934227E-2</v>
      </c>
      <c r="K337" s="94">
        <f>I337/'סכום נכסי הקרן'!$C$42</f>
        <v>-3.9006154184682307E-5</v>
      </c>
    </row>
    <row r="338" spans="2:11">
      <c r="B338" s="88" t="s">
        <v>3219</v>
      </c>
      <c r="C338" s="90" t="s">
        <v>3220</v>
      </c>
      <c r="D338" s="91" t="s">
        <v>558</v>
      </c>
      <c r="E338" s="91" t="s">
        <v>138</v>
      </c>
      <c r="F338" s="104">
        <v>45048</v>
      </c>
      <c r="G338" s="93">
        <v>82.40000000000002</v>
      </c>
      <c r="H338" s="105">
        <v>-2.5485440000000001</v>
      </c>
      <c r="I338" s="93">
        <v>-2.1000000000000003E-3</v>
      </c>
      <c r="J338" s="94">
        <f t="shared" si="5"/>
        <v>6.0097956277783908E-9</v>
      </c>
      <c r="K338" s="94">
        <f>I338/'סכום נכסי הקרן'!$C$42</f>
        <v>-1.8831824466162953E-11</v>
      </c>
    </row>
    <row r="339" spans="2:11">
      <c r="B339" s="88" t="s">
        <v>3221</v>
      </c>
      <c r="C339" s="90" t="s">
        <v>3222</v>
      </c>
      <c r="D339" s="91" t="s">
        <v>558</v>
      </c>
      <c r="E339" s="91" t="s">
        <v>138</v>
      </c>
      <c r="F339" s="104">
        <v>45091</v>
      </c>
      <c r="G339" s="93">
        <v>186607.20000000004</v>
      </c>
      <c r="H339" s="105">
        <v>-2.3788149999999999</v>
      </c>
      <c r="I339" s="93">
        <v>-4.4390400000000012</v>
      </c>
      <c r="J339" s="94">
        <f t="shared" si="5"/>
        <v>1.2703677706444472E-5</v>
      </c>
      <c r="K339" s="94">
        <f>I339/'סכום נכסי הקרן'!$C$42</f>
        <v>-3.9807248608702857E-8</v>
      </c>
    </row>
    <row r="340" spans="2:11">
      <c r="B340" s="88" t="s">
        <v>3223</v>
      </c>
      <c r="C340" s="90" t="s">
        <v>3224</v>
      </c>
      <c r="D340" s="91" t="s">
        <v>558</v>
      </c>
      <c r="E340" s="91" t="s">
        <v>138</v>
      </c>
      <c r="F340" s="104">
        <v>44998</v>
      </c>
      <c r="G340" s="93">
        <v>50260000.000000007</v>
      </c>
      <c r="H340" s="105">
        <v>-2.5232220000000001</v>
      </c>
      <c r="I340" s="93">
        <v>-1268.1713400000003</v>
      </c>
      <c r="J340" s="94">
        <f t="shared" si="5"/>
        <v>3.6292621782885066E-3</v>
      </c>
      <c r="K340" s="94">
        <f>I340/'סכום נכסי הקרן'!$C$42</f>
        <v>-1.1372371460904124E-5</v>
      </c>
    </row>
    <row r="341" spans="2:11">
      <c r="B341" s="88" t="s">
        <v>3223</v>
      </c>
      <c r="C341" s="90" t="s">
        <v>3225</v>
      </c>
      <c r="D341" s="91" t="s">
        <v>558</v>
      </c>
      <c r="E341" s="91" t="s">
        <v>138</v>
      </c>
      <c r="F341" s="104">
        <v>44998</v>
      </c>
      <c r="G341" s="93">
        <v>1436000.0000000002</v>
      </c>
      <c r="H341" s="105">
        <v>-2.5232220000000001</v>
      </c>
      <c r="I341" s="93">
        <v>-36.233470000000004</v>
      </c>
      <c r="J341" s="94">
        <f t="shared" si="5"/>
        <v>1.0369321408820928E-4</v>
      </c>
      <c r="K341" s="94">
        <f>I341/'סכום נכסי הקרן'!$C$42</f>
        <v>-3.2492492706665779E-7</v>
      </c>
    </row>
    <row r="342" spans="2:11">
      <c r="B342" s="88" t="s">
        <v>3223</v>
      </c>
      <c r="C342" s="90" t="s">
        <v>3226</v>
      </c>
      <c r="D342" s="91" t="s">
        <v>558</v>
      </c>
      <c r="E342" s="91" t="s">
        <v>138</v>
      </c>
      <c r="F342" s="104">
        <v>44998</v>
      </c>
      <c r="G342" s="93">
        <v>1795000.0000000002</v>
      </c>
      <c r="H342" s="105">
        <v>-2.5232220000000001</v>
      </c>
      <c r="I342" s="93">
        <v>-45.291830000000012</v>
      </c>
      <c r="J342" s="94">
        <f t="shared" si="5"/>
        <v>1.2961649614670579E-4</v>
      </c>
      <c r="K342" s="94">
        <f>I342/'סכום נכסי הקרן'!$C$42</f>
        <v>-4.0615609157680634E-7</v>
      </c>
    </row>
    <row r="343" spans="2:11">
      <c r="B343" s="88" t="s">
        <v>3223</v>
      </c>
      <c r="C343" s="90" t="s">
        <v>3227</v>
      </c>
      <c r="D343" s="91" t="s">
        <v>558</v>
      </c>
      <c r="E343" s="91" t="s">
        <v>138</v>
      </c>
      <c r="F343" s="104">
        <v>44998</v>
      </c>
      <c r="G343" s="93">
        <v>2154000.0000000005</v>
      </c>
      <c r="H343" s="105">
        <v>-2.5232220000000001</v>
      </c>
      <c r="I343" s="93">
        <v>-54.350200000000015</v>
      </c>
      <c r="J343" s="94">
        <f t="shared" si="5"/>
        <v>1.5553980682327673E-4</v>
      </c>
      <c r="K343" s="94">
        <f>I343/'סכום נכסי הקרן'!$C$42</f>
        <v>-4.8738734576230946E-7</v>
      </c>
    </row>
    <row r="344" spans="2:11">
      <c r="B344" s="88" t="s">
        <v>3228</v>
      </c>
      <c r="C344" s="90" t="s">
        <v>3229</v>
      </c>
      <c r="D344" s="91" t="s">
        <v>558</v>
      </c>
      <c r="E344" s="91" t="s">
        <v>138</v>
      </c>
      <c r="F344" s="104">
        <v>45098</v>
      </c>
      <c r="G344" s="93">
        <v>26932500.000000004</v>
      </c>
      <c r="H344" s="105">
        <v>-2.9861260000000001</v>
      </c>
      <c r="I344" s="93">
        <v>-804.23839000000009</v>
      </c>
      <c r="J344" s="94">
        <f t="shared" si="5"/>
        <v>2.3015754094826341E-3</v>
      </c>
      <c r="K344" s="94">
        <f>I344/'סכום נכסי הקרן'!$C$42</f>
        <v>-7.2120362806807155E-6</v>
      </c>
    </row>
    <row r="345" spans="2:11">
      <c r="B345" s="88" t="s">
        <v>3230</v>
      </c>
      <c r="C345" s="90" t="s">
        <v>3231</v>
      </c>
      <c r="D345" s="91" t="s">
        <v>558</v>
      </c>
      <c r="E345" s="91" t="s">
        <v>138</v>
      </c>
      <c r="F345" s="104">
        <v>45098</v>
      </c>
      <c r="G345" s="93">
        <v>466843.00000000006</v>
      </c>
      <c r="H345" s="105">
        <v>-2.3075450000000002</v>
      </c>
      <c r="I345" s="93">
        <v>-10.772610000000002</v>
      </c>
      <c r="J345" s="94">
        <f t="shared" si="5"/>
        <v>3.0829135465600847E-5</v>
      </c>
      <c r="K345" s="94">
        <f>I345/'סכום נכסי הקרן'!$C$42</f>
        <v>-9.6603762172586516E-8</v>
      </c>
    </row>
    <row r="346" spans="2:11">
      <c r="B346" s="88" t="s">
        <v>2856</v>
      </c>
      <c r="C346" s="90" t="s">
        <v>3232</v>
      </c>
      <c r="D346" s="91" t="s">
        <v>558</v>
      </c>
      <c r="E346" s="91" t="s">
        <v>138</v>
      </c>
      <c r="F346" s="104">
        <v>45089</v>
      </c>
      <c r="G346" s="93">
        <v>143644000.00000003</v>
      </c>
      <c r="H346" s="105">
        <v>-2.9878130000000001</v>
      </c>
      <c r="I346" s="93">
        <v>-4291.8142800000005</v>
      </c>
      <c r="J346" s="94">
        <f t="shared" si="5"/>
        <v>1.228234604532422E-2</v>
      </c>
      <c r="K346" s="94">
        <f>I346/'סכום נכסי הקרן'!$C$42</f>
        <v>-3.8486996743967396E-5</v>
      </c>
    </row>
    <row r="347" spans="2:11">
      <c r="B347" s="88" t="s">
        <v>3233</v>
      </c>
      <c r="C347" s="90" t="s">
        <v>3234</v>
      </c>
      <c r="D347" s="91" t="s">
        <v>558</v>
      </c>
      <c r="E347" s="91" t="s">
        <v>138</v>
      </c>
      <c r="F347" s="104">
        <v>45097</v>
      </c>
      <c r="G347" s="93">
        <v>15443450.000000002</v>
      </c>
      <c r="H347" s="105">
        <v>-2.4659170000000001</v>
      </c>
      <c r="I347" s="93">
        <v>-380.82269000000008</v>
      </c>
      <c r="J347" s="94">
        <f t="shared" si="5"/>
        <v>1.0898412082480026E-3</v>
      </c>
      <c r="K347" s="94">
        <f>I347/'סכום נכסי הקרן'!$C$42</f>
        <v>-3.4150409765771381E-6</v>
      </c>
    </row>
    <row r="348" spans="2:11">
      <c r="B348" s="88" t="s">
        <v>2859</v>
      </c>
      <c r="C348" s="90" t="s">
        <v>3235</v>
      </c>
      <c r="D348" s="91" t="s">
        <v>558</v>
      </c>
      <c r="E348" s="91" t="s">
        <v>138</v>
      </c>
      <c r="F348" s="104">
        <v>45098</v>
      </c>
      <c r="G348" s="93">
        <v>104165100.00000001</v>
      </c>
      <c r="H348" s="105">
        <v>-2.960321</v>
      </c>
      <c r="I348" s="93">
        <v>-3083.6217900000006</v>
      </c>
      <c r="J348" s="94">
        <f t="shared" si="5"/>
        <v>8.8247317863162748E-3</v>
      </c>
      <c r="K348" s="94">
        <f>I348/'סכום נכסי הקרן'!$C$42</f>
        <v>-2.7652487747292952E-5</v>
      </c>
    </row>
    <row r="349" spans="2:11">
      <c r="B349" s="88" t="s">
        <v>3236</v>
      </c>
      <c r="C349" s="90" t="s">
        <v>3237</v>
      </c>
      <c r="D349" s="91" t="s">
        <v>558</v>
      </c>
      <c r="E349" s="91" t="s">
        <v>138</v>
      </c>
      <c r="F349" s="104">
        <v>45054</v>
      </c>
      <c r="G349" s="93">
        <v>35930.000000000007</v>
      </c>
      <c r="H349" s="105">
        <v>-2.2534369999999999</v>
      </c>
      <c r="I349" s="93">
        <v>-0.80966000000000016</v>
      </c>
      <c r="J349" s="94">
        <f t="shared" si="5"/>
        <v>2.3170910133271679E-6</v>
      </c>
      <c r="K349" s="94">
        <f>I349/'סכום נכסי הקרן'!$C$42</f>
        <v>-7.260654760606427E-9</v>
      </c>
    </row>
    <row r="350" spans="2:11">
      <c r="B350" s="88" t="s">
        <v>3238</v>
      </c>
      <c r="C350" s="90" t="s">
        <v>3239</v>
      </c>
      <c r="D350" s="91" t="s">
        <v>558</v>
      </c>
      <c r="E350" s="91" t="s">
        <v>138</v>
      </c>
      <c r="F350" s="104">
        <v>45091</v>
      </c>
      <c r="G350" s="93">
        <v>5389650.0000000009</v>
      </c>
      <c r="H350" s="105">
        <v>-2.434768</v>
      </c>
      <c r="I350" s="93">
        <v>-131.22550000000004</v>
      </c>
      <c r="J350" s="94">
        <f t="shared" si="5"/>
        <v>3.7554211245382542E-4</v>
      </c>
      <c r="K350" s="94">
        <f>I350/'סכום נכסי הקרן'!$C$42</f>
        <v>-1.1767693245164129E-6</v>
      </c>
    </row>
    <row r="351" spans="2:11">
      <c r="B351" s="88" t="s">
        <v>2861</v>
      </c>
      <c r="C351" s="90" t="s">
        <v>3240</v>
      </c>
      <c r="D351" s="91" t="s">
        <v>558</v>
      </c>
      <c r="E351" s="91" t="s">
        <v>138</v>
      </c>
      <c r="F351" s="104">
        <v>44987</v>
      </c>
      <c r="G351" s="93">
        <v>140205000.00000003</v>
      </c>
      <c r="H351" s="105">
        <v>-2.4015339999999998</v>
      </c>
      <c r="I351" s="93">
        <v>-3367.0701900000004</v>
      </c>
      <c r="J351" s="94">
        <f t="shared" si="5"/>
        <v>9.6359065268023601E-3</v>
      </c>
      <c r="K351" s="94">
        <f>I351/'סכום נכסי הקרן'!$C$42</f>
        <v>-3.0194321325395209E-5</v>
      </c>
    </row>
    <row r="352" spans="2:11">
      <c r="B352" s="88" t="s">
        <v>3241</v>
      </c>
      <c r="C352" s="90" t="s">
        <v>3242</v>
      </c>
      <c r="D352" s="91" t="s">
        <v>558</v>
      </c>
      <c r="E352" s="91" t="s">
        <v>138</v>
      </c>
      <c r="F352" s="104">
        <v>45103</v>
      </c>
      <c r="G352" s="93">
        <v>5760.0000000000009</v>
      </c>
      <c r="H352" s="105">
        <v>-2.0546880000000001</v>
      </c>
      <c r="I352" s="93">
        <v>-0.11835000000000002</v>
      </c>
      <c r="J352" s="94">
        <f t="shared" si="5"/>
        <v>3.386949107369393E-7</v>
      </c>
      <c r="K352" s="94">
        <f>I352/'סכום נכסי הקרן'!$C$42</f>
        <v>-1.0613078217001837E-9</v>
      </c>
    </row>
    <row r="353" spans="2:11">
      <c r="B353" s="88" t="s">
        <v>3243</v>
      </c>
      <c r="C353" s="90" t="s">
        <v>3244</v>
      </c>
      <c r="D353" s="91" t="s">
        <v>558</v>
      </c>
      <c r="E353" s="91" t="s">
        <v>138</v>
      </c>
      <c r="F353" s="104">
        <v>45099</v>
      </c>
      <c r="G353" s="93">
        <v>48600.000000000007</v>
      </c>
      <c r="H353" s="105">
        <v>-2.0546090000000001</v>
      </c>
      <c r="I353" s="93">
        <v>-0.99854000000000021</v>
      </c>
      <c r="J353" s="94">
        <f t="shared" si="5"/>
        <v>2.8576292029342068E-6</v>
      </c>
      <c r="K353" s="94">
        <f>I353/'סכום נכסי הקרן'!$C$42</f>
        <v>-8.9544428583058843E-9</v>
      </c>
    </row>
    <row r="354" spans="2:11">
      <c r="B354" s="88" t="s">
        <v>2868</v>
      </c>
      <c r="C354" s="90" t="s">
        <v>3245</v>
      </c>
      <c r="D354" s="91" t="s">
        <v>558</v>
      </c>
      <c r="E354" s="91" t="s">
        <v>138</v>
      </c>
      <c r="F354" s="104">
        <v>45001</v>
      </c>
      <c r="G354" s="93">
        <v>72000000.000000015</v>
      </c>
      <c r="H354" s="105">
        <v>-2.5197099999999999</v>
      </c>
      <c r="I354" s="93">
        <v>-1814.1913400000003</v>
      </c>
      <c r="J354" s="94">
        <f t="shared" si="5"/>
        <v>5.191866277659724E-3</v>
      </c>
      <c r="K354" s="94">
        <f>I354/'סכום נכסי הקרן'!$C$42</f>
        <v>-1.6268825172815691E-5</v>
      </c>
    </row>
    <row r="355" spans="2:11">
      <c r="B355" s="88" t="s">
        <v>3246</v>
      </c>
      <c r="C355" s="90" t="s">
        <v>3247</v>
      </c>
      <c r="D355" s="91" t="s">
        <v>558</v>
      </c>
      <c r="E355" s="91" t="s">
        <v>138</v>
      </c>
      <c r="F355" s="104">
        <v>45054</v>
      </c>
      <c r="G355" s="93">
        <v>43212.000000000007</v>
      </c>
      <c r="H355" s="105">
        <v>-2.0262660000000001</v>
      </c>
      <c r="I355" s="93">
        <v>-0.87559000000000009</v>
      </c>
      <c r="J355" s="94">
        <f t="shared" si="5"/>
        <v>2.5057699779649908E-6</v>
      </c>
      <c r="K355" s="94">
        <f>I355/'סכום נכסי הקרן'!$C$42</f>
        <v>-7.8518843734893421E-9</v>
      </c>
    </row>
    <row r="356" spans="2:11">
      <c r="B356" s="88" t="s">
        <v>3246</v>
      </c>
      <c r="C356" s="90" t="s">
        <v>3248</v>
      </c>
      <c r="D356" s="91" t="s">
        <v>558</v>
      </c>
      <c r="E356" s="91" t="s">
        <v>138</v>
      </c>
      <c r="F356" s="104">
        <v>45054</v>
      </c>
      <c r="G356" s="93">
        <v>14404.000000000002</v>
      </c>
      <c r="H356" s="105">
        <v>-2.026243</v>
      </c>
      <c r="I356" s="93">
        <v>-0.29186000000000006</v>
      </c>
      <c r="J356" s="94">
        <f t="shared" si="5"/>
        <v>8.3524711996352443E-7</v>
      </c>
      <c r="K356" s="94">
        <f>I356/'סכום נכסי הקרן'!$C$42</f>
        <v>-2.6172648993782477E-9</v>
      </c>
    </row>
    <row r="357" spans="2:11">
      <c r="B357" s="88" t="s">
        <v>3249</v>
      </c>
      <c r="C357" s="90" t="s">
        <v>3250</v>
      </c>
      <c r="D357" s="91" t="s">
        <v>558</v>
      </c>
      <c r="E357" s="91" t="s">
        <v>138</v>
      </c>
      <c r="F357" s="104">
        <v>45064</v>
      </c>
      <c r="G357" s="93">
        <v>43260.000000000007</v>
      </c>
      <c r="H357" s="105">
        <v>-1.9130609999999999</v>
      </c>
      <c r="I357" s="93">
        <v>-0.82759000000000016</v>
      </c>
      <c r="J357" s="94">
        <f t="shared" si="5"/>
        <v>2.368403220758628E-6</v>
      </c>
      <c r="K357" s="94">
        <f>I357/'סכום נכסי הקרן'!$C$42</f>
        <v>-7.4214426714056182E-9</v>
      </c>
    </row>
    <row r="358" spans="2:11">
      <c r="B358" s="88" t="s">
        <v>3249</v>
      </c>
      <c r="C358" s="90" t="s">
        <v>2990</v>
      </c>
      <c r="D358" s="91" t="s">
        <v>558</v>
      </c>
      <c r="E358" s="91" t="s">
        <v>138</v>
      </c>
      <c r="F358" s="104">
        <v>45064</v>
      </c>
      <c r="G358" s="93">
        <v>18025.000000000004</v>
      </c>
      <c r="H358" s="105">
        <v>-1.913065</v>
      </c>
      <c r="I358" s="93">
        <v>-0.34482999999999997</v>
      </c>
      <c r="J358" s="94">
        <f t="shared" si="5"/>
        <v>9.8683706015562959E-7</v>
      </c>
      <c r="K358" s="94">
        <f>I358/'סכום נכסי הקרן'!$C$42</f>
        <v>-3.0922752526985569E-9</v>
      </c>
    </row>
    <row r="359" spans="2:11">
      <c r="B359" s="88" t="s">
        <v>3251</v>
      </c>
      <c r="C359" s="90" t="s">
        <v>3252</v>
      </c>
      <c r="D359" s="91" t="s">
        <v>558</v>
      </c>
      <c r="E359" s="91" t="s">
        <v>138</v>
      </c>
      <c r="F359" s="104">
        <v>45001</v>
      </c>
      <c r="G359" s="93">
        <v>46878000.000000007</v>
      </c>
      <c r="H359" s="105">
        <v>-2.3491279999999999</v>
      </c>
      <c r="I359" s="93">
        <v>-1101.2243700000004</v>
      </c>
      <c r="J359" s="94">
        <f t="shared" si="5"/>
        <v>3.1514920971566734E-3</v>
      </c>
      <c r="K359" s="94">
        <f>I359/'סכום נכסי הקרן'!$C$42</f>
        <v>-9.8752685874766134E-6</v>
      </c>
    </row>
    <row r="360" spans="2:11">
      <c r="B360" s="88" t="s">
        <v>3251</v>
      </c>
      <c r="C360" s="90" t="s">
        <v>3253</v>
      </c>
      <c r="D360" s="91" t="s">
        <v>558</v>
      </c>
      <c r="E360" s="91" t="s">
        <v>138</v>
      </c>
      <c r="F360" s="104">
        <v>45001</v>
      </c>
      <c r="G360" s="93">
        <v>8113500.0000000009</v>
      </c>
      <c r="H360" s="105">
        <v>-2.3491279999999999</v>
      </c>
      <c r="I360" s="93">
        <v>-190.59653000000003</v>
      </c>
      <c r="J360" s="94">
        <f t="shared" si="5"/>
        <v>5.4545056793511089E-4</v>
      </c>
      <c r="K360" s="94">
        <f>I360/'סכום נכסי הקרן'!$C$42</f>
        <v>-1.7091811413427434E-6</v>
      </c>
    </row>
    <row r="361" spans="2:11">
      <c r="B361" s="88" t="s">
        <v>3254</v>
      </c>
      <c r="C361" s="90" t="s">
        <v>3255</v>
      </c>
      <c r="D361" s="91" t="s">
        <v>558</v>
      </c>
      <c r="E361" s="91" t="s">
        <v>138</v>
      </c>
      <c r="F361" s="104">
        <v>45103</v>
      </c>
      <c r="G361" s="93">
        <v>4689.1000000000013</v>
      </c>
      <c r="H361" s="105">
        <v>-1.856646</v>
      </c>
      <c r="I361" s="93">
        <v>-8.7060000000000012E-2</v>
      </c>
      <c r="J361" s="94">
        <f t="shared" si="5"/>
        <v>2.4914895588304127E-7</v>
      </c>
      <c r="K361" s="94">
        <f>I361/'סכום נכסי הקרן'!$C$42</f>
        <v>-7.8071363715435556E-10</v>
      </c>
    </row>
    <row r="362" spans="2:11">
      <c r="B362" s="88" t="s">
        <v>3256</v>
      </c>
      <c r="C362" s="90" t="s">
        <v>2734</v>
      </c>
      <c r="D362" s="91" t="s">
        <v>558</v>
      </c>
      <c r="E362" s="91" t="s">
        <v>138</v>
      </c>
      <c r="F362" s="104">
        <v>45050</v>
      </c>
      <c r="G362" s="93">
        <v>25249.000000000004</v>
      </c>
      <c r="H362" s="105">
        <v>-1.856549</v>
      </c>
      <c r="I362" s="93">
        <v>-0.46876000000000007</v>
      </c>
      <c r="J362" s="94">
        <f t="shared" si="5"/>
        <v>1.3415008564178089E-6</v>
      </c>
      <c r="K362" s="94">
        <f>I362/'סכום נכסי הקרן'!$C$42</f>
        <v>-4.2036219222659743E-9</v>
      </c>
    </row>
    <row r="363" spans="2:11">
      <c r="B363" s="88" t="s">
        <v>3257</v>
      </c>
      <c r="C363" s="90" t="s">
        <v>3258</v>
      </c>
      <c r="D363" s="91" t="s">
        <v>558</v>
      </c>
      <c r="E363" s="91" t="s">
        <v>138</v>
      </c>
      <c r="F363" s="104">
        <v>45034</v>
      </c>
      <c r="G363" s="93">
        <v>28868000.000000004</v>
      </c>
      <c r="H363" s="105">
        <v>-1.963967</v>
      </c>
      <c r="I363" s="93">
        <v>-566.95800000000008</v>
      </c>
      <c r="J363" s="94">
        <f t="shared" si="5"/>
        <v>1.6225246235876099E-3</v>
      </c>
      <c r="K363" s="94">
        <f>I363/'סכום נכסי הקרן'!$C$42</f>
        <v>-5.0842159693746742E-6</v>
      </c>
    </row>
    <row r="364" spans="2:11">
      <c r="B364" s="88" t="s">
        <v>2902</v>
      </c>
      <c r="C364" s="90" t="s">
        <v>3259</v>
      </c>
      <c r="D364" s="91" t="s">
        <v>558</v>
      </c>
      <c r="E364" s="91" t="s">
        <v>138</v>
      </c>
      <c r="F364" s="104">
        <v>45007</v>
      </c>
      <c r="G364" s="93">
        <v>18055000.000000004</v>
      </c>
      <c r="H364" s="105">
        <v>-1.6810039999999999</v>
      </c>
      <c r="I364" s="93">
        <v>-303.5053400000001</v>
      </c>
      <c r="J364" s="94">
        <f t="shared" si="5"/>
        <v>8.6857384063780685E-4</v>
      </c>
      <c r="K364" s="94">
        <f>I364/'סכום נכסי הקרן'!$C$42</f>
        <v>-2.7216948987729079E-6</v>
      </c>
    </row>
    <row r="365" spans="2:11">
      <c r="B365" s="88" t="s">
        <v>2914</v>
      </c>
      <c r="C365" s="90" t="s">
        <v>3260</v>
      </c>
      <c r="D365" s="91" t="s">
        <v>558</v>
      </c>
      <c r="E365" s="91" t="s">
        <v>138</v>
      </c>
      <c r="F365" s="104">
        <v>44985</v>
      </c>
      <c r="G365" s="93">
        <v>144500000.00000003</v>
      </c>
      <c r="H365" s="105">
        <v>-1.846265</v>
      </c>
      <c r="I365" s="93">
        <v>-2667.8533200000002</v>
      </c>
      <c r="J365" s="94">
        <f t="shared" si="5"/>
        <v>7.6348824848047918E-3</v>
      </c>
      <c r="K365" s="94">
        <f>I365/'סכום נכסי הקרן'!$C$42</f>
        <v>-2.392406924938574E-5</v>
      </c>
    </row>
    <row r="366" spans="2:11">
      <c r="B366" s="88" t="s">
        <v>2919</v>
      </c>
      <c r="C366" s="90" t="s">
        <v>3261</v>
      </c>
      <c r="D366" s="91" t="s">
        <v>558</v>
      </c>
      <c r="E366" s="91" t="s">
        <v>138</v>
      </c>
      <c r="F366" s="104">
        <v>44985</v>
      </c>
      <c r="G366" s="93">
        <v>5419353.2999999998</v>
      </c>
      <c r="H366" s="105">
        <v>-1.834927</v>
      </c>
      <c r="I366" s="93">
        <v>-99.441200000000009</v>
      </c>
      <c r="J366" s="94">
        <f t="shared" si="5"/>
        <v>2.8458156618144597E-4</v>
      </c>
      <c r="K366" s="94">
        <f>I366/'סכום נכסי הקרן'!$C$42</f>
        <v>-8.9174248719266827E-7</v>
      </c>
    </row>
    <row r="367" spans="2:11">
      <c r="B367" s="88" t="s">
        <v>3262</v>
      </c>
      <c r="C367" s="90" t="s">
        <v>3263</v>
      </c>
      <c r="D367" s="91" t="s">
        <v>558</v>
      </c>
      <c r="E367" s="91" t="s">
        <v>138</v>
      </c>
      <c r="F367" s="104">
        <v>45057</v>
      </c>
      <c r="G367" s="93">
        <v>1806.5000000000002</v>
      </c>
      <c r="H367" s="105">
        <v>-1.687241</v>
      </c>
      <c r="I367" s="93">
        <v>-3.0480000000000004E-2</v>
      </c>
      <c r="J367" s="94">
        <f t="shared" si="5"/>
        <v>8.7227890826040642E-8</v>
      </c>
      <c r="K367" s="94">
        <f>I367/'סכום נכסי הקרן'!$C$42</f>
        <v>-2.7333048082316511E-10</v>
      </c>
    </row>
    <row r="368" spans="2:11">
      <c r="B368" s="88" t="s">
        <v>3262</v>
      </c>
      <c r="C368" s="90" t="s">
        <v>3264</v>
      </c>
      <c r="D368" s="91" t="s">
        <v>558</v>
      </c>
      <c r="E368" s="91" t="s">
        <v>138</v>
      </c>
      <c r="F368" s="104">
        <v>45057</v>
      </c>
      <c r="G368" s="93">
        <v>36130.000000000007</v>
      </c>
      <c r="H368" s="105">
        <v>-1.6874070000000001</v>
      </c>
      <c r="I368" s="93">
        <v>-0.60966000000000009</v>
      </c>
      <c r="J368" s="94">
        <f t="shared" si="5"/>
        <v>1.7447295249673209E-6</v>
      </c>
      <c r="K368" s="94">
        <f>I368/'סכום נכסי הקרן'!$C$42</f>
        <v>-5.4671476685909076E-9</v>
      </c>
    </row>
    <row r="369" spans="2:11">
      <c r="B369" s="88" t="s">
        <v>2935</v>
      </c>
      <c r="C369" s="90" t="s">
        <v>3265</v>
      </c>
      <c r="D369" s="91" t="s">
        <v>558</v>
      </c>
      <c r="E369" s="91" t="s">
        <v>138</v>
      </c>
      <c r="F369" s="104">
        <v>45035</v>
      </c>
      <c r="G369" s="93">
        <v>18080000.000000004</v>
      </c>
      <c r="H369" s="105">
        <v>-1.6448100000000001</v>
      </c>
      <c r="I369" s="93">
        <v>-297.38159000000007</v>
      </c>
      <c r="J369" s="94">
        <f t="shared" si="5"/>
        <v>8.5104884731608869E-4</v>
      </c>
      <c r="K369" s="94">
        <f>I369/'סכום נכסי הקרן'!$C$42</f>
        <v>-2.6667799534992574E-6</v>
      </c>
    </row>
    <row r="370" spans="2:11">
      <c r="B370" s="88" t="s">
        <v>3266</v>
      </c>
      <c r="C370" s="90" t="s">
        <v>3267</v>
      </c>
      <c r="D370" s="91" t="s">
        <v>558</v>
      </c>
      <c r="E370" s="91" t="s">
        <v>138</v>
      </c>
      <c r="F370" s="104">
        <v>45006</v>
      </c>
      <c r="G370" s="93">
        <v>1808750.0000000002</v>
      </c>
      <c r="H370" s="105">
        <v>-1.7438469999999999</v>
      </c>
      <c r="I370" s="93">
        <v>-31.541830000000004</v>
      </c>
      <c r="J370" s="94">
        <f t="shared" si="5"/>
        <v>9.0266643821966327E-5</v>
      </c>
      <c r="K370" s="94">
        <f>I370/'סכום נכסי הקרן'!$C$42</f>
        <v>-2.8285247900073932E-7</v>
      </c>
    </row>
    <row r="371" spans="2:11">
      <c r="B371" s="88" t="s">
        <v>2947</v>
      </c>
      <c r="C371" s="90" t="s">
        <v>3268</v>
      </c>
      <c r="D371" s="91" t="s">
        <v>558</v>
      </c>
      <c r="E371" s="91" t="s">
        <v>138</v>
      </c>
      <c r="F371" s="104">
        <v>45055</v>
      </c>
      <c r="G371" s="93">
        <v>3330400.0000000005</v>
      </c>
      <c r="H371" s="105">
        <v>-1.483827</v>
      </c>
      <c r="I371" s="93">
        <v>-49.417370000000012</v>
      </c>
      <c r="J371" s="94">
        <f t="shared" si="5"/>
        <v>1.4142299722014621E-4</v>
      </c>
      <c r="K371" s="94">
        <f>I371/'סכום נכסי הקרן'!$C$42</f>
        <v>-4.4315201781877487E-7</v>
      </c>
    </row>
    <row r="372" spans="2:11">
      <c r="B372" s="88" t="s">
        <v>2947</v>
      </c>
      <c r="C372" s="90" t="s">
        <v>3269</v>
      </c>
      <c r="D372" s="91" t="s">
        <v>558</v>
      </c>
      <c r="E372" s="91" t="s">
        <v>138</v>
      </c>
      <c r="F372" s="104">
        <v>45055</v>
      </c>
      <c r="G372" s="93">
        <v>1810000.0000000002</v>
      </c>
      <c r="H372" s="105">
        <v>-1.483827</v>
      </c>
      <c r="I372" s="93">
        <v>-26.857270000000003</v>
      </c>
      <c r="J372" s="94">
        <f t="shared" si="5"/>
        <v>7.6860335152411309E-5</v>
      </c>
      <c r="K372" s="94">
        <f>I372/'סכום נכסי הקרן'!$C$42</f>
        <v>-2.4084352108587823E-7</v>
      </c>
    </row>
    <row r="373" spans="2:11">
      <c r="B373" s="88" t="s">
        <v>2949</v>
      </c>
      <c r="C373" s="90" t="s">
        <v>3270</v>
      </c>
      <c r="D373" s="91" t="s">
        <v>558</v>
      </c>
      <c r="E373" s="91" t="s">
        <v>138</v>
      </c>
      <c r="F373" s="104">
        <v>45036</v>
      </c>
      <c r="G373" s="93">
        <v>66970000.000000007</v>
      </c>
      <c r="H373" s="105">
        <v>-1.525542</v>
      </c>
      <c r="I373" s="93">
        <v>-1021.6557100000002</v>
      </c>
      <c r="J373" s="94">
        <f t="shared" si="5"/>
        <v>2.9237819138346801E-3</v>
      </c>
      <c r="K373" s="94">
        <f>I373/'סכום נכסי הקרן'!$C$42</f>
        <v>-9.1617338074157536E-6</v>
      </c>
    </row>
    <row r="374" spans="2:11">
      <c r="B374" s="88" t="s">
        <v>2959</v>
      </c>
      <c r="C374" s="90" t="s">
        <v>3271</v>
      </c>
      <c r="D374" s="91" t="s">
        <v>558</v>
      </c>
      <c r="E374" s="91" t="s">
        <v>138</v>
      </c>
      <c r="F374" s="104">
        <v>45040</v>
      </c>
      <c r="G374" s="93">
        <v>1991550.0000000002</v>
      </c>
      <c r="H374" s="105">
        <v>-1.4627509999999999</v>
      </c>
      <c r="I374" s="93">
        <v>-29.131420000000006</v>
      </c>
      <c r="J374" s="94">
        <f t="shared" si="5"/>
        <v>8.336851454617904E-5</v>
      </c>
      <c r="K374" s="94">
        <f>I374/'סכום נכסי הקרן'!$C$42</f>
        <v>-2.6123704185241371E-7</v>
      </c>
    </row>
    <row r="375" spans="2:11">
      <c r="B375" s="88" t="s">
        <v>3272</v>
      </c>
      <c r="C375" s="90" t="s">
        <v>3273</v>
      </c>
      <c r="D375" s="91" t="s">
        <v>558</v>
      </c>
      <c r="E375" s="91" t="s">
        <v>138</v>
      </c>
      <c r="F375" s="104">
        <v>45055</v>
      </c>
      <c r="G375" s="93">
        <v>25350.500000000004</v>
      </c>
      <c r="H375" s="105">
        <v>-1.4487289999999999</v>
      </c>
      <c r="I375" s="93">
        <v>-0.36726000000000003</v>
      </c>
      <c r="J375" s="94">
        <f t="shared" si="5"/>
        <v>1.0510274010751864E-6</v>
      </c>
      <c r="K375" s="94">
        <f>I375/'סכום נכסי הקרן'!$C$42</f>
        <v>-3.2934170730680981E-9</v>
      </c>
    </row>
    <row r="376" spans="2:11">
      <c r="B376" s="88" t="s">
        <v>3274</v>
      </c>
      <c r="C376" s="90" t="s">
        <v>3275</v>
      </c>
      <c r="D376" s="91" t="s">
        <v>558</v>
      </c>
      <c r="E376" s="91" t="s">
        <v>138</v>
      </c>
      <c r="F376" s="104">
        <v>45040</v>
      </c>
      <c r="G376" s="93">
        <v>8329910.0000000009</v>
      </c>
      <c r="H376" s="105">
        <v>-1.6258570000000001</v>
      </c>
      <c r="I376" s="93">
        <v>-135.43243000000001</v>
      </c>
      <c r="J376" s="94">
        <f t="shared" si="5"/>
        <v>3.8758153603495374E-4</v>
      </c>
      <c r="K376" s="94">
        <f>I376/'סכום נכסי הקרן'!$C$42</f>
        <v>-1.2144951184694767E-6</v>
      </c>
    </row>
    <row r="377" spans="2:11">
      <c r="B377" s="88" t="s">
        <v>3276</v>
      </c>
      <c r="C377" s="90" t="s">
        <v>3277</v>
      </c>
      <c r="D377" s="91" t="s">
        <v>558</v>
      </c>
      <c r="E377" s="91" t="s">
        <v>138</v>
      </c>
      <c r="F377" s="104">
        <v>45029</v>
      </c>
      <c r="G377" s="93">
        <v>9417720.0000000019</v>
      </c>
      <c r="H377" s="105">
        <v>-1.611829</v>
      </c>
      <c r="I377" s="93">
        <v>-151.79753000000002</v>
      </c>
      <c r="J377" s="94">
        <f t="shared" si="5"/>
        <v>4.3441530100074246E-4</v>
      </c>
      <c r="K377" s="94">
        <f>I377/'סכום נכסי הקרן'!$C$42</f>
        <v>-1.3612497330271928E-6</v>
      </c>
    </row>
    <row r="378" spans="2:11">
      <c r="B378" s="88" t="s">
        <v>3276</v>
      </c>
      <c r="C378" s="90" t="s">
        <v>3278</v>
      </c>
      <c r="D378" s="91" t="s">
        <v>558</v>
      </c>
      <c r="E378" s="91" t="s">
        <v>138</v>
      </c>
      <c r="F378" s="104">
        <v>45029</v>
      </c>
      <c r="G378" s="93">
        <v>1086660.0000000002</v>
      </c>
      <c r="H378" s="105">
        <v>-1.611829</v>
      </c>
      <c r="I378" s="93">
        <v>-17.515099999999997</v>
      </c>
      <c r="J378" s="94">
        <f t="shared" si="5"/>
        <v>5.0124843523857741E-5</v>
      </c>
      <c r="K378" s="94">
        <f>I378/'סכום נכסי הקרן'!$C$42</f>
        <v>-1.5706728033680505E-7</v>
      </c>
    </row>
    <row r="379" spans="2:11">
      <c r="B379" s="88" t="s">
        <v>3276</v>
      </c>
      <c r="C379" s="90" t="s">
        <v>3279</v>
      </c>
      <c r="D379" s="91" t="s">
        <v>558</v>
      </c>
      <c r="E379" s="91" t="s">
        <v>138</v>
      </c>
      <c r="F379" s="104">
        <v>45029</v>
      </c>
      <c r="G379" s="93">
        <v>6882180.0000000009</v>
      </c>
      <c r="H379" s="105">
        <v>-1.611829</v>
      </c>
      <c r="I379" s="93">
        <v>-110.92897000000002</v>
      </c>
      <c r="J379" s="94">
        <f t="shared" si="5"/>
        <v>3.1745735185712394E-4</v>
      </c>
      <c r="K379" s="94">
        <f>I379/'סכום נכסי הקרן'!$C$42</f>
        <v>-9.9475947202488385E-7</v>
      </c>
    </row>
    <row r="380" spans="2:11">
      <c r="B380" s="88" t="s">
        <v>3276</v>
      </c>
      <c r="C380" s="90" t="s">
        <v>3280</v>
      </c>
      <c r="D380" s="91" t="s">
        <v>558</v>
      </c>
      <c r="E380" s="91" t="s">
        <v>138</v>
      </c>
      <c r="F380" s="104">
        <v>45029</v>
      </c>
      <c r="G380" s="93">
        <v>17386560.000000004</v>
      </c>
      <c r="H380" s="105">
        <v>-1.611829</v>
      </c>
      <c r="I380" s="93">
        <v>-280.24159999999995</v>
      </c>
      <c r="J380" s="94">
        <f t="shared" si="5"/>
        <v>8.0199749638172385E-4</v>
      </c>
      <c r="K380" s="94">
        <f>I380/'סכום נכסי הקרן'!$C$42</f>
        <v>-2.5130764853888807E-6</v>
      </c>
    </row>
    <row r="381" spans="2:11">
      <c r="B381" s="88" t="s">
        <v>3276</v>
      </c>
      <c r="C381" s="90" t="s">
        <v>3281</v>
      </c>
      <c r="D381" s="91" t="s">
        <v>558</v>
      </c>
      <c r="E381" s="91" t="s">
        <v>138</v>
      </c>
      <c r="F381" s="104">
        <v>45029</v>
      </c>
      <c r="G381" s="93">
        <v>6519960.0000000009</v>
      </c>
      <c r="H381" s="105">
        <v>-1.611829</v>
      </c>
      <c r="I381" s="93">
        <v>-105.09060000000002</v>
      </c>
      <c r="J381" s="94">
        <f t="shared" si="5"/>
        <v>3.0074906114314659E-4</v>
      </c>
      <c r="K381" s="94">
        <f>I381/'סכום נכסי הקרן'!$C$42</f>
        <v>-9.4240368202083075E-7</v>
      </c>
    </row>
    <row r="382" spans="2:11">
      <c r="B382" s="88" t="s">
        <v>2963</v>
      </c>
      <c r="C382" s="90" t="s">
        <v>3282</v>
      </c>
      <c r="D382" s="91" t="s">
        <v>558</v>
      </c>
      <c r="E382" s="91" t="s">
        <v>138</v>
      </c>
      <c r="F382" s="104">
        <v>45040</v>
      </c>
      <c r="G382" s="93">
        <v>94179.800000000017</v>
      </c>
      <c r="H382" s="105">
        <v>-1.426336</v>
      </c>
      <c r="I382" s="93">
        <v>-1.3433199999999998</v>
      </c>
      <c r="J382" s="94">
        <f t="shared" si="5"/>
        <v>3.8443231727177456E-6</v>
      </c>
      <c r="K382" s="94">
        <f>I382/'סכום נכסי הקרן'!$C$42</f>
        <v>-1.2046269734231434E-8</v>
      </c>
    </row>
    <row r="383" spans="2:11">
      <c r="B383" s="88" t="s">
        <v>2963</v>
      </c>
      <c r="C383" s="90" t="s">
        <v>3283</v>
      </c>
      <c r="D383" s="91" t="s">
        <v>558</v>
      </c>
      <c r="E383" s="91" t="s">
        <v>138</v>
      </c>
      <c r="F383" s="104">
        <v>45040</v>
      </c>
      <c r="G383" s="93">
        <v>72503956.800000012</v>
      </c>
      <c r="H383" s="105">
        <v>-1.426337</v>
      </c>
      <c r="I383" s="93">
        <v>-1034.1510000000001</v>
      </c>
      <c r="J383" s="94">
        <f t="shared" si="5"/>
        <v>2.9595410277441191E-3</v>
      </c>
      <c r="K383" s="94">
        <f>I383/'סכום נכסי הקרן'!$C$42</f>
        <v>-9.2737857635747061E-6</v>
      </c>
    </row>
    <row r="384" spans="2:11">
      <c r="B384" s="88" t="s">
        <v>2963</v>
      </c>
      <c r="C384" s="90" t="s">
        <v>2735</v>
      </c>
      <c r="D384" s="91" t="s">
        <v>558</v>
      </c>
      <c r="E384" s="91" t="s">
        <v>138</v>
      </c>
      <c r="F384" s="104">
        <v>45040</v>
      </c>
      <c r="G384" s="93">
        <v>4285180.9000000013</v>
      </c>
      <c r="H384" s="105">
        <v>-1.426337</v>
      </c>
      <c r="I384" s="93">
        <v>-61.121130000000015</v>
      </c>
      <c r="J384" s="94">
        <f t="shared" si="5"/>
        <v>1.7491690468517842E-4</v>
      </c>
      <c r="K384" s="94">
        <f>I384/'סכום נכסי הקרן'!$C$42</f>
        <v>-5.4810590063501267E-7</v>
      </c>
    </row>
    <row r="385" spans="2:11">
      <c r="B385" s="88" t="s">
        <v>2963</v>
      </c>
      <c r="C385" s="90" t="s">
        <v>3284</v>
      </c>
      <c r="D385" s="91" t="s">
        <v>558</v>
      </c>
      <c r="E385" s="91" t="s">
        <v>138</v>
      </c>
      <c r="F385" s="104">
        <v>45040</v>
      </c>
      <c r="G385" s="93">
        <v>1639452.9800000002</v>
      </c>
      <c r="H385" s="105">
        <v>-1.426337</v>
      </c>
      <c r="I385" s="93">
        <v>-23.384130000000006</v>
      </c>
      <c r="J385" s="94">
        <f t="shared" si="5"/>
        <v>6.6920877254000727E-5</v>
      </c>
      <c r="K385" s="94">
        <f>I385/'סכום נכסי הקרן'!$C$42</f>
        <v>-2.0969801497806434E-7</v>
      </c>
    </row>
    <row r="386" spans="2:11">
      <c r="B386" s="88" t="s">
        <v>2963</v>
      </c>
      <c r="C386" s="90" t="s">
        <v>3237</v>
      </c>
      <c r="D386" s="91" t="s">
        <v>558</v>
      </c>
      <c r="E386" s="91" t="s">
        <v>138</v>
      </c>
      <c r="F386" s="104">
        <v>45040</v>
      </c>
      <c r="G386" s="93">
        <v>21516.46</v>
      </c>
      <c r="H386" s="105">
        <v>-1.42635</v>
      </c>
      <c r="I386" s="93">
        <v>-0.30690000000000006</v>
      </c>
      <c r="J386" s="94">
        <f t="shared" si="5"/>
        <v>8.782887038881849E-7</v>
      </c>
      <c r="K386" s="94">
        <f>I386/'סכום נכסי הקרן'!$C$42</f>
        <v>-2.7521366326978145E-9</v>
      </c>
    </row>
    <row r="387" spans="2:11">
      <c r="B387" s="88" t="s">
        <v>2963</v>
      </c>
      <c r="C387" s="90" t="s">
        <v>3285</v>
      </c>
      <c r="D387" s="91" t="s">
        <v>558</v>
      </c>
      <c r="E387" s="91" t="s">
        <v>138</v>
      </c>
      <c r="F387" s="104">
        <v>45040</v>
      </c>
      <c r="G387" s="93">
        <v>80415.060000000012</v>
      </c>
      <c r="H387" s="105">
        <v>-1.426337</v>
      </c>
      <c r="I387" s="93">
        <v>-1.1469900000000002</v>
      </c>
      <c r="J387" s="94">
        <f t="shared" si="5"/>
        <v>3.2824645176693033E-6</v>
      </c>
      <c r="K387" s="94">
        <f>I387/'סכום נכסי הקרן'!$C$42</f>
        <v>-1.0285673497354402E-8</v>
      </c>
    </row>
    <row r="388" spans="2:11">
      <c r="B388" s="88" t="s">
        <v>2963</v>
      </c>
      <c r="C388" s="90" t="s">
        <v>2751</v>
      </c>
      <c r="D388" s="91" t="s">
        <v>558</v>
      </c>
      <c r="E388" s="91" t="s">
        <v>138</v>
      </c>
      <c r="F388" s="104">
        <v>45040</v>
      </c>
      <c r="G388" s="93">
        <v>4745.2100000000009</v>
      </c>
      <c r="H388" s="105">
        <v>-1.42628</v>
      </c>
      <c r="I388" s="93">
        <v>-6.7680000000000018E-2</v>
      </c>
      <c r="J388" s="94">
        <f t="shared" si="5"/>
        <v>1.9368712766097217E-7</v>
      </c>
      <c r="K388" s="94">
        <f>I388/'סכום נכסי הקרן'!$C$42</f>
        <v>-6.0692279993805179E-10</v>
      </c>
    </row>
    <row r="389" spans="2:11">
      <c r="B389" s="88" t="s">
        <v>2963</v>
      </c>
      <c r="C389" s="90" t="s">
        <v>3286</v>
      </c>
      <c r="D389" s="91" t="s">
        <v>558</v>
      </c>
      <c r="E389" s="91" t="s">
        <v>138</v>
      </c>
      <c r="F389" s="104">
        <v>45040</v>
      </c>
      <c r="G389" s="93">
        <v>1992265.0000000002</v>
      </c>
      <c r="H389" s="105">
        <v>-1.426337</v>
      </c>
      <c r="I389" s="93">
        <v>-28.416419999999999</v>
      </c>
      <c r="J389" s="94">
        <f t="shared" si="5"/>
        <v>8.1322322225292569E-5</v>
      </c>
      <c r="K389" s="94">
        <f>I389/'סכום נכסי הקרן'!$C$42</f>
        <v>-2.5482525399845819E-7</v>
      </c>
    </row>
    <row r="390" spans="2:11">
      <c r="B390" s="88" t="s">
        <v>2963</v>
      </c>
      <c r="C390" s="90" t="s">
        <v>3287</v>
      </c>
      <c r="D390" s="91" t="s">
        <v>558</v>
      </c>
      <c r="E390" s="91" t="s">
        <v>138</v>
      </c>
      <c r="F390" s="104">
        <v>45040</v>
      </c>
      <c r="G390" s="93">
        <v>4346.76</v>
      </c>
      <c r="H390" s="105">
        <v>-1.42635</v>
      </c>
      <c r="I390" s="93">
        <v>-6.2000000000000006E-2</v>
      </c>
      <c r="J390" s="94">
        <f t="shared" si="5"/>
        <v>1.7743206139155247E-7</v>
      </c>
      <c r="K390" s="94">
        <f>I390/'סכום נכסי הקרן'!$C$42</f>
        <v>-5.5598719852481095E-10</v>
      </c>
    </row>
    <row r="391" spans="2:11">
      <c r="B391" s="88" t="s">
        <v>2963</v>
      </c>
      <c r="C391" s="90" t="s">
        <v>3288</v>
      </c>
      <c r="D391" s="91" t="s">
        <v>558</v>
      </c>
      <c r="E391" s="91" t="s">
        <v>138</v>
      </c>
      <c r="F391" s="104">
        <v>45040</v>
      </c>
      <c r="G391" s="93">
        <v>320573.55000000005</v>
      </c>
      <c r="H391" s="105">
        <v>-1.426337</v>
      </c>
      <c r="I391" s="93">
        <v>-4.5724600000000013</v>
      </c>
      <c r="J391" s="94">
        <f t="shared" si="5"/>
        <v>1.3085500055329326E-5</v>
      </c>
      <c r="K391" s="94">
        <f>I391/'סכום נכסי הקרן'!$C$42</f>
        <v>-4.1003697189786414E-8</v>
      </c>
    </row>
    <row r="392" spans="2:11">
      <c r="B392" s="88" t="s">
        <v>2963</v>
      </c>
      <c r="C392" s="90" t="s">
        <v>3289</v>
      </c>
      <c r="D392" s="91" t="s">
        <v>558</v>
      </c>
      <c r="E392" s="91" t="s">
        <v>138</v>
      </c>
      <c r="F392" s="104">
        <v>45040</v>
      </c>
      <c r="G392" s="93">
        <v>587718.18000000017</v>
      </c>
      <c r="H392" s="105">
        <v>-1.426337</v>
      </c>
      <c r="I392" s="93">
        <v>-8.3828400000000016</v>
      </c>
      <c r="J392" s="94">
        <f t="shared" si="5"/>
        <v>2.399007389541229E-5</v>
      </c>
      <c r="K392" s="94">
        <f>I392/'סכום נכסי הקרן'!$C$42</f>
        <v>-7.5173414956156877E-8</v>
      </c>
    </row>
    <row r="393" spans="2:11">
      <c r="B393" s="88" t="s">
        <v>2963</v>
      </c>
      <c r="C393" s="90" t="s">
        <v>3290</v>
      </c>
      <c r="D393" s="91" t="s">
        <v>558</v>
      </c>
      <c r="E393" s="91" t="s">
        <v>138</v>
      </c>
      <c r="F393" s="104">
        <v>45040</v>
      </c>
      <c r="G393" s="93">
        <v>729929.67000000016</v>
      </c>
      <c r="H393" s="105">
        <v>-1.426337</v>
      </c>
      <c r="I393" s="93">
        <v>-10.411260000000002</v>
      </c>
      <c r="J393" s="94">
        <f t="shared" si="5"/>
        <v>2.979502134650669E-5</v>
      </c>
      <c r="K393" s="94">
        <f>I393/'סכום נכסי הקרן'!$C$42</f>
        <v>-9.3363343234087482E-8</v>
      </c>
    </row>
    <row r="394" spans="2:11">
      <c r="B394" s="88" t="s">
        <v>2963</v>
      </c>
      <c r="C394" s="90" t="s">
        <v>3291</v>
      </c>
      <c r="D394" s="91" t="s">
        <v>558</v>
      </c>
      <c r="E394" s="91" t="s">
        <v>138</v>
      </c>
      <c r="F394" s="104">
        <v>45040</v>
      </c>
      <c r="G394" s="93">
        <v>5882252.9699999997</v>
      </c>
      <c r="H394" s="105">
        <v>-1.426337</v>
      </c>
      <c r="I394" s="93">
        <v>-83.900770000000023</v>
      </c>
      <c r="J394" s="94">
        <f t="shared" si="5"/>
        <v>2.4010784795868592E-4</v>
      </c>
      <c r="K394" s="94">
        <f>I394/'סכום נכסי הקרן'!$C$42</f>
        <v>-7.5238313010281465E-7</v>
      </c>
    </row>
    <row r="395" spans="2:11">
      <c r="B395" s="88" t="s">
        <v>2963</v>
      </c>
      <c r="C395" s="90" t="s">
        <v>3292</v>
      </c>
      <c r="D395" s="91" t="s">
        <v>558</v>
      </c>
      <c r="E395" s="91" t="s">
        <v>138</v>
      </c>
      <c r="F395" s="104">
        <v>45040</v>
      </c>
      <c r="G395" s="93">
        <v>1294537.5700000003</v>
      </c>
      <c r="H395" s="105">
        <v>-1.426337</v>
      </c>
      <c r="I395" s="93">
        <v>-18.464470000000006</v>
      </c>
      <c r="J395" s="94">
        <f t="shared" si="5"/>
        <v>5.2841757654878707E-5</v>
      </c>
      <c r="K395" s="94">
        <f>I395/'סכום נכסי הקרן'!$C$42</f>
        <v>-1.65580789476539E-7</v>
      </c>
    </row>
    <row r="396" spans="2:11">
      <c r="B396" s="88" t="s">
        <v>3293</v>
      </c>
      <c r="C396" s="90" t="s">
        <v>3294</v>
      </c>
      <c r="D396" s="91" t="s">
        <v>558</v>
      </c>
      <c r="E396" s="91" t="s">
        <v>138</v>
      </c>
      <c r="F396" s="104">
        <v>45040</v>
      </c>
      <c r="G396" s="93">
        <v>3622.4000000000005</v>
      </c>
      <c r="H396" s="105">
        <v>-1.4236420000000001</v>
      </c>
      <c r="I396" s="93">
        <v>-5.1570000000000005E-2</v>
      </c>
      <c r="J396" s="94">
        <f t="shared" ref="J396:J459" si="6">IFERROR(I396/$I$11,0)</f>
        <v>1.4758340977358646E-7</v>
      </c>
      <c r="K396" s="94">
        <f>I396/'סכום נכסי הקרן'!$C$42</f>
        <v>-4.624558036762016E-10</v>
      </c>
    </row>
    <row r="397" spans="2:11">
      <c r="B397" s="88" t="s">
        <v>3295</v>
      </c>
      <c r="C397" s="90" t="s">
        <v>3296</v>
      </c>
      <c r="D397" s="91" t="s">
        <v>558</v>
      </c>
      <c r="E397" s="91" t="s">
        <v>138</v>
      </c>
      <c r="F397" s="104">
        <v>45061</v>
      </c>
      <c r="G397" s="93">
        <v>126805.00000000001</v>
      </c>
      <c r="H397" s="105">
        <v>-1.4067430000000001</v>
      </c>
      <c r="I397" s="93">
        <v>-1.7838200000000004</v>
      </c>
      <c r="J397" s="94">
        <f t="shared" si="6"/>
        <v>5.1049493508303097E-6</v>
      </c>
      <c r="K397" s="94">
        <f>I397/'סכום נכסי הקרן'!$C$42</f>
        <v>-1.599646910439562E-8</v>
      </c>
    </row>
    <row r="398" spans="2:11">
      <c r="B398" s="88" t="s">
        <v>2965</v>
      </c>
      <c r="C398" s="90" t="s">
        <v>3297</v>
      </c>
      <c r="D398" s="91" t="s">
        <v>558</v>
      </c>
      <c r="E398" s="91" t="s">
        <v>138</v>
      </c>
      <c r="F398" s="104">
        <v>44984</v>
      </c>
      <c r="G398" s="93">
        <v>76125000.000000015</v>
      </c>
      <c r="H398" s="105">
        <v>-1.495071</v>
      </c>
      <c r="I398" s="93">
        <v>-1138.1229900000003</v>
      </c>
      <c r="J398" s="94">
        <f t="shared" si="6"/>
        <v>3.2570888424647954E-3</v>
      </c>
      <c r="K398" s="94">
        <f>I398/'סכום נכסי הקרן'!$C$42</f>
        <v>-1.0206158270754541E-5</v>
      </c>
    </row>
    <row r="399" spans="2:11">
      <c r="B399" s="88" t="s">
        <v>2965</v>
      </c>
      <c r="C399" s="90" t="s">
        <v>3298</v>
      </c>
      <c r="D399" s="91" t="s">
        <v>558</v>
      </c>
      <c r="E399" s="91" t="s">
        <v>138</v>
      </c>
      <c r="F399" s="104">
        <v>44984</v>
      </c>
      <c r="G399" s="93">
        <v>8047500.0000000009</v>
      </c>
      <c r="H399" s="105">
        <v>-1.495071</v>
      </c>
      <c r="I399" s="93">
        <v>-120.31586000000001</v>
      </c>
      <c r="J399" s="94">
        <f t="shared" si="6"/>
        <v>3.4432082351447472E-4</v>
      </c>
      <c r="K399" s="94">
        <f>I399/'סכום נכסי הקרן'!$C$42</f>
        <v>-1.0789367409597316E-6</v>
      </c>
    </row>
    <row r="400" spans="2:11">
      <c r="B400" s="88" t="s">
        <v>3299</v>
      </c>
      <c r="C400" s="90" t="s">
        <v>3300</v>
      </c>
      <c r="D400" s="91" t="s">
        <v>558</v>
      </c>
      <c r="E400" s="91" t="s">
        <v>138</v>
      </c>
      <c r="F400" s="104">
        <v>45061</v>
      </c>
      <c r="G400" s="93">
        <v>29008.000000000004</v>
      </c>
      <c r="H400" s="105">
        <v>-1.3228420000000001</v>
      </c>
      <c r="I400" s="93">
        <v>-0.38373000000000007</v>
      </c>
      <c r="J400" s="94">
        <f t="shared" si="6"/>
        <v>1.0981613696416199E-6</v>
      </c>
      <c r="K400" s="94">
        <f>I400/'סכום נכסי הקרן'!$C$42</f>
        <v>-3.4411123820955762E-9</v>
      </c>
    </row>
    <row r="401" spans="2:11">
      <c r="B401" s="88" t="s">
        <v>3301</v>
      </c>
      <c r="C401" s="90" t="s">
        <v>3302</v>
      </c>
      <c r="D401" s="91" t="s">
        <v>558</v>
      </c>
      <c r="E401" s="91" t="s">
        <v>138</v>
      </c>
      <c r="F401" s="104">
        <v>45036</v>
      </c>
      <c r="G401" s="93">
        <v>7252400.0000000009</v>
      </c>
      <c r="H401" s="105">
        <v>-1.499743</v>
      </c>
      <c r="I401" s="93">
        <v>-108.76733000000002</v>
      </c>
      <c r="J401" s="94">
        <f t="shared" si="6"/>
        <v>3.1127115441863305E-4</v>
      </c>
      <c r="K401" s="94">
        <f>I401/'סכום נכסי הקרן'!$C$42</f>
        <v>-9.7537488867296172E-7</v>
      </c>
    </row>
    <row r="402" spans="2:11">
      <c r="B402" s="88" t="s">
        <v>3303</v>
      </c>
      <c r="C402" s="90" t="s">
        <v>3304</v>
      </c>
      <c r="D402" s="91" t="s">
        <v>558</v>
      </c>
      <c r="E402" s="91" t="s">
        <v>138</v>
      </c>
      <c r="F402" s="104">
        <v>45055</v>
      </c>
      <c r="G402" s="93">
        <v>108840000.00000001</v>
      </c>
      <c r="H402" s="105">
        <v>-1.2600480000000001</v>
      </c>
      <c r="I402" s="93">
        <v>-1371.4359900000002</v>
      </c>
      <c r="J402" s="94">
        <f t="shared" si="6"/>
        <v>3.9247857221332994E-3</v>
      </c>
      <c r="K402" s="94">
        <f>I402/'סכום נכסי הקרן'!$C$42</f>
        <v>-1.2298400871551624E-5</v>
      </c>
    </row>
    <row r="403" spans="2:11">
      <c r="B403" s="88" t="s">
        <v>3305</v>
      </c>
      <c r="C403" s="90" t="s">
        <v>3306</v>
      </c>
      <c r="D403" s="91" t="s">
        <v>558</v>
      </c>
      <c r="E403" s="91" t="s">
        <v>138</v>
      </c>
      <c r="F403" s="104">
        <v>45084</v>
      </c>
      <c r="G403" s="93">
        <v>27225.000000000004</v>
      </c>
      <c r="H403" s="105">
        <v>-1.211203</v>
      </c>
      <c r="I403" s="93">
        <v>-0.32975000000000004</v>
      </c>
      <c r="J403" s="94">
        <f t="shared" si="6"/>
        <v>9.436810039332973E-7</v>
      </c>
      <c r="K403" s="94">
        <f>I403/'סכום נכסי הקרן'!$C$42</f>
        <v>-2.9570448179605874E-9</v>
      </c>
    </row>
    <row r="404" spans="2:11">
      <c r="B404" s="88" t="s">
        <v>2969</v>
      </c>
      <c r="C404" s="90" t="s">
        <v>3307</v>
      </c>
      <c r="D404" s="91" t="s">
        <v>558</v>
      </c>
      <c r="E404" s="91" t="s">
        <v>138</v>
      </c>
      <c r="F404" s="104">
        <v>45061</v>
      </c>
      <c r="G404" s="93">
        <v>90750000.000000015</v>
      </c>
      <c r="H404" s="105">
        <v>-1.2389239999999999</v>
      </c>
      <c r="I404" s="93">
        <v>-1124.3237500000002</v>
      </c>
      <c r="J404" s="94">
        <f t="shared" si="6"/>
        <v>3.2175980747416212E-3</v>
      </c>
      <c r="K404" s="94">
        <f>I404/'סכום נכסי הקרן'!$C$42</f>
        <v>-1.0082413096732419E-5</v>
      </c>
    </row>
    <row r="405" spans="2:11">
      <c r="B405" s="88" t="s">
        <v>2971</v>
      </c>
      <c r="C405" s="90" t="s">
        <v>3308</v>
      </c>
      <c r="D405" s="91" t="s">
        <v>558</v>
      </c>
      <c r="E405" s="91" t="s">
        <v>138</v>
      </c>
      <c r="F405" s="104">
        <v>45061</v>
      </c>
      <c r="G405" s="93">
        <v>54450000.000000007</v>
      </c>
      <c r="H405" s="105">
        <v>-1.2389239999999999</v>
      </c>
      <c r="I405" s="93">
        <v>-674.5942500000001</v>
      </c>
      <c r="J405" s="94">
        <f t="shared" si="6"/>
        <v>1.9305588448449728E-3</v>
      </c>
      <c r="K405" s="94">
        <f>I405/'סכום נכסי הקרן'!$C$42</f>
        <v>-6.0494478580394512E-6</v>
      </c>
    </row>
    <row r="406" spans="2:11">
      <c r="B406" s="88" t="s">
        <v>3309</v>
      </c>
      <c r="C406" s="90" t="s">
        <v>3310</v>
      </c>
      <c r="D406" s="91" t="s">
        <v>558</v>
      </c>
      <c r="E406" s="91" t="s">
        <v>138</v>
      </c>
      <c r="F406" s="104">
        <v>45062</v>
      </c>
      <c r="G406" s="93">
        <v>21057480.000000004</v>
      </c>
      <c r="H406" s="105">
        <v>-1.1806000000000001</v>
      </c>
      <c r="I406" s="93">
        <v>-248.60453000000004</v>
      </c>
      <c r="J406" s="94">
        <f t="shared" si="6"/>
        <v>7.1145829401900087E-4</v>
      </c>
      <c r="K406" s="94">
        <f>I406/'סכום נכסי הקרן'!$C$42</f>
        <v>-2.2293699383109248E-6</v>
      </c>
    </row>
    <row r="407" spans="2:11">
      <c r="B407" s="88" t="s">
        <v>3309</v>
      </c>
      <c r="C407" s="90" t="s">
        <v>3311</v>
      </c>
      <c r="D407" s="91" t="s">
        <v>558</v>
      </c>
      <c r="E407" s="91" t="s">
        <v>138</v>
      </c>
      <c r="F407" s="104">
        <v>45062</v>
      </c>
      <c r="G407" s="93">
        <v>2523267.0000000005</v>
      </c>
      <c r="H407" s="105">
        <v>-1.1806000000000001</v>
      </c>
      <c r="I407" s="93">
        <v>-29.789680000000004</v>
      </c>
      <c r="J407" s="94">
        <f t="shared" si="6"/>
        <v>8.5252327912817792E-5</v>
      </c>
      <c r="K407" s="94">
        <f>I407/'סכום נכסי הקרן'!$C$42</f>
        <v>-2.6714001174436438E-7</v>
      </c>
    </row>
    <row r="408" spans="2:11">
      <c r="B408" s="88" t="s">
        <v>3309</v>
      </c>
      <c r="C408" s="90" t="s">
        <v>3312</v>
      </c>
      <c r="D408" s="91" t="s">
        <v>558</v>
      </c>
      <c r="E408" s="91" t="s">
        <v>138</v>
      </c>
      <c r="F408" s="104">
        <v>45062</v>
      </c>
      <c r="G408" s="93">
        <v>15611580.000000002</v>
      </c>
      <c r="H408" s="105">
        <v>-1.1806000000000001</v>
      </c>
      <c r="I408" s="93">
        <v>-184.31025000000002</v>
      </c>
      <c r="J408" s="94">
        <f t="shared" si="6"/>
        <v>5.2746044504987715E-4</v>
      </c>
      <c r="K408" s="94">
        <f>I408/'סכום נכסי הקרן'!$C$42</f>
        <v>-1.6528087025307668E-6</v>
      </c>
    </row>
    <row r="409" spans="2:11">
      <c r="B409" s="88" t="s">
        <v>3313</v>
      </c>
      <c r="C409" s="90" t="s">
        <v>3314</v>
      </c>
      <c r="D409" s="91" t="s">
        <v>558</v>
      </c>
      <c r="E409" s="91" t="s">
        <v>138</v>
      </c>
      <c r="F409" s="104">
        <v>45062</v>
      </c>
      <c r="G409" s="93">
        <v>72626000.000000015</v>
      </c>
      <c r="H409" s="105">
        <v>-1.161095</v>
      </c>
      <c r="I409" s="93">
        <v>-843.25700000000006</v>
      </c>
      <c r="J409" s="94">
        <f t="shared" si="6"/>
        <v>2.4132391579492962E-3</v>
      </c>
      <c r="K409" s="94">
        <f>I409/'סכום נכסי הקרן'!$C$42</f>
        <v>-7.5619370494586535E-6</v>
      </c>
    </row>
    <row r="410" spans="2:11">
      <c r="B410" s="88" t="s">
        <v>2979</v>
      </c>
      <c r="C410" s="90" t="s">
        <v>3315</v>
      </c>
      <c r="D410" s="91" t="s">
        <v>558</v>
      </c>
      <c r="E410" s="91" t="s">
        <v>138</v>
      </c>
      <c r="F410" s="104">
        <v>45057</v>
      </c>
      <c r="G410" s="93">
        <v>29072000.000000004</v>
      </c>
      <c r="H410" s="105">
        <v>-1.80139</v>
      </c>
      <c r="I410" s="93">
        <v>-523.70000000000005</v>
      </c>
      <c r="J410" s="94">
        <f t="shared" si="6"/>
        <v>1.4987285572702585E-3</v>
      </c>
      <c r="K410" s="94">
        <f>I410/'סכום נכסי הקרן'!$C$42</f>
        <v>-4.6962983204426366E-6</v>
      </c>
    </row>
    <row r="411" spans="2:11">
      <c r="B411" s="88" t="s">
        <v>3316</v>
      </c>
      <c r="C411" s="90" t="s">
        <v>3317</v>
      </c>
      <c r="D411" s="91" t="s">
        <v>558</v>
      </c>
      <c r="E411" s="91" t="s">
        <v>138</v>
      </c>
      <c r="F411" s="104">
        <v>45057</v>
      </c>
      <c r="G411" s="93">
        <v>83651000.000000015</v>
      </c>
      <c r="H411" s="105">
        <v>-1.7174179999999999</v>
      </c>
      <c r="I411" s="93">
        <v>-1436.6375000000003</v>
      </c>
      <c r="J411" s="94">
        <f t="shared" si="6"/>
        <v>4.1113798886678469E-3</v>
      </c>
      <c r="K411" s="94">
        <f>I411/'סכום נכסי הקרן'!$C$42</f>
        <v>-1.2883097724527228E-5</v>
      </c>
    </row>
    <row r="412" spans="2:11">
      <c r="B412" s="88" t="s">
        <v>3318</v>
      </c>
      <c r="C412" s="90" t="s">
        <v>3319</v>
      </c>
      <c r="D412" s="91" t="s">
        <v>558</v>
      </c>
      <c r="E412" s="91" t="s">
        <v>138</v>
      </c>
      <c r="F412" s="104">
        <v>45085</v>
      </c>
      <c r="G412" s="93">
        <v>1819.7000000000003</v>
      </c>
      <c r="H412" s="105">
        <v>-0.94960699999999998</v>
      </c>
      <c r="I412" s="93">
        <v>-1.7280000000000004E-2</v>
      </c>
      <c r="J412" s="94">
        <f t="shared" si="6"/>
        <v>4.9452032594290759E-8</v>
      </c>
      <c r="K412" s="94">
        <f>I412/'סכום נכסי הקרן'!$C$42</f>
        <v>-1.5495901275014089E-10</v>
      </c>
    </row>
    <row r="413" spans="2:11">
      <c r="B413" s="88" t="s">
        <v>3318</v>
      </c>
      <c r="C413" s="90" t="s">
        <v>3320</v>
      </c>
      <c r="D413" s="91" t="s">
        <v>558</v>
      </c>
      <c r="E413" s="91" t="s">
        <v>138</v>
      </c>
      <c r="F413" s="104">
        <v>45085</v>
      </c>
      <c r="G413" s="93">
        <v>72788.000000000015</v>
      </c>
      <c r="H413" s="105">
        <v>-0.94977199999999995</v>
      </c>
      <c r="I413" s="93">
        <v>-0.69132000000000016</v>
      </c>
      <c r="J413" s="94">
        <f t="shared" si="6"/>
        <v>1.9784247206646463E-6</v>
      </c>
      <c r="K413" s="94">
        <f>I413/'סכום נכסי הקרן'!$C$42</f>
        <v>-6.1994366142608444E-9</v>
      </c>
    </row>
    <row r="414" spans="2:11">
      <c r="B414" s="88" t="s">
        <v>3321</v>
      </c>
      <c r="C414" s="90" t="s">
        <v>3322</v>
      </c>
      <c r="D414" s="91" t="s">
        <v>558</v>
      </c>
      <c r="E414" s="91" t="s">
        <v>138</v>
      </c>
      <c r="F414" s="104">
        <v>45056</v>
      </c>
      <c r="G414" s="93">
        <v>3639.4000000000005</v>
      </c>
      <c r="H414" s="105">
        <v>-0.949882</v>
      </c>
      <c r="I414" s="93">
        <v>-3.457000000000001E-2</v>
      </c>
      <c r="J414" s="94">
        <f t="shared" si="6"/>
        <v>9.8932683262999526E-8</v>
      </c>
      <c r="K414" s="94">
        <f>I414/'סכום נכסי הקרן'!$C$42</f>
        <v>-3.1000770085488257E-10</v>
      </c>
    </row>
    <row r="415" spans="2:11">
      <c r="B415" s="88" t="s">
        <v>3321</v>
      </c>
      <c r="C415" s="90" t="s">
        <v>3323</v>
      </c>
      <c r="D415" s="91" t="s">
        <v>558</v>
      </c>
      <c r="E415" s="91" t="s">
        <v>138</v>
      </c>
      <c r="F415" s="104">
        <v>45056</v>
      </c>
      <c r="G415" s="93">
        <v>72788.000000000015</v>
      </c>
      <c r="H415" s="105">
        <v>-0.94977199999999995</v>
      </c>
      <c r="I415" s="93">
        <v>-0.69132000000000016</v>
      </c>
      <c r="J415" s="94">
        <f t="shared" si="6"/>
        <v>1.9784247206646463E-6</v>
      </c>
      <c r="K415" s="94">
        <f>I415/'סכום נכסי הקרן'!$C$42</f>
        <v>-6.1994366142608444E-9</v>
      </c>
    </row>
    <row r="416" spans="2:11">
      <c r="B416" s="88" t="s">
        <v>3001</v>
      </c>
      <c r="C416" s="90" t="s">
        <v>3324</v>
      </c>
      <c r="D416" s="91" t="s">
        <v>558</v>
      </c>
      <c r="E416" s="91" t="s">
        <v>138</v>
      </c>
      <c r="F416" s="104">
        <v>45105</v>
      </c>
      <c r="G416" s="93">
        <v>72854.000000000015</v>
      </c>
      <c r="H416" s="105">
        <v>-0.85831900000000005</v>
      </c>
      <c r="I416" s="93">
        <v>-0.62532000000000021</v>
      </c>
      <c r="J416" s="94">
        <f t="shared" si="6"/>
        <v>1.7895454295058971E-6</v>
      </c>
      <c r="K416" s="94">
        <f>I416/'סכום נכסי הקרן'!$C$42</f>
        <v>-5.6075792738957238E-9</v>
      </c>
    </row>
    <row r="417" spans="2:11">
      <c r="B417" s="88" t="s">
        <v>3001</v>
      </c>
      <c r="C417" s="90" t="s">
        <v>3325</v>
      </c>
      <c r="D417" s="91" t="s">
        <v>558</v>
      </c>
      <c r="E417" s="91" t="s">
        <v>138</v>
      </c>
      <c r="F417" s="104">
        <v>45105</v>
      </c>
      <c r="G417" s="93">
        <v>437124.00000000006</v>
      </c>
      <c r="H417" s="105">
        <v>-0.85832600000000003</v>
      </c>
      <c r="I417" s="93">
        <v>-3.7519500000000008</v>
      </c>
      <c r="J417" s="94">
        <f t="shared" si="6"/>
        <v>1.0737358431258636E-5</v>
      </c>
      <c r="K417" s="94">
        <f>I417/'סכום נכסי הקרן'!$C$42</f>
        <v>-3.3645744669438143E-8</v>
      </c>
    </row>
    <row r="418" spans="2:11">
      <c r="B418" s="88" t="s">
        <v>3001</v>
      </c>
      <c r="C418" s="90" t="s">
        <v>3326</v>
      </c>
      <c r="D418" s="91" t="s">
        <v>558</v>
      </c>
      <c r="E418" s="91" t="s">
        <v>138</v>
      </c>
      <c r="F418" s="104">
        <v>45105</v>
      </c>
      <c r="G418" s="93">
        <v>218562.00000000003</v>
      </c>
      <c r="H418" s="105">
        <v>-0.85832399999999998</v>
      </c>
      <c r="I418" s="93">
        <v>-1.8759700000000004</v>
      </c>
      <c r="J418" s="94">
        <f t="shared" si="6"/>
        <v>5.3686649065921085E-6</v>
      </c>
      <c r="K418" s="94">
        <f>I418/'סכום נכסי הקרן'!$C$42</f>
        <v>-1.6822827497041768E-8</v>
      </c>
    </row>
    <row r="419" spans="2:11">
      <c r="B419" s="88" t="s">
        <v>3001</v>
      </c>
      <c r="C419" s="90" t="s">
        <v>3327</v>
      </c>
      <c r="D419" s="91" t="s">
        <v>558</v>
      </c>
      <c r="E419" s="91" t="s">
        <v>138</v>
      </c>
      <c r="F419" s="104">
        <v>45105</v>
      </c>
      <c r="G419" s="93">
        <v>65568.60000000002</v>
      </c>
      <c r="H419" s="105">
        <v>-0.85832200000000003</v>
      </c>
      <c r="I419" s="93">
        <v>-0.56279000000000012</v>
      </c>
      <c r="J419" s="94">
        <f t="shared" si="6"/>
        <v>1.6105966101701908E-6</v>
      </c>
      <c r="K419" s="94">
        <f>I419/'סכום נכסי הקרן'!$C$42</f>
        <v>-5.0468392815770711E-9</v>
      </c>
    </row>
    <row r="420" spans="2:11">
      <c r="B420" s="88" t="s">
        <v>3001</v>
      </c>
      <c r="C420" s="90" t="s">
        <v>3328</v>
      </c>
      <c r="D420" s="91" t="s">
        <v>558</v>
      </c>
      <c r="E420" s="91" t="s">
        <v>138</v>
      </c>
      <c r="F420" s="104">
        <v>45105</v>
      </c>
      <c r="G420" s="93">
        <v>947102.00000000012</v>
      </c>
      <c r="H420" s="105">
        <v>-0.85832600000000003</v>
      </c>
      <c r="I420" s="93">
        <v>-8.1292200000000019</v>
      </c>
      <c r="J420" s="94">
        <f t="shared" si="6"/>
        <v>2.326426229202317E-5</v>
      </c>
      <c r="K420" s="94">
        <f>I420/'סכום נכסי הקרן'!$C$42</f>
        <v>-7.2899068612772001E-8</v>
      </c>
    </row>
    <row r="421" spans="2:11">
      <c r="B421" s="88" t="s">
        <v>3329</v>
      </c>
      <c r="C421" s="90" t="s">
        <v>3330</v>
      </c>
      <c r="D421" s="91" t="s">
        <v>558</v>
      </c>
      <c r="E421" s="91" t="s">
        <v>138</v>
      </c>
      <c r="F421" s="104">
        <v>45069</v>
      </c>
      <c r="G421" s="93">
        <v>4738110.0000000009</v>
      </c>
      <c r="H421" s="105">
        <v>-0.98454399999999997</v>
      </c>
      <c r="I421" s="93">
        <v>-46.648769999999999</v>
      </c>
      <c r="J421" s="94">
        <f t="shared" si="6"/>
        <v>1.3349979713678082E-4</v>
      </c>
      <c r="K421" s="94">
        <f>I421/'סכום נכסי הקרן'!$C$42</f>
        <v>-4.1832449914400393E-7</v>
      </c>
    </row>
    <row r="422" spans="2:11">
      <c r="B422" s="88" t="s">
        <v>3329</v>
      </c>
      <c r="C422" s="90" t="s">
        <v>3331</v>
      </c>
      <c r="D422" s="91" t="s">
        <v>558</v>
      </c>
      <c r="E422" s="91" t="s">
        <v>138</v>
      </c>
      <c r="F422" s="104">
        <v>45069</v>
      </c>
      <c r="G422" s="93">
        <v>32802300.000000004</v>
      </c>
      <c r="H422" s="105">
        <v>-0.98454399999999997</v>
      </c>
      <c r="I422" s="93">
        <v>-322.95300000000003</v>
      </c>
      <c r="J422" s="94">
        <f t="shared" si="6"/>
        <v>9.2422929875138793E-4</v>
      </c>
      <c r="K422" s="94">
        <f>I422/'סכום נכסי הקרן'!$C$42</f>
        <v>-2.89609247943844E-6</v>
      </c>
    </row>
    <row r="423" spans="2:11">
      <c r="B423" s="88" t="s">
        <v>3007</v>
      </c>
      <c r="C423" s="90" t="s">
        <v>3332</v>
      </c>
      <c r="D423" s="91" t="s">
        <v>558</v>
      </c>
      <c r="E423" s="91" t="s">
        <v>138</v>
      </c>
      <c r="F423" s="104">
        <v>45106</v>
      </c>
      <c r="G423" s="93">
        <v>113026000.00000001</v>
      </c>
      <c r="H423" s="105">
        <v>-0.74632900000000002</v>
      </c>
      <c r="I423" s="93">
        <v>-843.54618000000016</v>
      </c>
      <c r="J423" s="94">
        <f t="shared" si="6"/>
        <v>2.414066735425316E-3</v>
      </c>
      <c r="K423" s="94">
        <f>I423/'סכום נכסי הקרן'!$C$42</f>
        <v>-7.5645302813629996E-6</v>
      </c>
    </row>
    <row r="424" spans="2:11">
      <c r="B424" s="88" t="s">
        <v>3013</v>
      </c>
      <c r="C424" s="90" t="s">
        <v>3333</v>
      </c>
      <c r="D424" s="91" t="s">
        <v>558</v>
      </c>
      <c r="E424" s="91" t="s">
        <v>138</v>
      </c>
      <c r="F424" s="104">
        <v>45069</v>
      </c>
      <c r="G424" s="93">
        <v>145984000.00000003</v>
      </c>
      <c r="H424" s="105">
        <v>-1.098692</v>
      </c>
      <c r="I424" s="93">
        <v>-1603.9146800000003</v>
      </c>
      <c r="J424" s="94">
        <f t="shared" si="6"/>
        <v>4.5900949672350371E-3</v>
      </c>
      <c r="K424" s="94">
        <f>I424/'סכום נכסי הקרן'!$C$42</f>
        <v>-1.4383161767839012E-5</v>
      </c>
    </row>
    <row r="425" spans="2:11">
      <c r="B425" s="88" t="s">
        <v>3334</v>
      </c>
      <c r="C425" s="90" t="s">
        <v>3335</v>
      </c>
      <c r="D425" s="91" t="s">
        <v>558</v>
      </c>
      <c r="E425" s="91" t="s">
        <v>138</v>
      </c>
      <c r="F425" s="104">
        <v>45069</v>
      </c>
      <c r="G425" s="93">
        <v>73000000.000000015</v>
      </c>
      <c r="H425" s="105">
        <v>-1.0876129999999999</v>
      </c>
      <c r="I425" s="93">
        <v>-793.95734000000016</v>
      </c>
      <c r="J425" s="94">
        <f t="shared" si="6"/>
        <v>2.2721530240831247E-3</v>
      </c>
      <c r="K425" s="94">
        <f>I425/'סכום נכסי הקרן'!$C$42</f>
        <v>-7.1198406002388852E-6</v>
      </c>
    </row>
    <row r="426" spans="2:11">
      <c r="B426" s="88" t="s">
        <v>3023</v>
      </c>
      <c r="C426" s="90" t="s">
        <v>3336</v>
      </c>
      <c r="D426" s="91" t="s">
        <v>558</v>
      </c>
      <c r="E426" s="91" t="s">
        <v>138</v>
      </c>
      <c r="F426" s="104">
        <v>45062</v>
      </c>
      <c r="G426" s="93">
        <v>117983400.00000001</v>
      </c>
      <c r="H426" s="105">
        <v>-1.122417</v>
      </c>
      <c r="I426" s="93">
        <v>-1324.2656200000004</v>
      </c>
      <c r="J426" s="94">
        <f t="shared" si="6"/>
        <v>3.7897932062348765E-3</v>
      </c>
      <c r="K426" s="94">
        <f>I426/'סכום נכסי הקרן'!$C$42</f>
        <v>-1.1875398905911645E-5</v>
      </c>
    </row>
    <row r="427" spans="2:11">
      <c r="B427" s="88" t="s">
        <v>3028</v>
      </c>
      <c r="C427" s="90" t="s">
        <v>3337</v>
      </c>
      <c r="D427" s="91" t="s">
        <v>558</v>
      </c>
      <c r="E427" s="91" t="s">
        <v>138</v>
      </c>
      <c r="F427" s="104">
        <v>45085</v>
      </c>
      <c r="G427" s="93">
        <v>117219200.00000001</v>
      </c>
      <c r="H427" s="105">
        <v>-0.99267000000000005</v>
      </c>
      <c r="I427" s="93">
        <v>-1163.6000000000001</v>
      </c>
      <c r="J427" s="94">
        <f t="shared" si="6"/>
        <v>3.3299991392775883E-3</v>
      </c>
      <c r="K427" s="94">
        <f>I427/'סכום נכסי הקרן'!$C$42</f>
        <v>-1.0434624261346291E-5</v>
      </c>
    </row>
    <row r="428" spans="2:11">
      <c r="B428" s="88" t="s">
        <v>3037</v>
      </c>
      <c r="C428" s="90" t="s">
        <v>3338</v>
      </c>
      <c r="D428" s="91" t="s">
        <v>558</v>
      </c>
      <c r="E428" s="91" t="s">
        <v>138</v>
      </c>
      <c r="F428" s="104">
        <v>45084</v>
      </c>
      <c r="G428" s="93">
        <v>128450000.00000001</v>
      </c>
      <c r="H428" s="105">
        <v>-0.77594399999999997</v>
      </c>
      <c r="I428" s="93">
        <v>-996.70000000000016</v>
      </c>
      <c r="J428" s="94">
        <f t="shared" si="6"/>
        <v>2.8523634772412961E-3</v>
      </c>
      <c r="K428" s="94">
        <f>I428/'סכום נכסי הקרן'!$C$42</f>
        <v>-8.93794259305934E-6</v>
      </c>
    </row>
    <row r="429" spans="2:11">
      <c r="B429" s="88" t="s">
        <v>3037</v>
      </c>
      <c r="C429" s="90" t="s">
        <v>3339</v>
      </c>
      <c r="D429" s="91" t="s">
        <v>558</v>
      </c>
      <c r="E429" s="91" t="s">
        <v>138</v>
      </c>
      <c r="F429" s="104">
        <v>45084</v>
      </c>
      <c r="G429" s="93">
        <v>7266600.0000000009</v>
      </c>
      <c r="H429" s="105">
        <v>-0.77594399999999997</v>
      </c>
      <c r="I429" s="93">
        <v>-56.384740000000015</v>
      </c>
      <c r="J429" s="94">
        <f t="shared" si="6"/>
        <v>1.6136226853591493E-4</v>
      </c>
      <c r="K429" s="94">
        <f>I429/'סכום נכסי הקרן'!$C$42</f>
        <v>-5.0563215535725567E-7</v>
      </c>
    </row>
    <row r="430" spans="2:11">
      <c r="B430" s="88" t="s">
        <v>3037</v>
      </c>
      <c r="C430" s="90" t="s">
        <v>3340</v>
      </c>
      <c r="D430" s="91" t="s">
        <v>558</v>
      </c>
      <c r="E430" s="91" t="s">
        <v>138</v>
      </c>
      <c r="F430" s="104">
        <v>45084</v>
      </c>
      <c r="G430" s="93">
        <v>5138000.0000000009</v>
      </c>
      <c r="H430" s="105">
        <v>-0.77594399999999997</v>
      </c>
      <c r="I430" s="93">
        <v>-39.868000000000009</v>
      </c>
      <c r="J430" s="94">
        <f t="shared" si="6"/>
        <v>1.1409453908965186E-4</v>
      </c>
      <c r="K430" s="94">
        <f>I430/'סכום נכסי הקרן'!$C$42</f>
        <v>-3.5751770372237365E-7</v>
      </c>
    </row>
    <row r="431" spans="2:11">
      <c r="B431" s="88" t="s">
        <v>3037</v>
      </c>
      <c r="C431" s="90" t="s">
        <v>3341</v>
      </c>
      <c r="D431" s="91" t="s">
        <v>558</v>
      </c>
      <c r="E431" s="91" t="s">
        <v>138</v>
      </c>
      <c r="F431" s="104">
        <v>45084</v>
      </c>
      <c r="G431" s="93">
        <v>477100.00000000006</v>
      </c>
      <c r="H431" s="105">
        <v>-0.77594399999999997</v>
      </c>
      <c r="I431" s="93">
        <v>-3.7020300000000006</v>
      </c>
      <c r="J431" s="94">
        <f t="shared" si="6"/>
        <v>1.0594497003764018E-5</v>
      </c>
      <c r="K431" s="94">
        <f>I431/'סכום נכסי הקרן'!$C$42</f>
        <v>-3.3198085299271062E-8</v>
      </c>
    </row>
    <row r="432" spans="2:11">
      <c r="B432" s="88" t="s">
        <v>3037</v>
      </c>
      <c r="C432" s="90" t="s">
        <v>3342</v>
      </c>
      <c r="D432" s="91" t="s">
        <v>558</v>
      </c>
      <c r="E432" s="91" t="s">
        <v>138</v>
      </c>
      <c r="F432" s="104">
        <v>45084</v>
      </c>
      <c r="G432" s="93">
        <v>4037000.0000000005</v>
      </c>
      <c r="H432" s="105">
        <v>-0.77594399999999997</v>
      </c>
      <c r="I432" s="93">
        <v>-31.324860000000005</v>
      </c>
      <c r="J432" s="94">
        <f t="shared" si="6"/>
        <v>8.9645717461319142E-5</v>
      </c>
      <c r="K432" s="94">
        <f>I432/'סכום נכסי הקרן'!$C$42</f>
        <v>-2.809067928319663E-7</v>
      </c>
    </row>
    <row r="433" spans="2:11">
      <c r="B433" s="88" t="s">
        <v>3037</v>
      </c>
      <c r="C433" s="90" t="s">
        <v>3343</v>
      </c>
      <c r="D433" s="91" t="s">
        <v>558</v>
      </c>
      <c r="E433" s="91" t="s">
        <v>138</v>
      </c>
      <c r="F433" s="104">
        <v>45084</v>
      </c>
      <c r="G433" s="93">
        <v>12845000.000000002</v>
      </c>
      <c r="H433" s="105">
        <v>-0.77594399999999997</v>
      </c>
      <c r="I433" s="93">
        <v>-99.670000000000016</v>
      </c>
      <c r="J433" s="94">
        <f t="shared" si="6"/>
        <v>2.8523634772412962E-4</v>
      </c>
      <c r="K433" s="94">
        <f>I433/'סכום נכסי הקרן'!$C$42</f>
        <v>-8.9379425930593406E-7</v>
      </c>
    </row>
    <row r="434" spans="2:11">
      <c r="B434" s="88" t="s">
        <v>3344</v>
      </c>
      <c r="C434" s="90" t="s">
        <v>3345</v>
      </c>
      <c r="D434" s="91" t="s">
        <v>558</v>
      </c>
      <c r="E434" s="91" t="s">
        <v>138</v>
      </c>
      <c r="F434" s="104">
        <v>45070</v>
      </c>
      <c r="G434" s="93">
        <v>55275.000000000007</v>
      </c>
      <c r="H434" s="105">
        <v>0.29942999999999997</v>
      </c>
      <c r="I434" s="93">
        <v>0.16550999999999999</v>
      </c>
      <c r="J434" s="94">
        <f t="shared" si="6"/>
        <v>-4.736577496921911E-7</v>
      </c>
      <c r="K434" s="94">
        <f>I434/'סכום נכסי הקרן'!$C$42</f>
        <v>1.4842167939974426E-9</v>
      </c>
    </row>
    <row r="435" spans="2:11">
      <c r="B435" s="88" t="s">
        <v>3346</v>
      </c>
      <c r="C435" s="90" t="s">
        <v>3347</v>
      </c>
      <c r="D435" s="91" t="s">
        <v>558</v>
      </c>
      <c r="E435" s="91" t="s">
        <v>138</v>
      </c>
      <c r="F435" s="104">
        <v>45075</v>
      </c>
      <c r="G435" s="93">
        <v>36860.000000000007</v>
      </c>
      <c r="H435" s="105">
        <v>0.32647900000000002</v>
      </c>
      <c r="I435" s="93">
        <v>0.12034000000000002</v>
      </c>
      <c r="J435" s="94">
        <f t="shared" si="6"/>
        <v>-3.4438990754611979E-7</v>
      </c>
      <c r="K435" s="94">
        <f>I435/'סכום נכסי הקרן'!$C$42</f>
        <v>1.079153217265738E-9</v>
      </c>
    </row>
    <row r="436" spans="2:11">
      <c r="B436" s="88" t="s">
        <v>3348</v>
      </c>
      <c r="C436" s="90" t="s">
        <v>3349</v>
      </c>
      <c r="D436" s="91" t="s">
        <v>558</v>
      </c>
      <c r="E436" s="91" t="s">
        <v>138</v>
      </c>
      <c r="F436" s="104">
        <v>45083</v>
      </c>
      <c r="G436" s="93">
        <v>7377400.0000000009</v>
      </c>
      <c r="H436" s="105">
        <v>0.22003200000000001</v>
      </c>
      <c r="I436" s="93">
        <v>16.232670000000002</v>
      </c>
      <c r="J436" s="94">
        <f t="shared" si="6"/>
        <v>-4.6454775806271167E-5</v>
      </c>
      <c r="K436" s="94">
        <f>I436/'סכום נכסי הקרן'!$C$42</f>
        <v>1.4556704383673781E-7</v>
      </c>
    </row>
    <row r="437" spans="2:11">
      <c r="B437" s="88" t="s">
        <v>3348</v>
      </c>
      <c r="C437" s="90" t="s">
        <v>3350</v>
      </c>
      <c r="D437" s="91" t="s">
        <v>558</v>
      </c>
      <c r="E437" s="91" t="s">
        <v>138</v>
      </c>
      <c r="F437" s="104">
        <v>45083</v>
      </c>
      <c r="G437" s="93">
        <v>1291045.0000000002</v>
      </c>
      <c r="H437" s="105">
        <v>0.22003300000000001</v>
      </c>
      <c r="I437" s="93">
        <v>2.8407199999999997</v>
      </c>
      <c r="J437" s="94">
        <f t="shared" si="6"/>
        <v>-8.1295936360679179E-6</v>
      </c>
      <c r="K437" s="94">
        <f>I437/'סכום נכסי הקרן'!$C$42</f>
        <v>2.5474257332151622E-8</v>
      </c>
    </row>
    <row r="438" spans="2:11">
      <c r="B438" s="88" t="s">
        <v>3039</v>
      </c>
      <c r="C438" s="90" t="s">
        <v>3351</v>
      </c>
      <c r="D438" s="91" t="s">
        <v>558</v>
      </c>
      <c r="E438" s="91" t="s">
        <v>138</v>
      </c>
      <c r="F438" s="104">
        <v>45076</v>
      </c>
      <c r="G438" s="93">
        <v>110760000.00000001</v>
      </c>
      <c r="H438" s="105">
        <v>3.4951999999999997E-2</v>
      </c>
      <c r="I438" s="93">
        <v>38.712990000000005</v>
      </c>
      <c r="J438" s="94">
        <f t="shared" si="6"/>
        <v>-1.1078912287629932E-4</v>
      </c>
      <c r="K438" s="94">
        <f>I438/'סכום נכסי הקרן'!$C$42</f>
        <v>3.4716011059062937E-7</v>
      </c>
    </row>
    <row r="439" spans="2:11">
      <c r="B439" s="88" t="s">
        <v>3352</v>
      </c>
      <c r="C439" s="90" t="s">
        <v>3353</v>
      </c>
      <c r="D439" s="91" t="s">
        <v>558</v>
      </c>
      <c r="E439" s="91" t="s">
        <v>138</v>
      </c>
      <c r="F439" s="104">
        <v>45078</v>
      </c>
      <c r="G439" s="93">
        <v>4799.8600000000006</v>
      </c>
      <c r="H439" s="105">
        <v>0.49376399999999998</v>
      </c>
      <c r="I439" s="93">
        <v>2.3700000000000002E-2</v>
      </c>
      <c r="J439" s="94">
        <f t="shared" si="6"/>
        <v>-6.7824836370641832E-8</v>
      </c>
      <c r="K439" s="94">
        <f>I439/'סכום נכסי הקרן'!$C$42</f>
        <v>2.1253059040383902E-10</v>
      </c>
    </row>
    <row r="440" spans="2:11">
      <c r="B440" s="88" t="s">
        <v>3042</v>
      </c>
      <c r="C440" s="90" t="s">
        <v>3354</v>
      </c>
      <c r="D440" s="91" t="s">
        <v>558</v>
      </c>
      <c r="E440" s="91" t="s">
        <v>138</v>
      </c>
      <c r="F440" s="104">
        <v>45076</v>
      </c>
      <c r="G440" s="93">
        <v>55395000.000000007</v>
      </c>
      <c r="H440" s="105">
        <v>6.2021E-2</v>
      </c>
      <c r="I440" s="93">
        <v>34.356500000000004</v>
      </c>
      <c r="J440" s="94">
        <f t="shared" si="6"/>
        <v>-9.832168737417537E-5</v>
      </c>
      <c r="K440" s="94">
        <f>I440/'סכום נכסי הקרן'!$C$42</f>
        <v>3.0809313203415595E-7</v>
      </c>
    </row>
    <row r="441" spans="2:11">
      <c r="B441" s="88" t="s">
        <v>3355</v>
      </c>
      <c r="C441" s="90" t="s">
        <v>3356</v>
      </c>
      <c r="D441" s="91" t="s">
        <v>558</v>
      </c>
      <c r="E441" s="91" t="s">
        <v>138</v>
      </c>
      <c r="F441" s="104">
        <v>45078</v>
      </c>
      <c r="G441" s="93">
        <v>81268.000000000015</v>
      </c>
      <c r="H441" s="105">
        <v>0.54232899999999995</v>
      </c>
      <c r="I441" s="93">
        <v>0.44074000000000008</v>
      </c>
      <c r="J441" s="94">
        <f t="shared" si="6"/>
        <v>-1.2613130118985944E-6</v>
      </c>
      <c r="K441" s="94">
        <f>I441/'סכום נכסי הקרן'!$C$42</f>
        <v>3.9523515786745997E-9</v>
      </c>
    </row>
    <row r="442" spans="2:11">
      <c r="B442" s="88" t="s">
        <v>3357</v>
      </c>
      <c r="C442" s="90" t="s">
        <v>3358</v>
      </c>
      <c r="D442" s="91" t="s">
        <v>558</v>
      </c>
      <c r="E442" s="91" t="s">
        <v>138</v>
      </c>
      <c r="F442" s="104">
        <v>45078</v>
      </c>
      <c r="G442" s="93">
        <v>1109790.0000000002</v>
      </c>
      <c r="H442" s="105">
        <v>0.50594300000000003</v>
      </c>
      <c r="I442" s="93">
        <v>5.6148999999999996</v>
      </c>
      <c r="J442" s="94">
        <f t="shared" si="6"/>
        <v>-1.6068762604958514E-5</v>
      </c>
      <c r="K442" s="94">
        <f>I442/'סכום נכסי הקרן'!$C$42</f>
        <v>5.0351814854789685E-8</v>
      </c>
    </row>
    <row r="443" spans="2:11">
      <c r="B443" s="88" t="s">
        <v>3044</v>
      </c>
      <c r="C443" s="90" t="s">
        <v>3359</v>
      </c>
      <c r="D443" s="91" t="s">
        <v>558</v>
      </c>
      <c r="E443" s="91" t="s">
        <v>138</v>
      </c>
      <c r="F443" s="104">
        <v>45070</v>
      </c>
      <c r="G443" s="93">
        <v>77700000.000000015</v>
      </c>
      <c r="H443" s="105">
        <v>0.28299299999999999</v>
      </c>
      <c r="I443" s="93">
        <v>219.88575000000003</v>
      </c>
      <c r="J443" s="94">
        <f t="shared" si="6"/>
        <v>-6.2927067569560583E-4</v>
      </c>
      <c r="K443" s="94">
        <f>I443/'סכום נכסי הקרן'!$C$42</f>
        <v>1.9718332602907575E-6</v>
      </c>
    </row>
    <row r="444" spans="2:11">
      <c r="B444" s="88" t="s">
        <v>3360</v>
      </c>
      <c r="C444" s="90" t="s">
        <v>3361</v>
      </c>
      <c r="D444" s="91" t="s">
        <v>558</v>
      </c>
      <c r="E444" s="91" t="s">
        <v>138</v>
      </c>
      <c r="F444" s="104">
        <v>45082</v>
      </c>
      <c r="G444" s="93">
        <v>37014000.000000007</v>
      </c>
      <c r="H444" s="105">
        <v>0.75477300000000003</v>
      </c>
      <c r="I444" s="93">
        <v>279.37150000000008</v>
      </c>
      <c r="J444" s="94">
        <f t="shared" si="6"/>
        <v>-7.9950743772661469E-4</v>
      </c>
      <c r="K444" s="94">
        <f>I444/'סכום נכסי הקרן'!$C$42</f>
        <v>2.5052738327850686E-6</v>
      </c>
    </row>
    <row r="445" spans="2:11">
      <c r="B445" s="88" t="s">
        <v>3360</v>
      </c>
      <c r="C445" s="90" t="s">
        <v>3362</v>
      </c>
      <c r="D445" s="91" t="s">
        <v>558</v>
      </c>
      <c r="E445" s="91" t="s">
        <v>138</v>
      </c>
      <c r="F445" s="104">
        <v>45082</v>
      </c>
      <c r="G445" s="93">
        <v>18507000.000000004</v>
      </c>
      <c r="H445" s="105">
        <v>0.75477300000000003</v>
      </c>
      <c r="I445" s="93">
        <v>139.68575000000004</v>
      </c>
      <c r="J445" s="94">
        <f t="shared" si="6"/>
        <v>-3.9975371886330735E-4</v>
      </c>
      <c r="K445" s="94">
        <f>I445/'סכום נכסי הקרן'!$C$42</f>
        <v>1.2526369163925343E-6</v>
      </c>
    </row>
    <row r="446" spans="2:11">
      <c r="B446" s="88" t="s">
        <v>3360</v>
      </c>
      <c r="C446" s="90" t="s">
        <v>3363</v>
      </c>
      <c r="D446" s="91" t="s">
        <v>558</v>
      </c>
      <c r="E446" s="91" t="s">
        <v>138</v>
      </c>
      <c r="F446" s="104">
        <v>45082</v>
      </c>
      <c r="G446" s="93">
        <v>11104200.000000002</v>
      </c>
      <c r="H446" s="105">
        <v>0.75477300000000003</v>
      </c>
      <c r="I446" s="93">
        <v>83.811450000000008</v>
      </c>
      <c r="J446" s="94">
        <f t="shared" si="6"/>
        <v>-2.3985223131798439E-4</v>
      </c>
      <c r="K446" s="94">
        <f>I446/'סכום נכסי הקרן'!$C$42</f>
        <v>7.5158214983552047E-7</v>
      </c>
    </row>
    <row r="447" spans="2:11">
      <c r="B447" s="88" t="s">
        <v>3047</v>
      </c>
      <c r="C447" s="90" t="s">
        <v>3364</v>
      </c>
      <c r="D447" s="91" t="s">
        <v>558</v>
      </c>
      <c r="E447" s="91" t="s">
        <v>138</v>
      </c>
      <c r="F447" s="104">
        <v>45070</v>
      </c>
      <c r="G447" s="93">
        <v>48136400.000000007</v>
      </c>
      <c r="H447" s="105">
        <v>0.142511</v>
      </c>
      <c r="I447" s="93">
        <v>68.599560000000011</v>
      </c>
      <c r="J447" s="94">
        <f t="shared" si="6"/>
        <v>-1.9631873131215305E-4</v>
      </c>
      <c r="K447" s="94">
        <f>I447/'סכום נכסי הקרן'!$C$42</f>
        <v>6.1516898684572068E-7</v>
      </c>
    </row>
    <row r="448" spans="2:11">
      <c r="B448" s="88" t="s">
        <v>3365</v>
      </c>
      <c r="C448" s="90" t="s">
        <v>3366</v>
      </c>
      <c r="D448" s="91" t="s">
        <v>558</v>
      </c>
      <c r="E448" s="91" t="s">
        <v>138</v>
      </c>
      <c r="F448" s="104">
        <v>45076</v>
      </c>
      <c r="G448" s="93">
        <v>111180000.00000001</v>
      </c>
      <c r="H448" s="105">
        <v>0.176403</v>
      </c>
      <c r="I448" s="93">
        <v>196.12500000000003</v>
      </c>
      <c r="J448" s="94">
        <f t="shared" si="6"/>
        <v>-5.612719845228747E-4</v>
      </c>
      <c r="K448" s="94">
        <f>I448/'סכום נכסי הקרן'!$C$42</f>
        <v>1.7587578921077186E-6</v>
      </c>
    </row>
    <row r="449" spans="2:11">
      <c r="B449" s="88" t="s">
        <v>3055</v>
      </c>
      <c r="C449" s="90" t="s">
        <v>3367</v>
      </c>
      <c r="D449" s="91" t="s">
        <v>558</v>
      </c>
      <c r="E449" s="91" t="s">
        <v>138</v>
      </c>
      <c r="F449" s="104">
        <v>45077</v>
      </c>
      <c r="G449" s="93">
        <v>96382000.000000015</v>
      </c>
      <c r="H449" s="105">
        <v>0.259876</v>
      </c>
      <c r="I449" s="93">
        <v>250.47389000000004</v>
      </c>
      <c r="J449" s="94">
        <f t="shared" si="6"/>
        <v>-7.1680804237840264E-4</v>
      </c>
      <c r="K449" s="94">
        <f>I449/'סכום נכסי הקרן'!$C$42</f>
        <v>2.2461334903985753E-6</v>
      </c>
    </row>
    <row r="450" spans="2:11">
      <c r="B450" s="88" t="s">
        <v>3368</v>
      </c>
      <c r="C450" s="90" t="s">
        <v>3369</v>
      </c>
      <c r="D450" s="91" t="s">
        <v>558</v>
      </c>
      <c r="E450" s="91" t="s">
        <v>138</v>
      </c>
      <c r="F450" s="104">
        <v>45077</v>
      </c>
      <c r="G450" s="93">
        <v>55620000.000000007</v>
      </c>
      <c r="H450" s="105">
        <v>0.286775</v>
      </c>
      <c r="I450" s="93">
        <v>159.50416000000004</v>
      </c>
      <c r="J450" s="94">
        <f t="shared" si="6"/>
        <v>-4.564701920859357E-4</v>
      </c>
      <c r="K450" s="94">
        <f>I450/'סכום נכסי הקרן'!$C$42</f>
        <v>1.4303592108298906E-6</v>
      </c>
    </row>
    <row r="451" spans="2:11">
      <c r="B451" s="88" t="s">
        <v>3370</v>
      </c>
      <c r="C451" s="90" t="s">
        <v>3371</v>
      </c>
      <c r="D451" s="91" t="s">
        <v>558</v>
      </c>
      <c r="E451" s="91" t="s">
        <v>138</v>
      </c>
      <c r="F451" s="104">
        <v>45078</v>
      </c>
      <c r="G451" s="93">
        <v>14832800.000000002</v>
      </c>
      <c r="H451" s="105">
        <v>0.74473699999999998</v>
      </c>
      <c r="I451" s="93">
        <v>110.46533000000002</v>
      </c>
      <c r="J451" s="94">
        <f t="shared" si="6"/>
        <v>-3.1613050345480814E-4</v>
      </c>
      <c r="K451" s="94">
        <f>I451/'סכום נכסי הקרן'!$C$42</f>
        <v>9.9060176388417368E-7</v>
      </c>
    </row>
    <row r="452" spans="2:11">
      <c r="B452" s="88" t="s">
        <v>3372</v>
      </c>
      <c r="C452" s="90" t="s">
        <v>3373</v>
      </c>
      <c r="D452" s="91" t="s">
        <v>558</v>
      </c>
      <c r="E452" s="91" t="s">
        <v>138</v>
      </c>
      <c r="F452" s="104">
        <v>45070</v>
      </c>
      <c r="G452" s="93">
        <v>111330000.00000001</v>
      </c>
      <c r="H452" s="105">
        <v>0.57857000000000003</v>
      </c>
      <c r="I452" s="93">
        <v>644.12250000000017</v>
      </c>
      <c r="J452" s="94">
        <f t="shared" si="6"/>
        <v>-1.8433545639303271E-3</v>
      </c>
      <c r="K452" s="94">
        <f>I452/'סכום נכסי הקרן'!$C$42</f>
        <v>5.7761913593838325E-6</v>
      </c>
    </row>
    <row r="453" spans="2:11">
      <c r="B453" s="88" t="s">
        <v>3061</v>
      </c>
      <c r="C453" s="90" t="s">
        <v>3374</v>
      </c>
      <c r="D453" s="91" t="s">
        <v>558</v>
      </c>
      <c r="E453" s="91" t="s">
        <v>138</v>
      </c>
      <c r="F453" s="104">
        <v>45083</v>
      </c>
      <c r="G453" s="93">
        <v>185900000.00000003</v>
      </c>
      <c r="H453" s="105">
        <v>0.515648</v>
      </c>
      <c r="I453" s="93">
        <v>958.58930000000021</v>
      </c>
      <c r="J453" s="94">
        <f t="shared" si="6"/>
        <v>-2.7432979923691183E-3</v>
      </c>
      <c r="K453" s="94">
        <f>I453/'סכום נכסי הקרן'!$C$42</f>
        <v>8.5961835394009613E-6</v>
      </c>
    </row>
    <row r="454" spans="2:11">
      <c r="B454" s="88" t="s">
        <v>3375</v>
      </c>
      <c r="C454" s="90" t="s">
        <v>3376</v>
      </c>
      <c r="D454" s="91" t="s">
        <v>558</v>
      </c>
      <c r="E454" s="91" t="s">
        <v>138</v>
      </c>
      <c r="F454" s="104">
        <v>45082</v>
      </c>
      <c r="G454" s="93">
        <v>6332500.0000000009</v>
      </c>
      <c r="H454" s="105">
        <v>0.69976000000000005</v>
      </c>
      <c r="I454" s="93">
        <v>44.312320000000007</v>
      </c>
      <c r="J454" s="94">
        <f t="shared" si="6"/>
        <v>-1.2681332713938902E-4</v>
      </c>
      <c r="K454" s="94">
        <f>I454/'סכום נכסי הקרן'!$C$42</f>
        <v>3.9737230091830568E-7</v>
      </c>
    </row>
    <row r="455" spans="2:11">
      <c r="B455" s="88" t="s">
        <v>3375</v>
      </c>
      <c r="C455" s="90" t="s">
        <v>3377</v>
      </c>
      <c r="D455" s="91" t="s">
        <v>558</v>
      </c>
      <c r="E455" s="91" t="s">
        <v>138</v>
      </c>
      <c r="F455" s="104">
        <v>45082</v>
      </c>
      <c r="G455" s="93">
        <v>21046250.000000004</v>
      </c>
      <c r="H455" s="105">
        <v>0.69976000000000005</v>
      </c>
      <c r="I455" s="93">
        <v>147.27329999999998</v>
      </c>
      <c r="J455" s="94">
        <f t="shared" si="6"/>
        <v>-4.2146782591833098E-4</v>
      </c>
      <c r="K455" s="94">
        <f>I455/'סכום נכסי הקרן'!$C$42</f>
        <v>1.3206785400726456E-6</v>
      </c>
    </row>
    <row r="456" spans="2:11">
      <c r="B456" s="88" t="s">
        <v>3378</v>
      </c>
      <c r="C456" s="90" t="s">
        <v>3379</v>
      </c>
      <c r="D456" s="91" t="s">
        <v>558</v>
      </c>
      <c r="E456" s="91" t="s">
        <v>138</v>
      </c>
      <c r="F456" s="104">
        <v>45082</v>
      </c>
      <c r="G456" s="93">
        <v>74566000.000000015</v>
      </c>
      <c r="H456" s="105">
        <v>0.78765300000000005</v>
      </c>
      <c r="I456" s="93">
        <v>587.3214200000001</v>
      </c>
      <c r="J456" s="94">
        <f t="shared" si="6"/>
        <v>-1.6808008104840933E-3</v>
      </c>
      <c r="K456" s="94">
        <f>I456/'סכום נכסי הקרן'!$C$42</f>
        <v>5.2668256603131274E-6</v>
      </c>
    </row>
    <row r="457" spans="2:11">
      <c r="B457" s="88" t="s">
        <v>3380</v>
      </c>
      <c r="C457" s="90" t="s">
        <v>3381</v>
      </c>
      <c r="D457" s="91" t="s">
        <v>558</v>
      </c>
      <c r="E457" s="91" t="s">
        <v>138</v>
      </c>
      <c r="F457" s="104">
        <v>45082</v>
      </c>
      <c r="G457" s="93">
        <v>5594550.0000000009</v>
      </c>
      <c r="H457" s="105">
        <v>0.82489400000000002</v>
      </c>
      <c r="I457" s="93">
        <v>46.149110000000007</v>
      </c>
      <c r="J457" s="94">
        <f t="shared" si="6"/>
        <v>-1.3206986643041142E-4</v>
      </c>
      <c r="K457" s="94">
        <f>I457/'סכום נכסי הקרן'!$C$42</f>
        <v>4.138437803760216E-7</v>
      </c>
    </row>
    <row r="458" spans="2:11">
      <c r="B458" s="88" t="s">
        <v>3380</v>
      </c>
      <c r="C458" s="90" t="s">
        <v>3382</v>
      </c>
      <c r="D458" s="91" t="s">
        <v>558</v>
      </c>
      <c r="E458" s="91" t="s">
        <v>138</v>
      </c>
      <c r="F458" s="104">
        <v>45082</v>
      </c>
      <c r="G458" s="93">
        <v>4848610.0000000009</v>
      </c>
      <c r="H458" s="105">
        <v>0.82489400000000002</v>
      </c>
      <c r="I458" s="93">
        <v>39.99589000000001</v>
      </c>
      <c r="J458" s="94">
        <f t="shared" si="6"/>
        <v>-1.1446053564338357E-4</v>
      </c>
      <c r="K458" s="94">
        <f>I458/'סכום נכסי הקרן'!$C$42</f>
        <v>3.5866456183236296E-7</v>
      </c>
    </row>
    <row r="459" spans="2:11">
      <c r="B459" s="88" t="s">
        <v>3383</v>
      </c>
      <c r="C459" s="90" t="s">
        <v>3384</v>
      </c>
      <c r="D459" s="91" t="s">
        <v>558</v>
      </c>
      <c r="E459" s="91" t="s">
        <v>138</v>
      </c>
      <c r="F459" s="104">
        <v>44973</v>
      </c>
      <c r="G459" s="93">
        <v>200725000.00000003</v>
      </c>
      <c r="H459" s="105">
        <v>5.4752340000000004</v>
      </c>
      <c r="I459" s="93">
        <v>10990.163930000002</v>
      </c>
      <c r="J459" s="94">
        <f t="shared" si="6"/>
        <v>-3.1451732921467516E-2</v>
      </c>
      <c r="K459" s="94">
        <f>I459/'סכום נכסי הקרן'!$C$42</f>
        <v>9.8554684754340759E-5</v>
      </c>
    </row>
    <row r="460" spans="2:11">
      <c r="B460" s="88" t="s">
        <v>3385</v>
      </c>
      <c r="C460" s="90" t="s">
        <v>3386</v>
      </c>
      <c r="D460" s="91" t="s">
        <v>558</v>
      </c>
      <c r="E460" s="91" t="s">
        <v>138</v>
      </c>
      <c r="F460" s="104">
        <v>45013</v>
      </c>
      <c r="G460" s="93">
        <v>2960000.0000000005</v>
      </c>
      <c r="H460" s="105">
        <v>4.313072</v>
      </c>
      <c r="I460" s="93">
        <v>127.66693000000002</v>
      </c>
      <c r="J460" s="94">
        <f t="shared" ref="J460:J523" si="7">IFERROR(I460/$I$11,0)</f>
        <v>-3.6535817034566187E-4</v>
      </c>
      <c r="K460" s="94">
        <f>I460/'סכום נכסי הקרן'!$C$42</f>
        <v>1.1448577218542443E-6</v>
      </c>
    </row>
    <row r="461" spans="2:11">
      <c r="B461" s="88" t="s">
        <v>3387</v>
      </c>
      <c r="C461" s="90" t="s">
        <v>3388</v>
      </c>
      <c r="D461" s="91" t="s">
        <v>558</v>
      </c>
      <c r="E461" s="91" t="s">
        <v>138</v>
      </c>
      <c r="F461" s="104">
        <v>45090</v>
      </c>
      <c r="G461" s="93">
        <v>8972.5000000000018</v>
      </c>
      <c r="H461" s="105">
        <v>3.8369460000000002</v>
      </c>
      <c r="I461" s="93">
        <v>0.34426999999999996</v>
      </c>
      <c r="J461" s="94">
        <f t="shared" si="7"/>
        <v>-9.8523444798822193E-7</v>
      </c>
      <c r="K461" s="94">
        <f>I461/'סכום נכסי הקרן'!$C$42</f>
        <v>3.0872534328409132E-9</v>
      </c>
    </row>
    <row r="462" spans="2:11">
      <c r="B462" s="88" t="s">
        <v>3389</v>
      </c>
      <c r="C462" s="90" t="s">
        <v>3390</v>
      </c>
      <c r="D462" s="91" t="s">
        <v>558</v>
      </c>
      <c r="E462" s="91" t="s">
        <v>138</v>
      </c>
      <c r="F462" s="104">
        <v>45015</v>
      </c>
      <c r="G462" s="93">
        <v>20350000.000000004</v>
      </c>
      <c r="H462" s="105">
        <v>3.3536130000000002</v>
      </c>
      <c r="I462" s="93">
        <v>682.46017000000018</v>
      </c>
      <c r="J462" s="94">
        <f t="shared" si="7"/>
        <v>-1.9530695932375704E-3</v>
      </c>
      <c r="K462" s="94">
        <f>I462/'סכום נכסי הקרן'!$C$42</f>
        <v>6.1199857745655852E-6</v>
      </c>
    </row>
    <row r="463" spans="2:11">
      <c r="B463" s="88" t="s">
        <v>3389</v>
      </c>
      <c r="C463" s="90" t="s">
        <v>3391</v>
      </c>
      <c r="D463" s="91" t="s">
        <v>558</v>
      </c>
      <c r="E463" s="91" t="s">
        <v>138</v>
      </c>
      <c r="F463" s="104">
        <v>45015</v>
      </c>
      <c r="G463" s="93">
        <v>8880000.0000000019</v>
      </c>
      <c r="H463" s="105">
        <v>3.3536130000000002</v>
      </c>
      <c r="I463" s="93">
        <v>297.80080000000004</v>
      </c>
      <c r="J463" s="94">
        <f t="shared" si="7"/>
        <v>-8.5224854561376522E-4</v>
      </c>
      <c r="K463" s="94">
        <f>I463/'סכום נכסי הקרן'!$C$42</f>
        <v>2.6705392340394763E-6</v>
      </c>
    </row>
    <row r="464" spans="2:11">
      <c r="B464" s="88" t="s">
        <v>3389</v>
      </c>
      <c r="C464" s="90" t="s">
        <v>3392</v>
      </c>
      <c r="D464" s="91" t="s">
        <v>558</v>
      </c>
      <c r="E464" s="91" t="s">
        <v>138</v>
      </c>
      <c r="F464" s="104">
        <v>45015</v>
      </c>
      <c r="G464" s="93">
        <v>9620000.0000000019</v>
      </c>
      <c r="H464" s="105">
        <v>3.3536130000000002</v>
      </c>
      <c r="I464" s="93">
        <v>322.6175300000001</v>
      </c>
      <c r="J464" s="94">
        <f t="shared" si="7"/>
        <v>-9.2326924820888769E-4</v>
      </c>
      <c r="K464" s="94">
        <f>I464/'סכום נכסי הקרן'!$C$42</f>
        <v>2.8930841403176483E-6</v>
      </c>
    </row>
    <row r="465" spans="2:11">
      <c r="B465" s="88" t="s">
        <v>3393</v>
      </c>
      <c r="C465" s="90" t="s">
        <v>3394</v>
      </c>
      <c r="D465" s="91" t="s">
        <v>558</v>
      </c>
      <c r="E465" s="91" t="s">
        <v>138</v>
      </c>
      <c r="F465" s="104">
        <v>45092</v>
      </c>
      <c r="G465" s="93">
        <v>148000.00000000003</v>
      </c>
      <c r="H465" s="105">
        <v>3.0801690000000002</v>
      </c>
      <c r="I465" s="93">
        <v>4.5586499999999992</v>
      </c>
      <c r="J465" s="94">
        <f t="shared" si="7"/>
        <v>-1.3045978494558072E-5</v>
      </c>
      <c r="K465" s="94">
        <f>I465/'סכום נכסי הקרן'!$C$42</f>
        <v>4.0879855525082722E-8</v>
      </c>
    </row>
    <row r="466" spans="2:11">
      <c r="B466" s="88" t="s">
        <v>3395</v>
      </c>
      <c r="C466" s="90" t="s">
        <v>3396</v>
      </c>
      <c r="D466" s="91" t="s">
        <v>558</v>
      </c>
      <c r="E466" s="91" t="s">
        <v>138</v>
      </c>
      <c r="F466" s="104">
        <v>45092</v>
      </c>
      <c r="G466" s="93">
        <v>1036000.0000000001</v>
      </c>
      <c r="H466" s="105">
        <v>3.0666540000000002</v>
      </c>
      <c r="I466" s="93">
        <v>31.770540000000004</v>
      </c>
      <c r="J466" s="94">
        <f t="shared" si="7"/>
        <v>-9.092116780198023E-5</v>
      </c>
      <c r="K466" s="94">
        <f>I466/'סכום נכסי הקרן'!$C$42</f>
        <v>2.8490344403581368E-7</v>
      </c>
    </row>
    <row r="467" spans="2:11">
      <c r="B467" s="88" t="s">
        <v>3397</v>
      </c>
      <c r="C467" s="90" t="s">
        <v>3398</v>
      </c>
      <c r="D467" s="91" t="s">
        <v>558</v>
      </c>
      <c r="E467" s="91" t="s">
        <v>138</v>
      </c>
      <c r="F467" s="104">
        <v>45089</v>
      </c>
      <c r="G467" s="93">
        <v>62900.000000000007</v>
      </c>
      <c r="H467" s="105">
        <v>2.9855800000000001</v>
      </c>
      <c r="I467" s="93">
        <v>1.8779300000000003</v>
      </c>
      <c r="J467" s="94">
        <f t="shared" si="7"/>
        <v>-5.374274049178035E-6</v>
      </c>
      <c r="K467" s="94">
        <f>I467/'סכום נכסי הקרן'!$C$42</f>
        <v>1.6840403866543521E-8</v>
      </c>
    </row>
    <row r="468" spans="2:11">
      <c r="B468" s="88" t="s">
        <v>3399</v>
      </c>
      <c r="C468" s="90" t="s">
        <v>3400</v>
      </c>
      <c r="D468" s="91" t="s">
        <v>558</v>
      </c>
      <c r="E468" s="91" t="s">
        <v>138</v>
      </c>
      <c r="F468" s="104">
        <v>45092</v>
      </c>
      <c r="G468" s="93">
        <v>11100.000000000002</v>
      </c>
      <c r="H468" s="105">
        <v>2.8315320000000002</v>
      </c>
      <c r="I468" s="93">
        <v>0.31430000000000008</v>
      </c>
      <c r="J468" s="94">
        <f t="shared" si="7"/>
        <v>-8.9946607895749929E-7</v>
      </c>
      <c r="K468" s="94">
        <f>I468/'סכום נכסי הקרן'!$C$42</f>
        <v>2.8184963951023887E-9</v>
      </c>
    </row>
    <row r="469" spans="2:11">
      <c r="B469" s="88" t="s">
        <v>3399</v>
      </c>
      <c r="C469" s="90" t="s">
        <v>3401</v>
      </c>
      <c r="D469" s="91" t="s">
        <v>558</v>
      </c>
      <c r="E469" s="91" t="s">
        <v>138</v>
      </c>
      <c r="F469" s="104">
        <v>45092</v>
      </c>
      <c r="G469" s="93">
        <v>19610000.000000004</v>
      </c>
      <c r="H469" s="105">
        <v>2.8315190000000001</v>
      </c>
      <c r="I469" s="93">
        <v>555.26094999999998</v>
      </c>
      <c r="J469" s="94">
        <f t="shared" si="7"/>
        <v>-1.5890499188505119E-3</v>
      </c>
      <c r="K469" s="94">
        <f>I469/'סכום נכסי הקרן'!$C$42</f>
        <v>4.9793222587213722E-6</v>
      </c>
    </row>
    <row r="470" spans="2:11">
      <c r="B470" s="88" t="s">
        <v>3402</v>
      </c>
      <c r="C470" s="90" t="s">
        <v>3403</v>
      </c>
      <c r="D470" s="91" t="s">
        <v>558</v>
      </c>
      <c r="E470" s="91" t="s">
        <v>138</v>
      </c>
      <c r="F470" s="104">
        <v>44980</v>
      </c>
      <c r="G470" s="93">
        <v>66600000.000000007</v>
      </c>
      <c r="H470" s="105">
        <v>2.9211800000000001</v>
      </c>
      <c r="I470" s="93">
        <v>1945.5060100000003</v>
      </c>
      <c r="J470" s="94">
        <f t="shared" si="7"/>
        <v>-5.5676635774831347E-3</v>
      </c>
      <c r="K470" s="94">
        <f>I470/'סכום נכסי הקרן'!$C$42</f>
        <v>1.7446394132469078E-5</v>
      </c>
    </row>
    <row r="471" spans="2:11">
      <c r="B471" s="88" t="s">
        <v>3402</v>
      </c>
      <c r="C471" s="90" t="s">
        <v>3404</v>
      </c>
      <c r="D471" s="91" t="s">
        <v>558</v>
      </c>
      <c r="E471" s="91" t="s">
        <v>138</v>
      </c>
      <c r="F471" s="104">
        <v>44980</v>
      </c>
      <c r="G471" s="93">
        <v>9990000.0000000019</v>
      </c>
      <c r="H471" s="105">
        <v>2.9211800000000001</v>
      </c>
      <c r="I471" s="93">
        <v>291.8259000000001</v>
      </c>
      <c r="J471" s="94">
        <f t="shared" si="7"/>
        <v>-8.3514953232975914E-4</v>
      </c>
      <c r="K471" s="94">
        <f>I471/'סכום נכסי הקרן'!$C$42</f>
        <v>2.6169591064190592E-6</v>
      </c>
    </row>
    <row r="472" spans="2:11">
      <c r="B472" s="88" t="s">
        <v>3405</v>
      </c>
      <c r="C472" s="90" t="s">
        <v>3406</v>
      </c>
      <c r="D472" s="91" t="s">
        <v>558</v>
      </c>
      <c r="E472" s="91" t="s">
        <v>138</v>
      </c>
      <c r="F472" s="104">
        <v>45098</v>
      </c>
      <c r="G472" s="93">
        <v>4976.5000000000009</v>
      </c>
      <c r="H472" s="105">
        <v>2.5801270000000001</v>
      </c>
      <c r="I472" s="93">
        <v>0.12840000000000001</v>
      </c>
      <c r="J472" s="94">
        <f t="shared" si="7"/>
        <v>-3.6745607552702161E-7</v>
      </c>
      <c r="K472" s="94">
        <f>I472/'סכום נכסי הקרן'!$C$42</f>
        <v>1.1514315530739633E-9</v>
      </c>
    </row>
    <row r="473" spans="2:11">
      <c r="B473" s="88" t="s">
        <v>3405</v>
      </c>
      <c r="C473" s="90" t="s">
        <v>3407</v>
      </c>
      <c r="D473" s="91" t="s">
        <v>558</v>
      </c>
      <c r="E473" s="91" t="s">
        <v>138</v>
      </c>
      <c r="F473" s="104">
        <v>45098</v>
      </c>
      <c r="G473" s="93">
        <v>1498.5000000000002</v>
      </c>
      <c r="H473" s="105">
        <v>2.5799129999999999</v>
      </c>
      <c r="I473" s="93">
        <v>3.866E-2</v>
      </c>
      <c r="J473" s="94">
        <f t="shared" si="7"/>
        <v>-1.1063747569995836E-7</v>
      </c>
      <c r="K473" s="94">
        <f>I473/'סכום נכסי הקרן'!$C$42</f>
        <v>3.4668492088659982E-10</v>
      </c>
    </row>
    <row r="474" spans="2:11">
      <c r="B474" s="88" t="s">
        <v>3408</v>
      </c>
      <c r="C474" s="90" t="s">
        <v>3409</v>
      </c>
      <c r="D474" s="91" t="s">
        <v>558</v>
      </c>
      <c r="E474" s="91" t="s">
        <v>138</v>
      </c>
      <c r="F474" s="104">
        <v>44999</v>
      </c>
      <c r="G474" s="93">
        <v>4810000.0000000009</v>
      </c>
      <c r="H474" s="105">
        <v>2.7314440000000002</v>
      </c>
      <c r="I474" s="93">
        <v>131.38244000000003</v>
      </c>
      <c r="J474" s="94">
        <f t="shared" si="7"/>
        <v>-3.7599124451374134E-4</v>
      </c>
      <c r="K474" s="94">
        <f>I474/'סכום נכסי הקרן'!$C$42</f>
        <v>1.1781766895315172E-6</v>
      </c>
    </row>
    <row r="475" spans="2:11">
      <c r="B475" s="88" t="s">
        <v>3410</v>
      </c>
      <c r="C475" s="90" t="s">
        <v>3411</v>
      </c>
      <c r="D475" s="91" t="s">
        <v>558</v>
      </c>
      <c r="E475" s="91" t="s">
        <v>138</v>
      </c>
      <c r="F475" s="104">
        <v>45096</v>
      </c>
      <c r="G475" s="93">
        <v>13347729.341050001</v>
      </c>
      <c r="H475" s="105">
        <v>2.5531410000000001</v>
      </c>
      <c r="I475" s="93">
        <v>340.78635009700008</v>
      </c>
      <c r="J475" s="94">
        <f t="shared" si="7"/>
        <v>-9.7526491277119369E-4</v>
      </c>
      <c r="K475" s="94">
        <f>I475/'סכום נכסי הקרן'!$C$42</f>
        <v>3.0560136788052661E-6</v>
      </c>
    </row>
    <row r="476" spans="2:11">
      <c r="B476" s="88" t="s">
        <v>3412</v>
      </c>
      <c r="C476" s="90" t="s">
        <v>3413</v>
      </c>
      <c r="D476" s="91" t="s">
        <v>558</v>
      </c>
      <c r="E476" s="91" t="s">
        <v>138</v>
      </c>
      <c r="F476" s="104">
        <v>44999</v>
      </c>
      <c r="G476" s="93">
        <v>4810000.0000000009</v>
      </c>
      <c r="H476" s="105">
        <v>2.7423670000000002</v>
      </c>
      <c r="I476" s="93">
        <v>131.90784000000002</v>
      </c>
      <c r="J476" s="94">
        <f t="shared" si="7"/>
        <v>-3.7749483814366263E-4</v>
      </c>
      <c r="K476" s="94">
        <f>I476/'סכום נכסי הקרן'!$C$42</f>
        <v>1.1828882326622419E-6</v>
      </c>
    </row>
    <row r="477" spans="2:11">
      <c r="B477" s="88" t="s">
        <v>3414</v>
      </c>
      <c r="C477" s="90" t="s">
        <v>3415</v>
      </c>
      <c r="D477" s="91" t="s">
        <v>558</v>
      </c>
      <c r="E477" s="91" t="s">
        <v>138</v>
      </c>
      <c r="F477" s="104">
        <v>45047</v>
      </c>
      <c r="G477" s="93">
        <v>8213987.2868000008</v>
      </c>
      <c r="H477" s="105">
        <v>2.4639519999999999</v>
      </c>
      <c r="I477" s="93">
        <v>202.38868960300005</v>
      </c>
      <c r="J477" s="94">
        <f t="shared" si="7"/>
        <v>-5.7919745804186067E-4</v>
      </c>
      <c r="K477" s="94">
        <f>I477/'סכום נכסי הקרן'!$C$42</f>
        <v>1.8149277507335405E-6</v>
      </c>
    </row>
    <row r="478" spans="2:11">
      <c r="B478" s="88" t="s">
        <v>3416</v>
      </c>
      <c r="C478" s="90" t="s">
        <v>3248</v>
      </c>
      <c r="D478" s="91" t="s">
        <v>558</v>
      </c>
      <c r="E478" s="91" t="s">
        <v>138</v>
      </c>
      <c r="F478" s="104">
        <v>45091</v>
      </c>
      <c r="G478" s="93">
        <v>31165.100000000006</v>
      </c>
      <c r="H478" s="105">
        <v>2.2828740000000001</v>
      </c>
      <c r="I478" s="93">
        <v>0.7114600000000002</v>
      </c>
      <c r="J478" s="94">
        <f t="shared" si="7"/>
        <v>-2.0360615225424829E-6</v>
      </c>
      <c r="K478" s="94">
        <f>I478/'סכום נכסי הקרן'!$C$42</f>
        <v>6.3800427784268073E-9</v>
      </c>
    </row>
    <row r="479" spans="2:11">
      <c r="B479" s="88" t="s">
        <v>3417</v>
      </c>
      <c r="C479" s="90" t="s">
        <v>3115</v>
      </c>
      <c r="D479" s="91" t="s">
        <v>558</v>
      </c>
      <c r="E479" s="91" t="s">
        <v>138</v>
      </c>
      <c r="F479" s="104">
        <v>45047</v>
      </c>
      <c r="G479" s="93">
        <v>11100.000000000002</v>
      </c>
      <c r="H479" s="105">
        <v>2.2018019999999998</v>
      </c>
      <c r="I479" s="93">
        <v>0.24440000000000003</v>
      </c>
      <c r="J479" s="94">
        <f t="shared" si="7"/>
        <v>-6.9942573877573269E-7</v>
      </c>
      <c r="K479" s="94">
        <f>I479/'סכום נכסי הקרן'!$C$42</f>
        <v>2.1916656664429646E-9</v>
      </c>
    </row>
    <row r="480" spans="2:11">
      <c r="B480" s="88" t="s">
        <v>3418</v>
      </c>
      <c r="C480" s="90" t="s">
        <v>3419</v>
      </c>
      <c r="D480" s="91" t="s">
        <v>558</v>
      </c>
      <c r="E480" s="91" t="s">
        <v>138</v>
      </c>
      <c r="F480" s="104">
        <v>44998</v>
      </c>
      <c r="G480" s="93">
        <v>5550000.0000000009</v>
      </c>
      <c r="H480" s="105">
        <v>2.395607</v>
      </c>
      <c r="I480" s="93">
        <v>132.95617000000004</v>
      </c>
      <c r="J480" s="94">
        <f t="shared" si="7"/>
        <v>-3.8049495673912412E-4</v>
      </c>
      <c r="K480" s="94">
        <f>I480/'סכום נכסי הקרן'!$C$42</f>
        <v>1.1922891691111053E-6</v>
      </c>
    </row>
    <row r="481" spans="2:11">
      <c r="B481" s="88" t="s">
        <v>3420</v>
      </c>
      <c r="C481" s="90" t="s">
        <v>3421</v>
      </c>
      <c r="D481" s="91" t="s">
        <v>558</v>
      </c>
      <c r="E481" s="91" t="s">
        <v>138</v>
      </c>
      <c r="F481" s="104">
        <v>44998</v>
      </c>
      <c r="G481" s="93">
        <v>9250000.0000000019</v>
      </c>
      <c r="H481" s="105">
        <v>2.3983720000000002</v>
      </c>
      <c r="I481" s="93">
        <v>221.84942000000004</v>
      </c>
      <c r="J481" s="94">
        <f t="shared" si="7"/>
        <v>-6.3489032111484374E-4</v>
      </c>
      <c r="K481" s="94">
        <f>I481/'סכום נכסי הקרן'!$C$42</f>
        <v>1.9894425406476479E-6</v>
      </c>
    </row>
    <row r="482" spans="2:11">
      <c r="B482" s="88" t="s">
        <v>3420</v>
      </c>
      <c r="C482" s="90" t="s">
        <v>3422</v>
      </c>
      <c r="D482" s="91" t="s">
        <v>558</v>
      </c>
      <c r="E482" s="91" t="s">
        <v>138</v>
      </c>
      <c r="F482" s="104">
        <v>44998</v>
      </c>
      <c r="G482" s="93">
        <v>7770000.0000000009</v>
      </c>
      <c r="H482" s="105">
        <v>2.3983720000000002</v>
      </c>
      <c r="I482" s="93">
        <v>186.35351000000003</v>
      </c>
      <c r="J482" s="94">
        <f t="shared" si="7"/>
        <v>-5.3330786172340792E-4</v>
      </c>
      <c r="K482" s="94">
        <f>I482/'סכום נכסי הקרן'!$C$42</f>
        <v>1.671131709034925E-6</v>
      </c>
    </row>
    <row r="483" spans="2:11">
      <c r="B483" s="88" t="s">
        <v>3423</v>
      </c>
      <c r="C483" s="90" t="s">
        <v>3424</v>
      </c>
      <c r="D483" s="91" t="s">
        <v>558</v>
      </c>
      <c r="E483" s="91" t="s">
        <v>138</v>
      </c>
      <c r="F483" s="104">
        <v>44998</v>
      </c>
      <c r="G483" s="93">
        <v>8510000.0000000019</v>
      </c>
      <c r="H483" s="105">
        <v>2.423448</v>
      </c>
      <c r="I483" s="93">
        <v>206.23540000000003</v>
      </c>
      <c r="J483" s="94">
        <f t="shared" si="7"/>
        <v>-5.9020600248244168E-4</v>
      </c>
      <c r="K483" s="94">
        <f>I483/'סכום נכסי הקרן'!$C$42</f>
        <v>1.8494232626232872E-6</v>
      </c>
    </row>
    <row r="484" spans="2:11">
      <c r="B484" s="88" t="s">
        <v>3425</v>
      </c>
      <c r="C484" s="90" t="s">
        <v>3426</v>
      </c>
      <c r="D484" s="91" t="s">
        <v>558</v>
      </c>
      <c r="E484" s="91" t="s">
        <v>138</v>
      </c>
      <c r="F484" s="104">
        <v>45048</v>
      </c>
      <c r="G484" s="93">
        <v>13690.000000000002</v>
      </c>
      <c r="H484" s="105">
        <v>2.0531779999999999</v>
      </c>
      <c r="I484" s="93">
        <v>0.28108000000000005</v>
      </c>
      <c r="J484" s="94">
        <f t="shared" si="7"/>
        <v>-8.0439683574092866E-7</v>
      </c>
      <c r="K484" s="94">
        <f>I484/'סכום נכסי הקרן'!$C$42</f>
        <v>2.5205948671186109E-9</v>
      </c>
    </row>
    <row r="485" spans="2:11">
      <c r="B485" s="88" t="s">
        <v>3427</v>
      </c>
      <c r="C485" s="90" t="s">
        <v>3428</v>
      </c>
      <c r="D485" s="91" t="s">
        <v>558</v>
      </c>
      <c r="E485" s="91" t="s">
        <v>138</v>
      </c>
      <c r="F485" s="104">
        <v>45103</v>
      </c>
      <c r="G485" s="93">
        <v>5920.0000000000009</v>
      </c>
      <c r="H485" s="105">
        <v>1.9721280000000001</v>
      </c>
      <c r="I485" s="93">
        <v>0.11675000000000002</v>
      </c>
      <c r="J485" s="94">
        <f t="shared" si="7"/>
        <v>-3.3411601883006056E-7</v>
      </c>
      <c r="K485" s="94">
        <f>I485/'סכום נכסי הקרן'!$C$42</f>
        <v>1.0469597649640594E-9</v>
      </c>
    </row>
    <row r="486" spans="2:11">
      <c r="B486" s="88" t="s">
        <v>3429</v>
      </c>
      <c r="C486" s="90" t="s">
        <v>3430</v>
      </c>
      <c r="D486" s="91" t="s">
        <v>558</v>
      </c>
      <c r="E486" s="91" t="s">
        <v>138</v>
      </c>
      <c r="F486" s="104">
        <v>45050</v>
      </c>
      <c r="G486" s="93">
        <v>26869.400000000005</v>
      </c>
      <c r="H486" s="105">
        <v>1.950434</v>
      </c>
      <c r="I486" s="93">
        <v>0.52407000000000015</v>
      </c>
      <c r="J486" s="94">
        <f t="shared" si="7"/>
        <v>-1.4997874260237247E-6</v>
      </c>
      <c r="K486" s="94">
        <f>I486/'סכום נכסי הקרן'!$C$42</f>
        <v>4.699616308562867E-9</v>
      </c>
    </row>
    <row r="487" spans="2:11">
      <c r="B487" s="88" t="s">
        <v>3431</v>
      </c>
      <c r="C487" s="90" t="s">
        <v>3432</v>
      </c>
      <c r="D487" s="91" t="s">
        <v>558</v>
      </c>
      <c r="E487" s="91" t="s">
        <v>138</v>
      </c>
      <c r="F487" s="104">
        <v>45099</v>
      </c>
      <c r="G487" s="93">
        <v>62900.000000000007</v>
      </c>
      <c r="H487" s="105">
        <v>1.9450400000000001</v>
      </c>
      <c r="I487" s="93">
        <v>1.2234300000000002</v>
      </c>
      <c r="J487" s="94">
        <f t="shared" si="7"/>
        <v>-3.5012210785204366E-6</v>
      </c>
      <c r="K487" s="94">
        <f>I487/'סכום נכסי הקרן'!$C$42</f>
        <v>1.0971151907922734E-8</v>
      </c>
    </row>
    <row r="488" spans="2:11">
      <c r="B488" s="88" t="s">
        <v>3433</v>
      </c>
      <c r="C488" s="90" t="s">
        <v>3434</v>
      </c>
      <c r="D488" s="91" t="s">
        <v>558</v>
      </c>
      <c r="E488" s="91" t="s">
        <v>138</v>
      </c>
      <c r="F488" s="104">
        <v>45043</v>
      </c>
      <c r="G488" s="93">
        <v>17501.000000000004</v>
      </c>
      <c r="H488" s="105">
        <v>1.9450320000000001</v>
      </c>
      <c r="I488" s="93">
        <v>0.34039999999999998</v>
      </c>
      <c r="J488" s="94">
        <f t="shared" si="7"/>
        <v>-9.7415925318845893E-7</v>
      </c>
      <c r="K488" s="94">
        <f>I488/'סכום נכסי הקרן'!$C$42</f>
        <v>3.0525490706104133E-9</v>
      </c>
    </row>
    <row r="489" spans="2:11">
      <c r="B489" s="88" t="s">
        <v>3106</v>
      </c>
      <c r="C489" s="90" t="s">
        <v>3435</v>
      </c>
      <c r="D489" s="91" t="s">
        <v>558</v>
      </c>
      <c r="E489" s="91" t="s">
        <v>138</v>
      </c>
      <c r="F489" s="104">
        <v>45043</v>
      </c>
      <c r="G489" s="93">
        <v>222000.00000000003</v>
      </c>
      <c r="H489" s="105">
        <v>1.934221</v>
      </c>
      <c r="I489" s="93">
        <v>4.2939699999999998</v>
      </c>
      <c r="J489" s="94">
        <f t="shared" si="7"/>
        <v>-1.2288515300862654E-5</v>
      </c>
      <c r="K489" s="94">
        <f>I489/'סכום נכסי הקרן'!$C$42</f>
        <v>3.8506328239509391E-8</v>
      </c>
    </row>
    <row r="490" spans="2:11">
      <c r="B490" s="88" t="s">
        <v>3106</v>
      </c>
      <c r="C490" s="90" t="s">
        <v>3436</v>
      </c>
      <c r="D490" s="91" t="s">
        <v>558</v>
      </c>
      <c r="E490" s="91" t="s">
        <v>138</v>
      </c>
      <c r="F490" s="104">
        <v>45043</v>
      </c>
      <c r="G490" s="93">
        <v>555000.00000000012</v>
      </c>
      <c r="H490" s="105">
        <v>1.9342220000000001</v>
      </c>
      <c r="I490" s="93">
        <v>10.734930000000002</v>
      </c>
      <c r="J490" s="94">
        <f t="shared" si="7"/>
        <v>-3.0721302561193852E-5</v>
      </c>
      <c r="K490" s="94">
        <f>I490/'סכום נכסי הקרן'!$C$42</f>
        <v>9.6265865436450796E-8</v>
      </c>
    </row>
    <row r="491" spans="2:11">
      <c r="B491" s="88" t="s">
        <v>3106</v>
      </c>
      <c r="C491" s="90" t="s">
        <v>3437</v>
      </c>
      <c r="D491" s="91" t="s">
        <v>558</v>
      </c>
      <c r="E491" s="91" t="s">
        <v>138</v>
      </c>
      <c r="F491" s="104">
        <v>45043</v>
      </c>
      <c r="G491" s="93">
        <v>55500.000000000007</v>
      </c>
      <c r="H491" s="105">
        <v>1.9342159999999999</v>
      </c>
      <c r="I491" s="93">
        <v>1.0734900000000003</v>
      </c>
      <c r="J491" s="94">
        <f t="shared" si="7"/>
        <v>-3.0721216706970597E-6</v>
      </c>
      <c r="K491" s="94">
        <f>I491/'סכום נכסי הקרן'!$C$42</f>
        <v>9.6265596410386993E-9</v>
      </c>
    </row>
    <row r="492" spans="2:11">
      <c r="B492" s="88" t="s">
        <v>3106</v>
      </c>
      <c r="C492" s="90" t="s">
        <v>3438</v>
      </c>
      <c r="D492" s="91" t="s">
        <v>558</v>
      </c>
      <c r="E492" s="91" t="s">
        <v>138</v>
      </c>
      <c r="F492" s="104">
        <v>45043</v>
      </c>
      <c r="G492" s="93">
        <v>333.00000000000006</v>
      </c>
      <c r="H492" s="105">
        <v>1.933934</v>
      </c>
      <c r="I492" s="93">
        <v>6.4400000000000013E-3</v>
      </c>
      <c r="J492" s="94">
        <f t="shared" si="7"/>
        <v>-1.8430039925187065E-8</v>
      </c>
      <c r="K492" s="94">
        <f>I492/'סכום נכסי הקרן'!$C$42</f>
        <v>5.7750928362899722E-11</v>
      </c>
    </row>
    <row r="493" spans="2:11">
      <c r="B493" s="88" t="s">
        <v>3106</v>
      </c>
      <c r="C493" s="90" t="s">
        <v>3439</v>
      </c>
      <c r="D493" s="91" t="s">
        <v>558</v>
      </c>
      <c r="E493" s="91" t="s">
        <v>138</v>
      </c>
      <c r="F493" s="104">
        <v>45043</v>
      </c>
      <c r="G493" s="93">
        <v>444000.00000000006</v>
      </c>
      <c r="H493" s="105">
        <v>1.934223</v>
      </c>
      <c r="I493" s="93">
        <v>8.5879500000000029</v>
      </c>
      <c r="J493" s="94">
        <f t="shared" si="7"/>
        <v>-2.4577059219799734E-5</v>
      </c>
      <c r="K493" s="94">
        <f>I493/'סכום נכסי הקרן'!$C$42</f>
        <v>7.7012746154373404E-8</v>
      </c>
    </row>
    <row r="494" spans="2:11">
      <c r="B494" s="88" t="s">
        <v>3106</v>
      </c>
      <c r="C494" s="90" t="s">
        <v>3394</v>
      </c>
      <c r="D494" s="91" t="s">
        <v>558</v>
      </c>
      <c r="E494" s="91" t="s">
        <v>138</v>
      </c>
      <c r="F494" s="104">
        <v>45043</v>
      </c>
      <c r="G494" s="93">
        <v>111000.00000000001</v>
      </c>
      <c r="H494" s="105">
        <v>1.9342250000000001</v>
      </c>
      <c r="I494" s="93">
        <v>2.1469899999999997</v>
      </c>
      <c r="J494" s="94">
        <f t="shared" si="7"/>
        <v>-6.1442719594685348E-6</v>
      </c>
      <c r="K494" s="94">
        <f>I494/'סכום נכסי הקרן'!$C$42</f>
        <v>1.9253208957431993E-8</v>
      </c>
    </row>
    <row r="495" spans="2:11">
      <c r="B495" s="88" t="s">
        <v>3440</v>
      </c>
      <c r="C495" s="90" t="s">
        <v>3441</v>
      </c>
      <c r="D495" s="91" t="s">
        <v>558</v>
      </c>
      <c r="E495" s="91" t="s">
        <v>138</v>
      </c>
      <c r="F495" s="104">
        <v>45103</v>
      </c>
      <c r="G495" s="93">
        <v>8213987.2868000008</v>
      </c>
      <c r="H495" s="105">
        <v>1.931519</v>
      </c>
      <c r="I495" s="93">
        <v>158.65475729200003</v>
      </c>
      <c r="J495" s="94">
        <f t="shared" si="7"/>
        <v>-4.5403936509509684E-4</v>
      </c>
      <c r="K495" s="94">
        <f>I495/'סכום נכסי הקרן'!$C$42</f>
        <v>1.4227421619260146E-6</v>
      </c>
    </row>
    <row r="496" spans="2:11">
      <c r="B496" s="88" t="s">
        <v>3442</v>
      </c>
      <c r="C496" s="90" t="s">
        <v>3294</v>
      </c>
      <c r="D496" s="91" t="s">
        <v>558</v>
      </c>
      <c r="E496" s="91" t="s">
        <v>138</v>
      </c>
      <c r="F496" s="104">
        <v>45054</v>
      </c>
      <c r="G496" s="93">
        <v>28604.700000000004</v>
      </c>
      <c r="H496" s="105">
        <v>1.8666510000000001</v>
      </c>
      <c r="I496" s="93">
        <v>0.53395000000000015</v>
      </c>
      <c r="J496" s="94">
        <f t="shared" si="7"/>
        <v>-1.528062083548701E-6</v>
      </c>
      <c r="K496" s="94">
        <f>I496/'סכום נכסי הקרן'!$C$42</f>
        <v>4.7882155589084329E-9</v>
      </c>
    </row>
    <row r="497" spans="2:11">
      <c r="B497" s="88" t="s">
        <v>3443</v>
      </c>
      <c r="C497" s="90" t="s">
        <v>3444</v>
      </c>
      <c r="D497" s="91" t="s">
        <v>558</v>
      </c>
      <c r="E497" s="91" t="s">
        <v>138</v>
      </c>
      <c r="F497" s="104">
        <v>45050</v>
      </c>
      <c r="G497" s="93">
        <v>35150.000000000007</v>
      </c>
      <c r="H497" s="105">
        <v>1.850441</v>
      </c>
      <c r="I497" s="93">
        <v>0.65043000000000006</v>
      </c>
      <c r="J497" s="94">
        <f t="shared" si="7"/>
        <v>-1.8614054143694756E-6</v>
      </c>
      <c r="K497" s="94">
        <f>I497/'סכום נכסי הקרן'!$C$42</f>
        <v>5.8327540892982708E-9</v>
      </c>
    </row>
    <row r="498" spans="2:11">
      <c r="B498" s="88" t="s">
        <v>3443</v>
      </c>
      <c r="C498" s="90" t="s">
        <v>3445</v>
      </c>
      <c r="D498" s="91" t="s">
        <v>558</v>
      </c>
      <c r="E498" s="91" t="s">
        <v>138</v>
      </c>
      <c r="F498" s="104">
        <v>45050</v>
      </c>
      <c r="G498" s="93">
        <v>5550000.0000000009</v>
      </c>
      <c r="H498" s="105">
        <v>1.850438</v>
      </c>
      <c r="I498" s="93">
        <v>102.69933000000002</v>
      </c>
      <c r="J498" s="94">
        <f t="shared" si="7"/>
        <v>-2.9390570686179529E-4</v>
      </c>
      <c r="K498" s="94">
        <f>I498/'סכום נכסי הקרן'!$C$42</f>
        <v>9.209598835012109E-7</v>
      </c>
    </row>
    <row r="499" spans="2:11">
      <c r="B499" s="88" t="s">
        <v>3446</v>
      </c>
      <c r="C499" s="90" t="s">
        <v>3447</v>
      </c>
      <c r="D499" s="91" t="s">
        <v>558</v>
      </c>
      <c r="E499" s="91" t="s">
        <v>138</v>
      </c>
      <c r="F499" s="104">
        <v>45103</v>
      </c>
      <c r="G499" s="93">
        <v>21090.000000000004</v>
      </c>
      <c r="H499" s="105">
        <v>1.8099099999999999</v>
      </c>
      <c r="I499" s="93">
        <v>0.38170999999999999</v>
      </c>
      <c r="J499" s="94">
        <f t="shared" si="7"/>
        <v>-1.0923805186091854E-6</v>
      </c>
      <c r="K499" s="94">
        <f>I499/'סכום נכסי הקרן'!$C$42</f>
        <v>3.4229979604662187E-9</v>
      </c>
    </row>
    <row r="500" spans="2:11">
      <c r="B500" s="88" t="s">
        <v>3446</v>
      </c>
      <c r="C500" s="90" t="s">
        <v>3448</v>
      </c>
      <c r="D500" s="91" t="s">
        <v>558</v>
      </c>
      <c r="E500" s="91" t="s">
        <v>138</v>
      </c>
      <c r="F500" s="104">
        <v>45103</v>
      </c>
      <c r="G500" s="93">
        <v>740000.00000000012</v>
      </c>
      <c r="H500" s="105">
        <v>1.8098970000000001</v>
      </c>
      <c r="I500" s="93">
        <v>13.393240000000002</v>
      </c>
      <c r="J500" s="94">
        <f t="shared" si="7"/>
        <v>-3.8328873901803173E-5</v>
      </c>
      <c r="K500" s="94">
        <f>I500/'סכום נכסי הקרן'!$C$42</f>
        <v>1.2010435462532966E-7</v>
      </c>
    </row>
    <row r="501" spans="2:11">
      <c r="B501" s="88" t="s">
        <v>3446</v>
      </c>
      <c r="C501" s="90" t="s">
        <v>3449</v>
      </c>
      <c r="D501" s="91" t="s">
        <v>558</v>
      </c>
      <c r="E501" s="91" t="s">
        <v>138</v>
      </c>
      <c r="F501" s="104">
        <v>45103</v>
      </c>
      <c r="G501" s="93">
        <v>203500.00000000003</v>
      </c>
      <c r="H501" s="105">
        <v>1.8098970000000001</v>
      </c>
      <c r="I501" s="93">
        <v>3.6831400000000007</v>
      </c>
      <c r="J501" s="94">
        <f t="shared" si="7"/>
        <v>-1.0540437461188429E-5</v>
      </c>
      <c r="K501" s="94">
        <f>I501/'סכום נכסי הקרן'!$C$42</f>
        <v>3.3028688554430197E-8</v>
      </c>
    </row>
    <row r="502" spans="2:11">
      <c r="B502" s="88" t="s">
        <v>3450</v>
      </c>
      <c r="C502" s="90" t="s">
        <v>3451</v>
      </c>
      <c r="D502" s="91" t="s">
        <v>558</v>
      </c>
      <c r="E502" s="91" t="s">
        <v>138</v>
      </c>
      <c r="F502" s="104">
        <v>45064</v>
      </c>
      <c r="G502" s="93">
        <v>5133742.054250001</v>
      </c>
      <c r="H502" s="105">
        <v>1.7828710000000001</v>
      </c>
      <c r="I502" s="93">
        <v>91.527983037000013</v>
      </c>
      <c r="J502" s="94">
        <f t="shared" si="7"/>
        <v>-2.6193546298816065E-4</v>
      </c>
      <c r="K502" s="94">
        <f>I502/'סכום נכסי הקרן'!$C$42</f>
        <v>8.2078043347367819E-7</v>
      </c>
    </row>
    <row r="503" spans="2:11">
      <c r="B503" s="88" t="s">
        <v>3452</v>
      </c>
      <c r="C503" s="90" t="s">
        <v>3453</v>
      </c>
      <c r="D503" s="91" t="s">
        <v>558</v>
      </c>
      <c r="E503" s="91" t="s">
        <v>138</v>
      </c>
      <c r="F503" s="104">
        <v>45043</v>
      </c>
      <c r="G503" s="93">
        <v>68450000.000000015</v>
      </c>
      <c r="H503" s="105">
        <v>1.8168820000000001</v>
      </c>
      <c r="I503" s="93">
        <v>1243.6557100000002</v>
      </c>
      <c r="J503" s="94">
        <f t="shared" si="7"/>
        <v>-3.5591031659141098E-3</v>
      </c>
      <c r="K503" s="94">
        <f>I503/'סכום נכסי הקרן'!$C$42</f>
        <v>1.115252667955298E-5</v>
      </c>
    </row>
    <row r="504" spans="2:11">
      <c r="B504" s="88" t="s">
        <v>3454</v>
      </c>
      <c r="C504" s="90" t="s">
        <v>3455</v>
      </c>
      <c r="D504" s="91" t="s">
        <v>558</v>
      </c>
      <c r="E504" s="91" t="s">
        <v>138</v>
      </c>
      <c r="F504" s="104">
        <v>45043</v>
      </c>
      <c r="G504" s="93">
        <v>11100000.000000002</v>
      </c>
      <c r="H504" s="105">
        <v>1.9373959999999999</v>
      </c>
      <c r="I504" s="93">
        <v>215.05100000000002</v>
      </c>
      <c r="J504" s="94">
        <f t="shared" si="7"/>
        <v>-6.1543455216636698E-4</v>
      </c>
      <c r="K504" s="94">
        <f>I504/'סכום נכסי הקרן'!$C$42</f>
        <v>1.9284774682251471E-6</v>
      </c>
    </row>
    <row r="505" spans="2:11">
      <c r="B505" s="88" t="s">
        <v>3456</v>
      </c>
      <c r="C505" s="90" t="s">
        <v>3457</v>
      </c>
      <c r="D505" s="91" t="s">
        <v>558</v>
      </c>
      <c r="E505" s="91" t="s">
        <v>138</v>
      </c>
      <c r="F505" s="104">
        <v>45064</v>
      </c>
      <c r="G505" s="93">
        <v>8880.0000000000018</v>
      </c>
      <c r="H505" s="105">
        <v>1.7558560000000001</v>
      </c>
      <c r="I505" s="93">
        <v>0.15592</v>
      </c>
      <c r="J505" s="94">
        <f t="shared" si="7"/>
        <v>-4.4621301632533647E-7</v>
      </c>
      <c r="K505" s="94">
        <f>I505/'סכום נכסי הקרן'!$C$42</f>
        <v>1.3982181289352987E-9</v>
      </c>
    </row>
    <row r="506" spans="2:11">
      <c r="B506" s="88" t="s">
        <v>3458</v>
      </c>
      <c r="C506" s="90" t="s">
        <v>3459</v>
      </c>
      <c r="D506" s="91" t="s">
        <v>558</v>
      </c>
      <c r="E506" s="91" t="s">
        <v>138</v>
      </c>
      <c r="F506" s="104">
        <v>45034</v>
      </c>
      <c r="G506" s="93">
        <v>6660000.0000000009</v>
      </c>
      <c r="H506" s="105">
        <v>1.8092410000000001</v>
      </c>
      <c r="I506" s="93">
        <v>120.49545000000001</v>
      </c>
      <c r="J506" s="94">
        <f t="shared" si="7"/>
        <v>-3.4483477551294745E-4</v>
      </c>
      <c r="K506" s="94">
        <f>I506/'סכום נכסי הקרן'!$C$42</f>
        <v>1.080547220653007E-6</v>
      </c>
    </row>
    <row r="507" spans="2:11">
      <c r="B507" s="88" t="s">
        <v>3460</v>
      </c>
      <c r="C507" s="90" t="s">
        <v>3461</v>
      </c>
      <c r="D507" s="91" t="s">
        <v>558</v>
      </c>
      <c r="E507" s="91" t="s">
        <v>138</v>
      </c>
      <c r="F507" s="104">
        <v>45050</v>
      </c>
      <c r="G507" s="93">
        <v>1850000.0000000002</v>
      </c>
      <c r="H507" s="105">
        <v>1.9076660000000001</v>
      </c>
      <c r="I507" s="93">
        <v>35.291830000000004</v>
      </c>
      <c r="J507" s="94">
        <f t="shared" si="7"/>
        <v>-1.0099842172871345E-4</v>
      </c>
      <c r="K507" s="94">
        <f>I507/'סכום נכסי הקרן'!$C$42</f>
        <v>3.164807369760303E-7</v>
      </c>
    </row>
    <row r="508" spans="2:11">
      <c r="B508" s="88" t="s">
        <v>3460</v>
      </c>
      <c r="C508" s="90" t="s">
        <v>3462</v>
      </c>
      <c r="D508" s="91" t="s">
        <v>558</v>
      </c>
      <c r="E508" s="91" t="s">
        <v>138</v>
      </c>
      <c r="F508" s="104">
        <v>45050</v>
      </c>
      <c r="G508" s="93">
        <v>7400000.0000000009</v>
      </c>
      <c r="H508" s="105">
        <v>1.907667</v>
      </c>
      <c r="I508" s="93">
        <v>141.16732999999999</v>
      </c>
      <c r="J508" s="94">
        <f t="shared" si="7"/>
        <v>-4.0399371553292816E-4</v>
      </c>
      <c r="K508" s="94">
        <f>I508/'סכום נכסי הקרן'!$C$42</f>
        <v>1.2659230375794756E-6</v>
      </c>
    </row>
    <row r="509" spans="2:11">
      <c r="B509" s="88" t="s">
        <v>3460</v>
      </c>
      <c r="C509" s="90" t="s">
        <v>3463</v>
      </c>
      <c r="D509" s="91" t="s">
        <v>558</v>
      </c>
      <c r="E509" s="91" t="s">
        <v>138</v>
      </c>
      <c r="F509" s="104">
        <v>45050</v>
      </c>
      <c r="G509" s="93">
        <v>4070000.0000000005</v>
      </c>
      <c r="H509" s="105">
        <v>1.907667</v>
      </c>
      <c r="I509" s="93">
        <v>77.64203000000002</v>
      </c>
      <c r="J509" s="94">
        <f t="shared" si="7"/>
        <v>-2.2219653925039938E-4</v>
      </c>
      <c r="K509" s="94">
        <f>I509/'סכום נכסי הקרן'!$C$42</f>
        <v>6.9625765721740862E-7</v>
      </c>
    </row>
    <row r="510" spans="2:11">
      <c r="B510" s="88" t="s">
        <v>3464</v>
      </c>
      <c r="C510" s="90" t="s">
        <v>3465</v>
      </c>
      <c r="D510" s="91" t="s">
        <v>558</v>
      </c>
      <c r="E510" s="91" t="s">
        <v>138</v>
      </c>
      <c r="F510" s="104">
        <v>45043</v>
      </c>
      <c r="G510" s="93">
        <v>18500000.000000004</v>
      </c>
      <c r="H510" s="105">
        <v>1.8125249999999999</v>
      </c>
      <c r="I510" s="93">
        <v>335.31709000000006</v>
      </c>
      <c r="J510" s="94">
        <f t="shared" si="7"/>
        <v>-9.5961294352446341E-4</v>
      </c>
      <c r="K510" s="94">
        <f>I510/'סכום נכסי הקרן'!$C$42</f>
        <v>3.0069678949450308E-6</v>
      </c>
    </row>
    <row r="511" spans="2:11">
      <c r="B511" s="88" t="s">
        <v>3466</v>
      </c>
      <c r="C511" s="90" t="s">
        <v>3467</v>
      </c>
      <c r="D511" s="91" t="s">
        <v>558</v>
      </c>
      <c r="E511" s="91" t="s">
        <v>138</v>
      </c>
      <c r="F511" s="104">
        <v>45006</v>
      </c>
      <c r="G511" s="93">
        <v>2960000.0000000005</v>
      </c>
      <c r="H511" s="105">
        <v>1.813072</v>
      </c>
      <c r="I511" s="93">
        <v>53.666930000000008</v>
      </c>
      <c r="J511" s="94">
        <f t="shared" si="7"/>
        <v>-1.5358441965251856E-4</v>
      </c>
      <c r="K511" s="94">
        <f>I511/'סכום נכסי הקרן'!$C$42</f>
        <v>4.812600978085022E-7</v>
      </c>
    </row>
    <row r="512" spans="2:11">
      <c r="B512" s="88" t="s">
        <v>3468</v>
      </c>
      <c r="C512" s="90" t="s">
        <v>3469</v>
      </c>
      <c r="D512" s="91" t="s">
        <v>558</v>
      </c>
      <c r="E512" s="91" t="s">
        <v>138</v>
      </c>
      <c r="F512" s="104">
        <v>45034</v>
      </c>
      <c r="G512" s="93">
        <v>7400000.0000000009</v>
      </c>
      <c r="H512" s="105">
        <v>1.7725310000000001</v>
      </c>
      <c r="I512" s="93">
        <v>131.16732999999999</v>
      </c>
      <c r="J512" s="94">
        <f t="shared" si="7"/>
        <v>-3.7537564111493583E-4</v>
      </c>
      <c r="K512" s="94">
        <f>I512/'סכום נכסי הקרן'!$C$42</f>
        <v>1.1762476829786996E-6</v>
      </c>
    </row>
    <row r="513" spans="2:11">
      <c r="B513" s="88" t="s">
        <v>3468</v>
      </c>
      <c r="C513" s="90" t="s">
        <v>3470</v>
      </c>
      <c r="D513" s="91" t="s">
        <v>558</v>
      </c>
      <c r="E513" s="91" t="s">
        <v>138</v>
      </c>
      <c r="F513" s="104">
        <v>45034</v>
      </c>
      <c r="G513" s="93">
        <v>5550000.0000000009</v>
      </c>
      <c r="H513" s="105">
        <v>1.772532</v>
      </c>
      <c r="I513" s="93">
        <v>98.375500000000017</v>
      </c>
      <c r="J513" s="94">
        <f t="shared" si="7"/>
        <v>-2.8153173799072052E-4</v>
      </c>
      <c r="K513" s="94">
        <f>I513/'סכום נכסי הקרן'!$C$42</f>
        <v>8.8218578465286366E-7</v>
      </c>
    </row>
    <row r="514" spans="2:11">
      <c r="B514" s="88" t="s">
        <v>3471</v>
      </c>
      <c r="C514" s="90" t="s">
        <v>3472</v>
      </c>
      <c r="D514" s="91" t="s">
        <v>558</v>
      </c>
      <c r="E514" s="91" t="s">
        <v>138</v>
      </c>
      <c r="F514" s="104">
        <v>45104</v>
      </c>
      <c r="G514" s="93">
        <v>7392588.5581200011</v>
      </c>
      <c r="H514" s="105">
        <v>1.57206</v>
      </c>
      <c r="I514" s="93">
        <v>116.21592102700001</v>
      </c>
      <c r="J514" s="94">
        <f t="shared" si="7"/>
        <v>-3.3258758765062062E-4</v>
      </c>
      <c r="K514" s="94">
        <f>I514/'סכום נכסי הקרן'!$C$42</f>
        <v>1.0421703928352E-6</v>
      </c>
    </row>
    <row r="515" spans="2:11">
      <c r="B515" s="88" t="s">
        <v>3473</v>
      </c>
      <c r="C515" s="90" t="s">
        <v>3474</v>
      </c>
      <c r="D515" s="91" t="s">
        <v>558</v>
      </c>
      <c r="E515" s="91" t="s">
        <v>138</v>
      </c>
      <c r="F515" s="104">
        <v>45063</v>
      </c>
      <c r="G515" s="93">
        <v>310800.00000000006</v>
      </c>
      <c r="H515" s="105">
        <v>1.5720590000000001</v>
      </c>
      <c r="I515" s="93">
        <v>4.8859600000000007</v>
      </c>
      <c r="J515" s="94">
        <f t="shared" si="7"/>
        <v>-1.3982676688333385E-5</v>
      </c>
      <c r="K515" s="94">
        <f>I515/'סכום נכסי הקרן'!$C$42</f>
        <v>4.3815019556520732E-8</v>
      </c>
    </row>
    <row r="516" spans="2:11">
      <c r="B516" s="88" t="s">
        <v>3473</v>
      </c>
      <c r="C516" s="90" t="s">
        <v>3475</v>
      </c>
      <c r="D516" s="91" t="s">
        <v>558</v>
      </c>
      <c r="E516" s="91" t="s">
        <v>138</v>
      </c>
      <c r="F516" s="104">
        <v>45063</v>
      </c>
      <c r="G516" s="93">
        <v>2590000.0000000005</v>
      </c>
      <c r="H516" s="105">
        <v>1.57206</v>
      </c>
      <c r="I516" s="93">
        <v>40.716350000000006</v>
      </c>
      <c r="J516" s="94">
        <f t="shared" si="7"/>
        <v>-1.1652235343290223E-4</v>
      </c>
      <c r="K516" s="94">
        <f>I516/'סכום נכסי הקרן'!$C$42</f>
        <v>3.6512531242993045E-7</v>
      </c>
    </row>
    <row r="517" spans="2:11">
      <c r="B517" s="88" t="s">
        <v>3473</v>
      </c>
      <c r="C517" s="90" t="s">
        <v>3476</v>
      </c>
      <c r="D517" s="91" t="s">
        <v>558</v>
      </c>
      <c r="E517" s="91" t="s">
        <v>138</v>
      </c>
      <c r="F517" s="104">
        <v>45063</v>
      </c>
      <c r="G517" s="93">
        <v>9990.0000000000018</v>
      </c>
      <c r="H517" s="105">
        <v>1.5720719999999999</v>
      </c>
      <c r="I517" s="93">
        <v>0.15705000000000005</v>
      </c>
      <c r="J517" s="94">
        <f t="shared" si="7"/>
        <v>-4.4944685873456971E-7</v>
      </c>
      <c r="K517" s="94">
        <f>I517/'סכום נכסי הקרן'!$C$42</f>
        <v>1.4083514440051868E-9</v>
      </c>
    </row>
    <row r="518" spans="2:11">
      <c r="B518" s="88" t="s">
        <v>3473</v>
      </c>
      <c r="C518" s="90" t="s">
        <v>3477</v>
      </c>
      <c r="D518" s="91" t="s">
        <v>558</v>
      </c>
      <c r="E518" s="91" t="s">
        <v>138</v>
      </c>
      <c r="F518" s="104">
        <v>45063</v>
      </c>
      <c r="G518" s="93">
        <v>35150.000000000007</v>
      </c>
      <c r="H518" s="105">
        <v>1.572063</v>
      </c>
      <c r="I518" s="93">
        <v>0.55258000000000018</v>
      </c>
      <c r="J518" s="94">
        <f t="shared" si="7"/>
        <v>-1.5813775561894208E-6</v>
      </c>
      <c r="K518" s="94">
        <f>I518/'סכום נכסי הקרן'!$C$42</f>
        <v>4.9552807445296789E-9</v>
      </c>
    </row>
    <row r="519" spans="2:11">
      <c r="B519" s="88" t="s">
        <v>3478</v>
      </c>
      <c r="C519" s="90" t="s">
        <v>3479</v>
      </c>
      <c r="D519" s="91" t="s">
        <v>558</v>
      </c>
      <c r="E519" s="91" t="s">
        <v>138</v>
      </c>
      <c r="F519" s="104">
        <v>45068</v>
      </c>
      <c r="G519" s="93">
        <v>6160490.4651000015</v>
      </c>
      <c r="H519" s="105">
        <v>1.526114</v>
      </c>
      <c r="I519" s="93">
        <v>94.016105236000001</v>
      </c>
      <c r="J519" s="94">
        <f t="shared" si="7"/>
        <v>-2.6905598961336465E-4</v>
      </c>
      <c r="K519" s="94">
        <f>I519/'סכום נכסי הקרן'!$C$42</f>
        <v>8.4309275752221689E-7</v>
      </c>
    </row>
    <row r="520" spans="2:11">
      <c r="B520" s="88" t="s">
        <v>3480</v>
      </c>
      <c r="C520" s="90" t="s">
        <v>3481</v>
      </c>
      <c r="D520" s="91" t="s">
        <v>558</v>
      </c>
      <c r="E520" s="91" t="s">
        <v>138</v>
      </c>
      <c r="F520" s="104">
        <v>45068</v>
      </c>
      <c r="G520" s="93">
        <v>9240735.6976500023</v>
      </c>
      <c r="H520" s="105">
        <v>1.4720599999999999</v>
      </c>
      <c r="I520" s="93">
        <v>136.02916836100002</v>
      </c>
      <c r="J520" s="94">
        <f t="shared" si="7"/>
        <v>-3.8928928631727064E-4</v>
      </c>
      <c r="K520" s="94">
        <f>I520/'סכום נכסי הקרן'!$C$42</f>
        <v>1.219846390882133E-6</v>
      </c>
    </row>
    <row r="521" spans="2:11">
      <c r="B521" s="88" t="s">
        <v>3482</v>
      </c>
      <c r="C521" s="90" t="s">
        <v>3483</v>
      </c>
      <c r="D521" s="91" t="s">
        <v>558</v>
      </c>
      <c r="E521" s="91" t="s">
        <v>138</v>
      </c>
      <c r="F521" s="104">
        <v>45063</v>
      </c>
      <c r="G521" s="93">
        <v>925000.00000000012</v>
      </c>
      <c r="H521" s="105">
        <v>1.588748</v>
      </c>
      <c r="I521" s="93">
        <v>14.695920000000003</v>
      </c>
      <c r="J521" s="94">
        <f t="shared" si="7"/>
        <v>-4.2056893220086198E-5</v>
      </c>
      <c r="K521" s="94">
        <f>I521/'סכום נכסי הקרן'!$C$42</f>
        <v>1.3178618371846355E-7</v>
      </c>
    </row>
    <row r="522" spans="2:11">
      <c r="B522" s="88" t="s">
        <v>3484</v>
      </c>
      <c r="C522" s="90" t="s">
        <v>3485</v>
      </c>
      <c r="D522" s="91" t="s">
        <v>558</v>
      </c>
      <c r="E522" s="91" t="s">
        <v>138</v>
      </c>
      <c r="F522" s="104">
        <v>45040</v>
      </c>
      <c r="G522" s="93">
        <v>159573.60000000003</v>
      </c>
      <c r="H522" s="105">
        <v>1.3963840000000001</v>
      </c>
      <c r="I522" s="93">
        <v>2.2282600000000006</v>
      </c>
      <c r="J522" s="94">
        <f t="shared" si="7"/>
        <v>-6.3768510502635611E-6</v>
      </c>
      <c r="K522" s="94">
        <f>I522/'סכום נכסי הקרן'!$C$42</f>
        <v>1.9982000564272508E-8</v>
      </c>
    </row>
    <row r="523" spans="2:11">
      <c r="B523" s="88" t="s">
        <v>3484</v>
      </c>
      <c r="C523" s="90" t="s">
        <v>3486</v>
      </c>
      <c r="D523" s="91" t="s">
        <v>558</v>
      </c>
      <c r="E523" s="91" t="s">
        <v>138</v>
      </c>
      <c r="F523" s="104">
        <v>45040</v>
      </c>
      <c r="G523" s="93">
        <v>1502200.0000000002</v>
      </c>
      <c r="H523" s="105">
        <v>1.3963840000000001</v>
      </c>
      <c r="I523" s="93">
        <v>20.976480000000002</v>
      </c>
      <c r="J523" s="94">
        <f t="shared" si="7"/>
        <v>-6.0030646566752788E-5</v>
      </c>
      <c r="K523" s="94">
        <f>I523/'סכום נכסי הקרן'!$C$42</f>
        <v>1.881073282276085E-7</v>
      </c>
    </row>
    <row r="524" spans="2:11">
      <c r="B524" s="88" t="s">
        <v>3484</v>
      </c>
      <c r="C524" s="90" t="s">
        <v>3487</v>
      </c>
      <c r="D524" s="91" t="s">
        <v>558</v>
      </c>
      <c r="E524" s="91" t="s">
        <v>138</v>
      </c>
      <c r="F524" s="104">
        <v>45040</v>
      </c>
      <c r="G524" s="93">
        <v>1672178.0000000002</v>
      </c>
      <c r="H524" s="105">
        <v>1.3963840000000001</v>
      </c>
      <c r="I524" s="93">
        <v>23.35003</v>
      </c>
      <c r="J524" s="94">
        <f t="shared" ref="J524:J587" si="8">IFERROR(I524/$I$11,0)</f>
        <v>-6.6823289620235353E-5</v>
      </c>
      <c r="K524" s="94">
        <f>I524/'סכום נכסי הקרן'!$C$42</f>
        <v>2.0939222201887566E-7</v>
      </c>
    </row>
    <row r="525" spans="2:11">
      <c r="B525" s="88" t="s">
        <v>3484</v>
      </c>
      <c r="C525" s="90" t="s">
        <v>3488</v>
      </c>
      <c r="D525" s="91" t="s">
        <v>558</v>
      </c>
      <c r="E525" s="91" t="s">
        <v>138</v>
      </c>
      <c r="F525" s="104">
        <v>45040</v>
      </c>
      <c r="G525" s="93">
        <v>188161913.77237102</v>
      </c>
      <c r="H525" s="105">
        <v>1.3963840000000001</v>
      </c>
      <c r="I525" s="93">
        <v>2627.4633136430007</v>
      </c>
      <c r="J525" s="94">
        <f t="shared" si="8"/>
        <v>-7.519294064038012E-3</v>
      </c>
      <c r="K525" s="94">
        <f>I525/'סכום נכסי הקרן'!$C$42</f>
        <v>2.3561870435146588E-5</v>
      </c>
    </row>
    <row r="526" spans="2:11">
      <c r="B526" s="88" t="s">
        <v>3484</v>
      </c>
      <c r="C526" s="90" t="s">
        <v>3489</v>
      </c>
      <c r="D526" s="91" t="s">
        <v>558</v>
      </c>
      <c r="E526" s="91" t="s">
        <v>138</v>
      </c>
      <c r="F526" s="104">
        <v>45040</v>
      </c>
      <c r="G526" s="93">
        <v>1324.6</v>
      </c>
      <c r="H526" s="105">
        <v>1.3966479999999999</v>
      </c>
      <c r="I526" s="93">
        <v>1.8500000000000003E-2</v>
      </c>
      <c r="J526" s="94">
        <f t="shared" si="8"/>
        <v>-5.294343767328582E-8</v>
      </c>
      <c r="K526" s="94">
        <f>I526/'סכום נכסי הקרן'!$C$42</f>
        <v>1.6589940601143554E-10</v>
      </c>
    </row>
    <row r="527" spans="2:11">
      <c r="B527" s="88" t="s">
        <v>3484</v>
      </c>
      <c r="C527" s="90" t="s">
        <v>3490</v>
      </c>
      <c r="D527" s="91" t="s">
        <v>558</v>
      </c>
      <c r="E527" s="91" t="s">
        <v>138</v>
      </c>
      <c r="F527" s="104">
        <v>45040</v>
      </c>
      <c r="G527" s="93">
        <v>3164610.0000000005</v>
      </c>
      <c r="H527" s="105">
        <v>1.3963840000000001</v>
      </c>
      <c r="I527" s="93">
        <v>44.190120000000007</v>
      </c>
      <c r="J527" s="94">
        <f t="shared" si="8"/>
        <v>-1.2646361427000116E-4</v>
      </c>
      <c r="K527" s="94">
        <f>I527/'סכום נכסי הקרן'!$C$42</f>
        <v>3.9627646808508419E-7</v>
      </c>
    </row>
    <row r="528" spans="2:11">
      <c r="B528" s="88" t="s">
        <v>3484</v>
      </c>
      <c r="C528" s="90" t="s">
        <v>3491</v>
      </c>
      <c r="D528" s="91" t="s">
        <v>558</v>
      </c>
      <c r="E528" s="91" t="s">
        <v>138</v>
      </c>
      <c r="F528" s="104">
        <v>45040</v>
      </c>
      <c r="G528" s="93">
        <v>6282600.0000000009</v>
      </c>
      <c r="H528" s="105">
        <v>1.3963840000000001</v>
      </c>
      <c r="I528" s="93">
        <v>87.729240000000019</v>
      </c>
      <c r="J528" s="94">
        <f t="shared" si="8"/>
        <v>-2.5106419189539102E-4</v>
      </c>
      <c r="K528" s="94">
        <f>I528/'סכום נכסי הקרן'!$C$42</f>
        <v>7.8671507058565791E-7</v>
      </c>
    </row>
    <row r="529" spans="2:11">
      <c r="B529" s="88" t="s">
        <v>3492</v>
      </c>
      <c r="C529" s="90" t="s">
        <v>3493</v>
      </c>
      <c r="D529" s="91" t="s">
        <v>558</v>
      </c>
      <c r="E529" s="91" t="s">
        <v>138</v>
      </c>
      <c r="F529" s="104">
        <v>45062</v>
      </c>
      <c r="G529" s="93">
        <v>76220000.000000015</v>
      </c>
      <c r="H529" s="105">
        <v>1.158455</v>
      </c>
      <c r="I529" s="93">
        <v>882.97471000000019</v>
      </c>
      <c r="J529" s="94">
        <f t="shared" si="8"/>
        <v>-2.5269035959985205E-3</v>
      </c>
      <c r="K529" s="94">
        <f>I529/'סכום נכסי הקרן'!$C$42</f>
        <v>7.9181070222767332E-6</v>
      </c>
    </row>
    <row r="530" spans="2:11">
      <c r="B530" s="88" t="s">
        <v>3492</v>
      </c>
      <c r="C530" s="90" t="s">
        <v>3494</v>
      </c>
      <c r="D530" s="91" t="s">
        <v>558</v>
      </c>
      <c r="E530" s="91" t="s">
        <v>138</v>
      </c>
      <c r="F530" s="104">
        <v>45062</v>
      </c>
      <c r="G530" s="93">
        <v>7067000.0000000009</v>
      </c>
      <c r="H530" s="105">
        <v>1.158455</v>
      </c>
      <c r="I530" s="93">
        <v>81.868040000000008</v>
      </c>
      <c r="J530" s="94">
        <f t="shared" si="8"/>
        <v>-2.3429056611751732E-4</v>
      </c>
      <c r="K530" s="94">
        <f>I530/'סכום נכסי הקרן'!$C$42</f>
        <v>7.3415455174705107E-7</v>
      </c>
    </row>
    <row r="531" spans="2:11">
      <c r="B531" s="88" t="s">
        <v>3495</v>
      </c>
      <c r="C531" s="90" t="s">
        <v>3496</v>
      </c>
      <c r="D531" s="91" t="s">
        <v>558</v>
      </c>
      <c r="E531" s="91" t="s">
        <v>138</v>
      </c>
      <c r="F531" s="104">
        <v>45062</v>
      </c>
      <c r="G531" s="93">
        <v>4965.4000000000005</v>
      </c>
      <c r="H531" s="105">
        <v>1.107262</v>
      </c>
      <c r="I531" s="93">
        <v>5.4980000000000008E-2</v>
      </c>
      <c r="J531" s="94">
        <f t="shared" si="8"/>
        <v>-1.5734217315012187E-7</v>
      </c>
      <c r="K531" s="94">
        <f>I531/'סכום נכסי הקרן'!$C$42</f>
        <v>4.9303509959506622E-10</v>
      </c>
    </row>
    <row r="532" spans="2:11">
      <c r="B532" s="88" t="s">
        <v>3112</v>
      </c>
      <c r="C532" s="90" t="s">
        <v>3497</v>
      </c>
      <c r="D532" s="91" t="s">
        <v>558</v>
      </c>
      <c r="E532" s="91" t="s">
        <v>138</v>
      </c>
      <c r="F532" s="104">
        <v>45085</v>
      </c>
      <c r="G532" s="93">
        <v>2960.0000000000005</v>
      </c>
      <c r="H532" s="105">
        <v>1.080068</v>
      </c>
      <c r="I532" s="93">
        <v>3.1970000000000005E-2</v>
      </c>
      <c r="J532" s="94">
        <f t="shared" si="8"/>
        <v>-9.149198391432151E-8</v>
      </c>
      <c r="K532" s="94">
        <f>I532/'סכום נכסי הקרן'!$C$42</f>
        <v>2.8669210865868074E-10</v>
      </c>
    </row>
    <row r="533" spans="2:11">
      <c r="B533" s="88" t="s">
        <v>3112</v>
      </c>
      <c r="C533" s="90" t="s">
        <v>3498</v>
      </c>
      <c r="D533" s="91" t="s">
        <v>558</v>
      </c>
      <c r="E533" s="91" t="s">
        <v>138</v>
      </c>
      <c r="F533" s="104">
        <v>45085</v>
      </c>
      <c r="G533" s="93">
        <v>1406.0000000000002</v>
      </c>
      <c r="H533" s="105">
        <v>1.0803700000000001</v>
      </c>
      <c r="I533" s="93">
        <v>1.5190000000000004E-2</v>
      </c>
      <c r="J533" s="94">
        <f t="shared" si="8"/>
        <v>-4.3470855040930362E-8</v>
      </c>
      <c r="K533" s="94">
        <f>I533/'סכום נכסי הקרן'!$C$42</f>
        <v>1.362168636385787E-10</v>
      </c>
    </row>
    <row r="534" spans="2:11">
      <c r="B534" s="88" t="s">
        <v>3499</v>
      </c>
      <c r="C534" s="90" t="s">
        <v>3500</v>
      </c>
      <c r="D534" s="91" t="s">
        <v>558</v>
      </c>
      <c r="E534" s="91" t="s">
        <v>138</v>
      </c>
      <c r="F534" s="104">
        <v>45005</v>
      </c>
      <c r="G534" s="93">
        <v>32930000.000000004</v>
      </c>
      <c r="H534" s="105">
        <v>1.0698289999999999</v>
      </c>
      <c r="I534" s="93">
        <v>352.29464000000007</v>
      </c>
      <c r="J534" s="94">
        <f t="shared" si="8"/>
        <v>-1.008199422457982E-3</v>
      </c>
      <c r="K534" s="94">
        <f>I534/'סכום נכסי הקרן'!$C$42</f>
        <v>3.1592146765952715E-6</v>
      </c>
    </row>
    <row r="535" spans="2:11">
      <c r="B535" s="88" t="s">
        <v>3501</v>
      </c>
      <c r="C535" s="90" t="s">
        <v>3502</v>
      </c>
      <c r="D535" s="91" t="s">
        <v>558</v>
      </c>
      <c r="E535" s="91" t="s">
        <v>138</v>
      </c>
      <c r="F535" s="104">
        <v>45105</v>
      </c>
      <c r="G535" s="93">
        <v>9240735.6976500023</v>
      </c>
      <c r="H535" s="105">
        <v>0.84503300000000003</v>
      </c>
      <c r="I535" s="93">
        <v>78.087258041000013</v>
      </c>
      <c r="J535" s="94">
        <f t="shared" si="8"/>
        <v>-2.2347069617143086E-4</v>
      </c>
      <c r="K535" s="94">
        <f>I535/'סכום נכסי הקרן'!$C$42</f>
        <v>7.002502554628969E-7</v>
      </c>
    </row>
    <row r="536" spans="2:11">
      <c r="B536" s="88" t="s">
        <v>3503</v>
      </c>
      <c r="C536" s="90" t="s">
        <v>3504</v>
      </c>
      <c r="D536" s="91" t="s">
        <v>558</v>
      </c>
      <c r="E536" s="91" t="s">
        <v>138</v>
      </c>
      <c r="F536" s="104">
        <v>45005</v>
      </c>
      <c r="G536" s="93">
        <v>7400000.0000000009</v>
      </c>
      <c r="H536" s="105">
        <v>0.94695799999999997</v>
      </c>
      <c r="I536" s="93">
        <v>70.0749</v>
      </c>
      <c r="J536" s="94">
        <f t="shared" si="8"/>
        <v>-2.005408703033371E-4</v>
      </c>
      <c r="K536" s="94">
        <f>I536/'סכום נכסי הקרן'!$C$42</f>
        <v>6.2839915061139143E-7</v>
      </c>
    </row>
    <row r="537" spans="2:11">
      <c r="B537" s="88" t="s">
        <v>3505</v>
      </c>
      <c r="C537" s="90" t="s">
        <v>3506</v>
      </c>
      <c r="D537" s="91" t="s">
        <v>558</v>
      </c>
      <c r="E537" s="91" t="s">
        <v>138</v>
      </c>
      <c r="F537" s="104">
        <v>45077</v>
      </c>
      <c r="G537" s="93">
        <v>6571189.8294400014</v>
      </c>
      <c r="H537" s="105">
        <v>-0.12253500000000001</v>
      </c>
      <c r="I537" s="93">
        <v>-8.0519885880000022</v>
      </c>
      <c r="J537" s="94">
        <f t="shared" si="8"/>
        <v>2.3043240862420906E-5</v>
      </c>
      <c r="K537" s="94">
        <f>I537/'סכום נכסי הקרן'!$C$42</f>
        <v>-7.2206493187030149E-8</v>
      </c>
    </row>
    <row r="538" spans="2:11">
      <c r="B538" s="88" t="s">
        <v>3505</v>
      </c>
      <c r="C538" s="90" t="s">
        <v>3507</v>
      </c>
      <c r="D538" s="91" t="s">
        <v>558</v>
      </c>
      <c r="E538" s="91" t="s">
        <v>138</v>
      </c>
      <c r="F538" s="104">
        <v>45077</v>
      </c>
      <c r="G538" s="93">
        <v>14800.000000000002</v>
      </c>
      <c r="H538" s="105">
        <v>-0.122568</v>
      </c>
      <c r="I538" s="93">
        <v>-1.814E-2</v>
      </c>
      <c r="J538" s="94">
        <f t="shared" si="8"/>
        <v>5.1913186994238091E-8</v>
      </c>
      <c r="K538" s="94">
        <f>I538/'סכום נכסי הקרן'!$C$42</f>
        <v>-1.6267109324580757E-10</v>
      </c>
    </row>
    <row r="539" spans="2:11">
      <c r="B539" s="88" t="s">
        <v>3505</v>
      </c>
      <c r="C539" s="90" t="s">
        <v>3508</v>
      </c>
      <c r="D539" s="91" t="s">
        <v>558</v>
      </c>
      <c r="E539" s="91" t="s">
        <v>138</v>
      </c>
      <c r="F539" s="104">
        <v>45077</v>
      </c>
      <c r="G539" s="93">
        <v>2738.0000000000005</v>
      </c>
      <c r="H539" s="105">
        <v>-0.122352</v>
      </c>
      <c r="I539" s="93">
        <v>-3.3500000000000005E-3</v>
      </c>
      <c r="J539" s="94">
        <f t="shared" si="8"/>
        <v>9.5870549300274332E-9</v>
      </c>
      <c r="K539" s="94">
        <f>I539/'סכום נכסי הקרן'!$C$42</f>
        <v>-3.0041243791259946E-11</v>
      </c>
    </row>
    <row r="540" spans="2:11">
      <c r="B540" s="88" t="s">
        <v>3509</v>
      </c>
      <c r="C540" s="90" t="s">
        <v>3510</v>
      </c>
      <c r="D540" s="91" t="s">
        <v>558</v>
      </c>
      <c r="E540" s="91" t="s">
        <v>138</v>
      </c>
      <c r="F540" s="104">
        <v>45077</v>
      </c>
      <c r="G540" s="93">
        <v>43475.000000000007</v>
      </c>
      <c r="H540" s="105">
        <v>-0.217136</v>
      </c>
      <c r="I540" s="93">
        <v>-9.4400000000000026E-2</v>
      </c>
      <c r="J540" s="94">
        <f t="shared" si="8"/>
        <v>2.7015462250584771E-7</v>
      </c>
      <c r="K540" s="94">
        <f>I540/'סכום נכסי הקרן'!$C$42</f>
        <v>-8.4653534743132525E-10</v>
      </c>
    </row>
    <row r="541" spans="2:11">
      <c r="B541" s="88" t="s">
        <v>3511</v>
      </c>
      <c r="C541" s="90" t="s">
        <v>3512</v>
      </c>
      <c r="D541" s="91" t="s">
        <v>558</v>
      </c>
      <c r="E541" s="91" t="s">
        <v>138</v>
      </c>
      <c r="F541" s="104">
        <v>45083</v>
      </c>
      <c r="G541" s="93">
        <v>21090.000000000004</v>
      </c>
      <c r="H541" s="105">
        <v>-0.26035999999999998</v>
      </c>
      <c r="I541" s="93">
        <v>-5.4909999999999994E-2</v>
      </c>
      <c r="J541" s="94">
        <f t="shared" si="8"/>
        <v>1.5714184662919589E-7</v>
      </c>
      <c r="K541" s="94">
        <f>I541/'סכום נכסי הקרן'!$C$42</f>
        <v>-4.9240737211286064E-10</v>
      </c>
    </row>
    <row r="542" spans="2:11">
      <c r="B542" s="88" t="s">
        <v>3513</v>
      </c>
      <c r="C542" s="90" t="s">
        <v>3514</v>
      </c>
      <c r="D542" s="91" t="s">
        <v>558</v>
      </c>
      <c r="E542" s="91" t="s">
        <v>138</v>
      </c>
      <c r="F542" s="104">
        <v>45106</v>
      </c>
      <c r="G542" s="93">
        <v>2566871.0271250005</v>
      </c>
      <c r="H542" s="105">
        <v>0.20168900000000001</v>
      </c>
      <c r="I542" s="93">
        <v>5.1770985880000016</v>
      </c>
      <c r="J542" s="94">
        <f t="shared" si="8"/>
        <v>-1.4815859266066707E-5</v>
      </c>
      <c r="K542" s="94">
        <f>I542/'סכום נכסי הקרן'!$C$42</f>
        <v>4.642581516820766E-8</v>
      </c>
    </row>
    <row r="543" spans="2:11">
      <c r="B543" s="88" t="s">
        <v>3515</v>
      </c>
      <c r="C543" s="90" t="s">
        <v>3516</v>
      </c>
      <c r="D543" s="91" t="s">
        <v>558</v>
      </c>
      <c r="E543" s="91" t="s">
        <v>138</v>
      </c>
      <c r="F543" s="104">
        <v>45082</v>
      </c>
      <c r="G543" s="93">
        <v>100714.00000000001</v>
      </c>
      <c r="H543" s="105">
        <v>-0.61442300000000005</v>
      </c>
      <c r="I543" s="93">
        <v>-0.61880999999999997</v>
      </c>
      <c r="J543" s="94">
        <f t="shared" si="8"/>
        <v>1.7709150630597835E-6</v>
      </c>
      <c r="K543" s="94">
        <f>I543/'סכום נכסי הקרן'!$C$42</f>
        <v>-5.5492006180506162E-9</v>
      </c>
    </row>
    <row r="544" spans="2:11">
      <c r="B544" s="88" t="s">
        <v>3517</v>
      </c>
      <c r="C544" s="90" t="s">
        <v>3287</v>
      </c>
      <c r="D544" s="91" t="s">
        <v>558</v>
      </c>
      <c r="E544" s="91" t="s">
        <v>138</v>
      </c>
      <c r="F544" s="104">
        <v>45075</v>
      </c>
      <c r="G544" s="93">
        <v>9240735.6976500023</v>
      </c>
      <c r="H544" s="105">
        <v>-0.63064299999999995</v>
      </c>
      <c r="I544" s="93">
        <v>-58.276030904000017</v>
      </c>
      <c r="J544" s="94">
        <f t="shared" si="8"/>
        <v>1.6677477891958935E-4</v>
      </c>
      <c r="K544" s="94">
        <f>I544/'סכום נכסי הקרן'!$C$42</f>
        <v>-5.2259237360419797E-7</v>
      </c>
    </row>
    <row r="545" spans="2:11">
      <c r="B545" s="88" t="s">
        <v>3124</v>
      </c>
      <c r="C545" s="90" t="s">
        <v>3518</v>
      </c>
      <c r="D545" s="91" t="s">
        <v>558</v>
      </c>
      <c r="E545" s="91" t="s">
        <v>138</v>
      </c>
      <c r="F545" s="104">
        <v>45106</v>
      </c>
      <c r="G545" s="93">
        <v>114700000.00000001</v>
      </c>
      <c r="H545" s="105">
        <v>0.73973</v>
      </c>
      <c r="I545" s="93">
        <v>848.47000000000014</v>
      </c>
      <c r="J545" s="94">
        <f t="shared" si="8"/>
        <v>-2.4281577601433959E-3</v>
      </c>
      <c r="K545" s="94">
        <f>I545/'סכום נכסי הקרן'!$C$42</f>
        <v>7.6086848118120384E-6</v>
      </c>
    </row>
    <row r="546" spans="2:11">
      <c r="B546" s="95"/>
      <c r="C546" s="90"/>
      <c r="D546" s="90"/>
      <c r="E546" s="90"/>
      <c r="F546" s="90"/>
      <c r="G546" s="93"/>
      <c r="H546" s="105"/>
      <c r="I546" s="90"/>
      <c r="J546" s="94"/>
      <c r="K546" s="90"/>
    </row>
    <row r="547" spans="2:11">
      <c r="B547" s="87" t="s">
        <v>202</v>
      </c>
      <c r="C547" s="82"/>
      <c r="D547" s="83"/>
      <c r="E547" s="83"/>
      <c r="F547" s="102"/>
      <c r="G547" s="85"/>
      <c r="H547" s="103"/>
      <c r="I547" s="85">
        <v>-52606.519983714003</v>
      </c>
      <c r="J547" s="86">
        <f t="shared" si="8"/>
        <v>0.15054973037655281</v>
      </c>
      <c r="K547" s="86">
        <f>I547/'סכום נכסי הקרן'!$C$42</f>
        <v>-4.7175083338523593E-4</v>
      </c>
    </row>
    <row r="548" spans="2:11">
      <c r="B548" s="88" t="s">
        <v>3519</v>
      </c>
      <c r="C548" s="90" t="s">
        <v>3520</v>
      </c>
      <c r="D548" s="91" t="s">
        <v>558</v>
      </c>
      <c r="E548" s="91" t="s">
        <v>142</v>
      </c>
      <c r="F548" s="104">
        <v>45055</v>
      </c>
      <c r="G548" s="93">
        <v>50217168.703087017</v>
      </c>
      <c r="H548" s="105">
        <v>-2.2450290000000002</v>
      </c>
      <c r="I548" s="93">
        <v>-1127.3898073810001</v>
      </c>
      <c r="J548" s="94">
        <f t="shared" si="8"/>
        <v>3.2263725405715501E-3</v>
      </c>
      <c r="K548" s="94">
        <f>I548/'סכום נכסי הקרן'!$C$42</f>
        <v>-1.0109908075019168E-5</v>
      </c>
    </row>
    <row r="549" spans="2:11">
      <c r="B549" s="88" t="s">
        <v>3521</v>
      </c>
      <c r="C549" s="90" t="s">
        <v>3522</v>
      </c>
      <c r="D549" s="91" t="s">
        <v>558</v>
      </c>
      <c r="E549" s="91" t="s">
        <v>142</v>
      </c>
      <c r="F549" s="104">
        <v>45097</v>
      </c>
      <c r="G549" s="93">
        <v>47962911.846309997</v>
      </c>
      <c r="H549" s="105">
        <v>-2.5966619999999998</v>
      </c>
      <c r="I549" s="93">
        <v>-1245.4347910290005</v>
      </c>
      <c r="J549" s="94">
        <f t="shared" si="8"/>
        <v>3.5641945532424667E-3</v>
      </c>
      <c r="K549" s="94">
        <f>I549/'סכום נכסי הקרן'!$C$42</f>
        <v>-1.1168480651766891E-5</v>
      </c>
    </row>
    <row r="550" spans="2:11">
      <c r="B550" s="88" t="s">
        <v>3523</v>
      </c>
      <c r="C550" s="90" t="s">
        <v>3524</v>
      </c>
      <c r="D550" s="91" t="s">
        <v>558</v>
      </c>
      <c r="E550" s="91" t="s">
        <v>142</v>
      </c>
      <c r="F550" s="104">
        <v>44971</v>
      </c>
      <c r="G550" s="93">
        <v>43712438.598490007</v>
      </c>
      <c r="H550" s="105">
        <v>-5.5968660000000003</v>
      </c>
      <c r="I550" s="93">
        <v>-2446.5266620310003</v>
      </c>
      <c r="J550" s="94">
        <f t="shared" si="8"/>
        <v>7.0014882079605543E-3</v>
      </c>
      <c r="K550" s="94">
        <f>I550/'סכום נכסי הקרן'!$C$42</f>
        <v>-2.1939314595788271E-5</v>
      </c>
    </row>
    <row r="551" spans="2:11">
      <c r="B551" s="88" t="s">
        <v>3525</v>
      </c>
      <c r="C551" s="90" t="s">
        <v>3526</v>
      </c>
      <c r="D551" s="91" t="s">
        <v>558</v>
      </c>
      <c r="E551" s="91" t="s">
        <v>142</v>
      </c>
      <c r="F551" s="104">
        <v>44971</v>
      </c>
      <c r="G551" s="93">
        <v>24595603.740977004</v>
      </c>
      <c r="H551" s="105">
        <v>-5.6602509999999997</v>
      </c>
      <c r="I551" s="93">
        <v>-1392.1728330199999</v>
      </c>
      <c r="J551" s="94">
        <f t="shared" si="8"/>
        <v>3.9841305738073573E-3</v>
      </c>
      <c r="K551" s="94">
        <f>I551/'סכום נכסי הקרן'!$C$42</f>
        <v>-1.2484359246663534E-5</v>
      </c>
    </row>
    <row r="552" spans="2:11">
      <c r="B552" s="88" t="s">
        <v>3527</v>
      </c>
      <c r="C552" s="90" t="s">
        <v>3528</v>
      </c>
      <c r="D552" s="91" t="s">
        <v>558</v>
      </c>
      <c r="E552" s="91" t="s">
        <v>138</v>
      </c>
      <c r="F552" s="104">
        <v>45026</v>
      </c>
      <c r="G552" s="93">
        <v>49774410.204991013</v>
      </c>
      <c r="H552" s="105">
        <v>1.573674</v>
      </c>
      <c r="I552" s="93">
        <v>783.28685005</v>
      </c>
      <c r="J552" s="94">
        <f t="shared" si="8"/>
        <v>-2.2416161365365703E-3</v>
      </c>
      <c r="K552" s="94">
        <f>I552/'סכום נכסי הקרן'!$C$42</f>
        <v>7.0241526032358569E-6</v>
      </c>
    </row>
    <row r="553" spans="2:11">
      <c r="B553" s="88" t="s">
        <v>3529</v>
      </c>
      <c r="C553" s="90" t="s">
        <v>3530</v>
      </c>
      <c r="D553" s="91" t="s">
        <v>558</v>
      </c>
      <c r="E553" s="91" t="s">
        <v>140</v>
      </c>
      <c r="F553" s="104">
        <v>45078</v>
      </c>
      <c r="G553" s="93">
        <v>47168648.999730013</v>
      </c>
      <c r="H553" s="105">
        <v>1.221822</v>
      </c>
      <c r="I553" s="93">
        <v>576.31707843800018</v>
      </c>
      <c r="J553" s="94">
        <f t="shared" si="8"/>
        <v>-1.6493085039098615E-3</v>
      </c>
      <c r="K553" s="94">
        <f>I553/'סכום נכסי הקרן'!$C$42</f>
        <v>5.1681438371410871E-6</v>
      </c>
    </row>
    <row r="554" spans="2:11">
      <c r="B554" s="88" t="s">
        <v>3531</v>
      </c>
      <c r="C554" s="90" t="s">
        <v>3532</v>
      </c>
      <c r="D554" s="91" t="s">
        <v>558</v>
      </c>
      <c r="E554" s="91" t="s">
        <v>140</v>
      </c>
      <c r="F554" s="104">
        <v>45068</v>
      </c>
      <c r="G554" s="93">
        <v>62891531.99964001</v>
      </c>
      <c r="H554" s="105">
        <v>0.23438200000000001</v>
      </c>
      <c r="I554" s="93">
        <v>147.40657263700004</v>
      </c>
      <c r="J554" s="94">
        <f t="shared" si="8"/>
        <v>-4.2184922654268594E-4</v>
      </c>
      <c r="K554" s="94">
        <f>I554/'סכום נכסי הקרן'!$C$42</f>
        <v>1.3218736671708015E-6</v>
      </c>
    </row>
    <row r="555" spans="2:11">
      <c r="B555" s="88" t="s">
        <v>3533</v>
      </c>
      <c r="C555" s="90" t="s">
        <v>3534</v>
      </c>
      <c r="D555" s="91" t="s">
        <v>558</v>
      </c>
      <c r="E555" s="91" t="s">
        <v>140</v>
      </c>
      <c r="F555" s="104">
        <v>45068</v>
      </c>
      <c r="G555" s="93">
        <v>24952215.320855003</v>
      </c>
      <c r="H555" s="105">
        <v>0.23438200000000001</v>
      </c>
      <c r="I555" s="93">
        <v>58.48355709400002</v>
      </c>
      <c r="J555" s="94">
        <f t="shared" si="8"/>
        <v>-1.6736867891449961E-4</v>
      </c>
      <c r="K555" s="94">
        <f>I555/'סכום נכסי הקרן'!$C$42</f>
        <v>5.2445337207191772E-7</v>
      </c>
    </row>
    <row r="556" spans="2:11">
      <c r="B556" s="88" t="s">
        <v>3535</v>
      </c>
      <c r="C556" s="90" t="s">
        <v>3536</v>
      </c>
      <c r="D556" s="91" t="s">
        <v>558</v>
      </c>
      <c r="E556" s="91" t="s">
        <v>140</v>
      </c>
      <c r="F556" s="104">
        <v>45097</v>
      </c>
      <c r="G556" s="93">
        <v>58221835.748668022</v>
      </c>
      <c r="H556" s="105">
        <v>-0.68732599999999999</v>
      </c>
      <c r="I556" s="93">
        <v>-400.17388820500008</v>
      </c>
      <c r="J556" s="94">
        <f t="shared" si="8"/>
        <v>1.1452206112788036E-3</v>
      </c>
      <c r="K556" s="94">
        <f>I556/'סכום נכסי הקרן'!$C$42</f>
        <v>-3.5885735326754655E-6</v>
      </c>
    </row>
    <row r="557" spans="2:11">
      <c r="B557" s="88" t="s">
        <v>3537</v>
      </c>
      <c r="C557" s="90" t="s">
        <v>3538</v>
      </c>
      <c r="D557" s="91" t="s">
        <v>558</v>
      </c>
      <c r="E557" s="91" t="s">
        <v>141</v>
      </c>
      <c r="F557" s="104">
        <v>45082</v>
      </c>
      <c r="G557" s="93">
        <v>22015779.609777007</v>
      </c>
      <c r="H557" s="105">
        <v>1.822872</v>
      </c>
      <c r="I557" s="93">
        <v>401.31951152800008</v>
      </c>
      <c r="J557" s="94">
        <f t="shared" si="8"/>
        <v>-1.1484991646300638E-3</v>
      </c>
      <c r="K557" s="94">
        <f>I557/'סכום נכסי הקרן'!$C$42</f>
        <v>3.59884695044836E-6</v>
      </c>
    </row>
    <row r="558" spans="2:11">
      <c r="B558" s="88" t="s">
        <v>3539</v>
      </c>
      <c r="C558" s="90" t="s">
        <v>3540</v>
      </c>
      <c r="D558" s="91" t="s">
        <v>558</v>
      </c>
      <c r="E558" s="91" t="s">
        <v>141</v>
      </c>
      <c r="F558" s="104">
        <v>45078</v>
      </c>
      <c r="G558" s="93">
        <v>45686742.334012009</v>
      </c>
      <c r="H558" s="105">
        <v>1.1746160000000001</v>
      </c>
      <c r="I558" s="93">
        <v>536.64375098200003</v>
      </c>
      <c r="J558" s="94">
        <f t="shared" si="8"/>
        <v>-1.5357710801553422E-3</v>
      </c>
      <c r="K558" s="94">
        <f>I558/'סכום נכסי הקרן'!$C$42</f>
        <v>4.8123718663601356E-6</v>
      </c>
    </row>
    <row r="559" spans="2:11">
      <c r="B559" s="88" t="s">
        <v>3541</v>
      </c>
      <c r="C559" s="90" t="s">
        <v>3542</v>
      </c>
      <c r="D559" s="91" t="s">
        <v>558</v>
      </c>
      <c r="E559" s="91" t="s">
        <v>138</v>
      </c>
      <c r="F559" s="104">
        <v>44971</v>
      </c>
      <c r="G559" s="93">
        <v>70058459.893720984</v>
      </c>
      <c r="H559" s="105">
        <v>-11.438796</v>
      </c>
      <c r="I559" s="93">
        <v>-8013.8440680630001</v>
      </c>
      <c r="J559" s="94">
        <f t="shared" si="8"/>
        <v>2.2934078591401334E-2</v>
      </c>
      <c r="K559" s="94">
        <f>I559/'סכום נכסי הקרן'!$C$42</f>
        <v>-7.186443085188744E-5</v>
      </c>
    </row>
    <row r="560" spans="2:11">
      <c r="B560" s="88" t="s">
        <v>3543</v>
      </c>
      <c r="C560" s="90" t="s">
        <v>3544</v>
      </c>
      <c r="D560" s="91" t="s">
        <v>558</v>
      </c>
      <c r="E560" s="91" t="s">
        <v>138</v>
      </c>
      <c r="F560" s="104">
        <v>44971</v>
      </c>
      <c r="G560" s="93">
        <v>155131663.07413998</v>
      </c>
      <c r="H560" s="105">
        <v>-11.269545000000001</v>
      </c>
      <c r="I560" s="93">
        <v>-17482.633029144003</v>
      </c>
      <c r="J560" s="94">
        <f t="shared" si="8"/>
        <v>5.0031929305049377E-2</v>
      </c>
      <c r="K560" s="94">
        <f>I560/'סכום נכסי הקרן'!$C$42</f>
        <v>-1.5677613162437263E-4</v>
      </c>
    </row>
    <row r="561" spans="2:11">
      <c r="B561" s="88" t="s">
        <v>3545</v>
      </c>
      <c r="C561" s="90" t="s">
        <v>3546</v>
      </c>
      <c r="D561" s="91" t="s">
        <v>558</v>
      </c>
      <c r="E561" s="91" t="s">
        <v>138</v>
      </c>
      <c r="F561" s="104">
        <v>44971</v>
      </c>
      <c r="G561" s="93">
        <v>90076449.526919991</v>
      </c>
      <c r="H561" s="105">
        <v>-11.216870999999999</v>
      </c>
      <c r="I561" s="93">
        <v>-10103.759130650002</v>
      </c>
      <c r="J561" s="94">
        <f t="shared" si="8"/>
        <v>2.8915013070241125E-2</v>
      </c>
      <c r="K561" s="94">
        <f>I561/'סכום נכסי הקרן'!$C$42</f>
        <v>-9.0605818284186671E-5</v>
      </c>
    </row>
    <row r="562" spans="2:11">
      <c r="B562" s="88" t="s">
        <v>3547</v>
      </c>
      <c r="C562" s="90" t="s">
        <v>3548</v>
      </c>
      <c r="D562" s="91" t="s">
        <v>558</v>
      </c>
      <c r="E562" s="91" t="s">
        <v>138</v>
      </c>
      <c r="F562" s="104">
        <v>44971</v>
      </c>
      <c r="G562" s="93">
        <v>177921004.80444995</v>
      </c>
      <c r="H562" s="105">
        <v>-11.095103</v>
      </c>
      <c r="I562" s="93">
        <v>-19740.518888517003</v>
      </c>
      <c r="J562" s="94">
        <f t="shared" si="8"/>
        <v>5.6493563860136285E-2</v>
      </c>
      <c r="K562" s="94">
        <f>I562/'סכום נכסי הקרן'!$C$42</f>
        <v>-1.7702380313310776E-4</v>
      </c>
    </row>
    <row r="563" spans="2:11">
      <c r="B563" s="88" t="s">
        <v>3549</v>
      </c>
      <c r="C563" s="90" t="s">
        <v>3550</v>
      </c>
      <c r="D563" s="91" t="s">
        <v>558</v>
      </c>
      <c r="E563" s="91" t="s">
        <v>138</v>
      </c>
      <c r="F563" s="104">
        <v>44987</v>
      </c>
      <c r="G563" s="93">
        <v>15613251.251332</v>
      </c>
      <c r="H563" s="105">
        <v>-7.7511320000000001</v>
      </c>
      <c r="I563" s="93">
        <v>-1210.2037052440003</v>
      </c>
      <c r="J563" s="94">
        <f t="shared" si="8"/>
        <v>3.463369969760286E-3</v>
      </c>
      <c r="K563" s="94">
        <f>I563/'סכום נכסי הקרן'!$C$42</f>
        <v>-1.0852544640692867E-5</v>
      </c>
    </row>
    <row r="564" spans="2:11">
      <c r="B564" s="88" t="s">
        <v>3551</v>
      </c>
      <c r="C564" s="90" t="s">
        <v>3552</v>
      </c>
      <c r="D564" s="91" t="s">
        <v>558</v>
      </c>
      <c r="E564" s="91" t="s">
        <v>138</v>
      </c>
      <c r="F564" s="104">
        <v>44987</v>
      </c>
      <c r="G564" s="93">
        <v>69959375.799242005</v>
      </c>
      <c r="H564" s="105">
        <v>-7.7350180000000002</v>
      </c>
      <c r="I564" s="93">
        <v>-5411.3706336470004</v>
      </c>
      <c r="J564" s="94">
        <f t="shared" si="8"/>
        <v>1.5486300749704819E-2</v>
      </c>
      <c r="K564" s="94">
        <f>I564/'סכום נכסי הקרן'!$C$42</f>
        <v>-4.8526658044852044E-5</v>
      </c>
    </row>
    <row r="565" spans="2:11">
      <c r="B565" s="88" t="s">
        <v>3553</v>
      </c>
      <c r="C565" s="90" t="s">
        <v>3554</v>
      </c>
      <c r="D565" s="91" t="s">
        <v>558</v>
      </c>
      <c r="E565" s="91" t="s">
        <v>138</v>
      </c>
      <c r="F565" s="104">
        <v>44987</v>
      </c>
      <c r="G565" s="93">
        <v>21818517.774296001</v>
      </c>
      <c r="H565" s="105">
        <v>-7.7350180000000002</v>
      </c>
      <c r="I565" s="93">
        <v>-1687.6663759310004</v>
      </c>
      <c r="J565" s="94">
        <f t="shared" si="8"/>
        <v>4.8297761939136794E-3</v>
      </c>
      <c r="K565" s="94">
        <f>I565/'סכום נכסי הקרן'!$C$42</f>
        <v>-1.5134208070941891E-5</v>
      </c>
    </row>
    <row r="566" spans="2:11">
      <c r="B566" s="88" t="s">
        <v>3555</v>
      </c>
      <c r="C566" s="90" t="s">
        <v>3556</v>
      </c>
      <c r="D566" s="91" t="s">
        <v>558</v>
      </c>
      <c r="E566" s="91" t="s">
        <v>142</v>
      </c>
      <c r="F566" s="104">
        <v>45077</v>
      </c>
      <c r="G566" s="93">
        <v>61013550.319338009</v>
      </c>
      <c r="H566" s="105">
        <v>-2.266187</v>
      </c>
      <c r="I566" s="93">
        <v>-1382.6810046509997</v>
      </c>
      <c r="J566" s="94">
        <f t="shared" si="8"/>
        <v>3.9569667887446713E-3</v>
      </c>
      <c r="K566" s="94">
        <f>I566/'סכום נכסי הקרן'!$C$42</f>
        <v>-1.2399240939183555E-5</v>
      </c>
    </row>
    <row r="567" spans="2:11">
      <c r="B567" s="88" t="s">
        <v>3557</v>
      </c>
      <c r="C567" s="90" t="s">
        <v>3558</v>
      </c>
      <c r="D567" s="91" t="s">
        <v>558</v>
      </c>
      <c r="E567" s="91" t="s">
        <v>142</v>
      </c>
      <c r="F567" s="104">
        <v>45078</v>
      </c>
      <c r="G567" s="93">
        <v>31106189.616882</v>
      </c>
      <c r="H567" s="105">
        <v>-1.5885640000000001</v>
      </c>
      <c r="I567" s="93">
        <v>-494.14176008000004</v>
      </c>
      <c r="J567" s="94">
        <f t="shared" si="8"/>
        <v>1.4141385663007154E-3</v>
      </c>
      <c r="K567" s="94">
        <f>I567/'סכום נכסי הקרן'!$C$42</f>
        <v>-4.431233755822556E-6</v>
      </c>
    </row>
    <row r="568" spans="2:11">
      <c r="B568" s="88" t="s">
        <v>3559</v>
      </c>
      <c r="C568" s="90" t="s">
        <v>3560</v>
      </c>
      <c r="D568" s="91" t="s">
        <v>558</v>
      </c>
      <c r="E568" s="91" t="s">
        <v>142</v>
      </c>
      <c r="F568" s="104">
        <v>45083</v>
      </c>
      <c r="G568" s="93">
        <v>62815539.043297008</v>
      </c>
      <c r="H568" s="105">
        <v>0.66752199999999995</v>
      </c>
      <c r="I568" s="93">
        <v>419.30771930800012</v>
      </c>
      <c r="J568" s="94">
        <f t="shared" si="8"/>
        <v>-1.1999779515194987E-3</v>
      </c>
      <c r="K568" s="94">
        <f>I568/'סכום נכסי הקרן'!$C$42</f>
        <v>3.7601568415787539E-6</v>
      </c>
    </row>
    <row r="569" spans="2:11">
      <c r="B569" s="88" t="s">
        <v>3561</v>
      </c>
      <c r="C569" s="90" t="s">
        <v>3438</v>
      </c>
      <c r="D569" s="91" t="s">
        <v>558</v>
      </c>
      <c r="E569" s="91" t="s">
        <v>142</v>
      </c>
      <c r="F569" s="104">
        <v>45103</v>
      </c>
      <c r="G569" s="93">
        <v>35678860.09109401</v>
      </c>
      <c r="H569" s="105">
        <v>0.74929599999999996</v>
      </c>
      <c r="I569" s="93">
        <v>267.34018311400001</v>
      </c>
      <c r="J569" s="94">
        <f t="shared" si="8"/>
        <v>-7.6507612552761495E-4</v>
      </c>
      <c r="K569" s="94">
        <f>I569/'סכום נכסי הקרן'!$C$42</f>
        <v>2.3973825719784324E-6</v>
      </c>
    </row>
    <row r="570" spans="2:11">
      <c r="B570" s="88" t="s">
        <v>3562</v>
      </c>
      <c r="C570" s="90" t="s">
        <v>3563</v>
      </c>
      <c r="D570" s="91" t="s">
        <v>558</v>
      </c>
      <c r="E570" s="91" t="s">
        <v>142</v>
      </c>
      <c r="F570" s="104">
        <v>45084</v>
      </c>
      <c r="G570" s="93">
        <v>48475270.071733996</v>
      </c>
      <c r="H570" s="105">
        <v>0.98641900000000005</v>
      </c>
      <c r="I570" s="93">
        <v>478.16905207100024</v>
      </c>
      <c r="J570" s="94">
        <f t="shared" si="8"/>
        <v>-1.3684277516548735E-3</v>
      </c>
      <c r="K570" s="94">
        <f>I570/'סכום נכסי הקרן'!$C$42</f>
        <v>4.2879979303583849E-6</v>
      </c>
    </row>
    <row r="571" spans="2:11">
      <c r="B571" s="88" t="s">
        <v>3564</v>
      </c>
      <c r="C571" s="90" t="s">
        <v>3565</v>
      </c>
      <c r="D571" s="91" t="s">
        <v>558</v>
      </c>
      <c r="E571" s="91" t="s">
        <v>142</v>
      </c>
      <c r="F571" s="104">
        <v>45085</v>
      </c>
      <c r="G571" s="93">
        <v>48504223.495698012</v>
      </c>
      <c r="H571" s="105">
        <v>1.0455220000000001</v>
      </c>
      <c r="I571" s="93">
        <v>507.12247603500015</v>
      </c>
      <c r="J571" s="94">
        <f t="shared" si="8"/>
        <v>-1.4512868758206168E-3</v>
      </c>
      <c r="K571" s="94">
        <f>I571/'סכום נכסי הקרן'!$C$42</f>
        <v>4.5476387864462146E-6</v>
      </c>
    </row>
    <row r="572" spans="2:11">
      <c r="B572" s="88" t="s">
        <v>3566</v>
      </c>
      <c r="C572" s="90" t="s">
        <v>3567</v>
      </c>
      <c r="D572" s="91" t="s">
        <v>558</v>
      </c>
      <c r="E572" s="91" t="s">
        <v>142</v>
      </c>
      <c r="F572" s="104">
        <v>45089</v>
      </c>
      <c r="G572" s="93">
        <v>34231633.152638003</v>
      </c>
      <c r="H572" s="105">
        <v>1.851102</v>
      </c>
      <c r="I572" s="93">
        <v>633.66244122400019</v>
      </c>
      <c r="J572" s="94">
        <f t="shared" si="8"/>
        <v>-1.8134198898835129E-3</v>
      </c>
      <c r="K572" s="94">
        <f>I572/'סכום נכסי הקרן'!$C$42</f>
        <v>5.6823904113955568E-6</v>
      </c>
    </row>
    <row r="573" spans="2:11">
      <c r="B573" s="88" t="s">
        <v>3568</v>
      </c>
      <c r="C573" s="90" t="s">
        <v>3569</v>
      </c>
      <c r="D573" s="91" t="s">
        <v>558</v>
      </c>
      <c r="E573" s="91" t="s">
        <v>142</v>
      </c>
      <c r="F573" s="104">
        <v>45090</v>
      </c>
      <c r="G573" s="93">
        <v>29445632.171388011</v>
      </c>
      <c r="H573" s="105">
        <v>2.1985320000000002</v>
      </c>
      <c r="I573" s="93">
        <v>647.371558811</v>
      </c>
      <c r="J573" s="94">
        <f t="shared" si="8"/>
        <v>-1.8526527446144898E-3</v>
      </c>
      <c r="K573" s="94">
        <f>I573/'סכום נכסי הקרן'!$C$42</f>
        <v>5.8053274094833508E-6</v>
      </c>
    </row>
    <row r="574" spans="2:11">
      <c r="B574" s="88" t="s">
        <v>3570</v>
      </c>
      <c r="C574" s="90" t="s">
        <v>3571</v>
      </c>
      <c r="D574" s="91" t="s">
        <v>558</v>
      </c>
      <c r="E574" s="91" t="s">
        <v>142</v>
      </c>
      <c r="F574" s="104">
        <v>45090</v>
      </c>
      <c r="G574" s="93">
        <v>44251834.118099011</v>
      </c>
      <c r="H574" s="105">
        <v>2.3828239999999998</v>
      </c>
      <c r="I574" s="93">
        <v>1054.4432011909998</v>
      </c>
      <c r="J574" s="94">
        <f t="shared" si="8"/>
        <v>-3.0176134001230095E-3</v>
      </c>
      <c r="K574" s="94">
        <f>I574/'סכום נכסי הקרן'!$C$42</f>
        <v>9.4557567973180253E-6</v>
      </c>
    </row>
    <row r="575" spans="2:11">
      <c r="B575" s="88" t="s">
        <v>3572</v>
      </c>
      <c r="C575" s="90" t="s">
        <v>3573</v>
      </c>
      <c r="D575" s="91" t="s">
        <v>558</v>
      </c>
      <c r="E575" s="91" t="s">
        <v>142</v>
      </c>
      <c r="F575" s="104">
        <v>44971</v>
      </c>
      <c r="G575" s="93">
        <v>133691.73000000004</v>
      </c>
      <c r="H575" s="105">
        <v>5.3061100000000003</v>
      </c>
      <c r="I575" s="93">
        <v>7.0938300000000005</v>
      </c>
      <c r="J575" s="94">
        <f t="shared" si="8"/>
        <v>-2.0301175484858657E-5</v>
      </c>
      <c r="K575" s="94">
        <f>I575/'סכום נכסי הקרן'!$C$42</f>
        <v>6.3614172072762253E-8</v>
      </c>
    </row>
    <row r="576" spans="2:11">
      <c r="B576" s="88" t="s">
        <v>3574</v>
      </c>
      <c r="C576" s="90" t="s">
        <v>3575</v>
      </c>
      <c r="D576" s="91" t="s">
        <v>558</v>
      </c>
      <c r="E576" s="91" t="s">
        <v>142</v>
      </c>
      <c r="F576" s="104">
        <v>44971</v>
      </c>
      <c r="G576" s="93">
        <v>518444.00000000006</v>
      </c>
      <c r="H576" s="105">
        <v>5.3534170000000003</v>
      </c>
      <c r="I576" s="93">
        <v>27.754470000000005</v>
      </c>
      <c r="J576" s="94">
        <f t="shared" si="8"/>
        <v>-7.9427948789193584E-5</v>
      </c>
      <c r="K576" s="94">
        <f>I576/'סכום נכסי הקרן'!$C$42</f>
        <v>2.4888919390065986E-7</v>
      </c>
    </row>
    <row r="577" spans="2:11">
      <c r="B577" s="88" t="s">
        <v>3576</v>
      </c>
      <c r="C577" s="90" t="s">
        <v>3577</v>
      </c>
      <c r="D577" s="91" t="s">
        <v>558</v>
      </c>
      <c r="E577" s="91" t="s">
        <v>138</v>
      </c>
      <c r="F577" s="104">
        <v>44970</v>
      </c>
      <c r="G577" s="93">
        <v>154389492.30066302</v>
      </c>
      <c r="H577" s="105">
        <v>-0.36926300000000001</v>
      </c>
      <c r="I577" s="93">
        <v>-570.10312197500014</v>
      </c>
      <c r="J577" s="94">
        <f t="shared" si="8"/>
        <v>1.6315253570610313E-3</v>
      </c>
      <c r="K577" s="94">
        <f>I577/'סכום נכסי הקרן'!$C$42</f>
        <v>-5.1124199622117563E-6</v>
      </c>
    </row>
    <row r="578" spans="2:11">
      <c r="B578" s="88" t="s">
        <v>3576</v>
      </c>
      <c r="C578" s="90" t="s">
        <v>3578</v>
      </c>
      <c r="D578" s="91" t="s">
        <v>558</v>
      </c>
      <c r="E578" s="91" t="s">
        <v>138</v>
      </c>
      <c r="F578" s="104">
        <v>44970</v>
      </c>
      <c r="G578" s="93">
        <v>472683.55000000005</v>
      </c>
      <c r="H578" s="105">
        <v>-0.36926399999999998</v>
      </c>
      <c r="I578" s="93">
        <v>-1.7454500000000002</v>
      </c>
      <c r="J578" s="94">
        <f t="shared" si="8"/>
        <v>4.9951417992884718E-6</v>
      </c>
      <c r="K578" s="94">
        <f>I578/'סכום נכסי הקרן'!$C$42</f>
        <v>-1.5652384768792441E-8</v>
      </c>
    </row>
    <row r="579" spans="2:11">
      <c r="B579" s="88" t="s">
        <v>3579</v>
      </c>
      <c r="C579" s="90" t="s">
        <v>3580</v>
      </c>
      <c r="D579" s="91" t="s">
        <v>558</v>
      </c>
      <c r="E579" s="91" t="s">
        <v>138</v>
      </c>
      <c r="F579" s="104">
        <v>44970</v>
      </c>
      <c r="G579" s="93">
        <v>32636569.643319007</v>
      </c>
      <c r="H579" s="105">
        <v>-0.37077100000000002</v>
      </c>
      <c r="I579" s="93">
        <v>-121.00690326900001</v>
      </c>
      <c r="J579" s="94">
        <f t="shared" si="8"/>
        <v>3.4629845628430416E-4</v>
      </c>
      <c r="K579" s="94">
        <f>I579/'סכום נכסי הקרן'!$C$42</f>
        <v>-1.0851336959789371E-6</v>
      </c>
    </row>
    <row r="580" spans="2:11">
      <c r="B580" s="88" t="s">
        <v>3581</v>
      </c>
      <c r="C580" s="90" t="s">
        <v>3582</v>
      </c>
      <c r="D580" s="91" t="s">
        <v>558</v>
      </c>
      <c r="E580" s="91" t="s">
        <v>138</v>
      </c>
      <c r="F580" s="104">
        <v>44970</v>
      </c>
      <c r="G580" s="93">
        <v>43499081.994999006</v>
      </c>
      <c r="H580" s="105">
        <v>-0.40847099999999997</v>
      </c>
      <c r="I580" s="93">
        <v>-177.681094384</v>
      </c>
      <c r="J580" s="94">
        <f t="shared" si="8"/>
        <v>5.0848907817516316E-4</v>
      </c>
      <c r="K580" s="94">
        <f>I580/'סכום נכסי הקרן'!$C$42</f>
        <v>-1.5933615144739141E-6</v>
      </c>
    </row>
    <row r="581" spans="2:11">
      <c r="B581" s="88" t="s">
        <v>3583</v>
      </c>
      <c r="C581" s="90" t="s">
        <v>3584</v>
      </c>
      <c r="D581" s="91" t="s">
        <v>558</v>
      </c>
      <c r="E581" s="91" t="s">
        <v>140</v>
      </c>
      <c r="F581" s="104">
        <v>44994</v>
      </c>
      <c r="G581" s="93">
        <v>1728579.1700000004</v>
      </c>
      <c r="H581" s="105">
        <v>-2.1683089999999998</v>
      </c>
      <c r="I581" s="93">
        <v>-37.480940000000011</v>
      </c>
      <c r="J581" s="94">
        <f t="shared" si="8"/>
        <v>1.0726323301763059E-4</v>
      </c>
      <c r="K581" s="94">
        <f>I581/'סכום נכסי הקרן'!$C$42</f>
        <v>-3.3611165852704083E-7</v>
      </c>
    </row>
    <row r="582" spans="2:11">
      <c r="B582" s="88" t="s">
        <v>3585</v>
      </c>
      <c r="C582" s="90" t="s">
        <v>3586</v>
      </c>
      <c r="D582" s="91" t="s">
        <v>558</v>
      </c>
      <c r="E582" s="91" t="s">
        <v>140</v>
      </c>
      <c r="F582" s="104">
        <v>44994</v>
      </c>
      <c r="G582" s="93">
        <v>5126017.0000000009</v>
      </c>
      <c r="H582" s="105">
        <v>-2.1174979999999999</v>
      </c>
      <c r="I582" s="93">
        <v>-108.54333000000001</v>
      </c>
      <c r="J582" s="94">
        <f t="shared" si="8"/>
        <v>3.1063010955166998E-4</v>
      </c>
      <c r="K582" s="94">
        <f>I582/'סכום נכסי הקרן'!$C$42</f>
        <v>-9.7336616072990431E-7</v>
      </c>
    </row>
    <row r="583" spans="2:11">
      <c r="B583" s="88" t="s">
        <v>3587</v>
      </c>
      <c r="C583" s="90" t="s">
        <v>3588</v>
      </c>
      <c r="D583" s="91" t="s">
        <v>558</v>
      </c>
      <c r="E583" s="91" t="s">
        <v>140</v>
      </c>
      <c r="F583" s="104">
        <v>44987</v>
      </c>
      <c r="G583" s="93">
        <v>66810128.416926011</v>
      </c>
      <c r="H583" s="105">
        <v>-1.478753</v>
      </c>
      <c r="I583" s="93">
        <v>-987.95697872600022</v>
      </c>
      <c r="J583" s="94">
        <f t="shared" si="8"/>
        <v>2.8273426338955542E-3</v>
      </c>
      <c r="K583" s="94">
        <f>I583/'סכום נכסי הקרן'!$C$42</f>
        <v>-8.8595392397565336E-6</v>
      </c>
    </row>
    <row r="584" spans="2:11">
      <c r="B584" s="88" t="s">
        <v>3587</v>
      </c>
      <c r="C584" s="90" t="s">
        <v>3589</v>
      </c>
      <c r="D584" s="91" t="s">
        <v>558</v>
      </c>
      <c r="E584" s="91" t="s">
        <v>140</v>
      </c>
      <c r="F584" s="104">
        <v>44987</v>
      </c>
      <c r="G584" s="93">
        <v>129126222.50917406</v>
      </c>
      <c r="H584" s="105">
        <v>-1.478753</v>
      </c>
      <c r="I584" s="93">
        <v>-1909.4582777890007</v>
      </c>
      <c r="J584" s="94">
        <f t="shared" si="8"/>
        <v>5.46450190918171E-3</v>
      </c>
      <c r="K584" s="94">
        <f>I584/'סכום נכסי הקרן'!$C$42</f>
        <v>-1.7123134815611561E-5</v>
      </c>
    </row>
    <row r="585" spans="2:11">
      <c r="B585" s="88" t="s">
        <v>3590</v>
      </c>
      <c r="C585" s="90" t="s">
        <v>3591</v>
      </c>
      <c r="D585" s="91" t="s">
        <v>558</v>
      </c>
      <c r="E585" s="91" t="s">
        <v>140</v>
      </c>
      <c r="F585" s="104">
        <v>44987</v>
      </c>
      <c r="G585" s="93">
        <v>38781301.810783006</v>
      </c>
      <c r="H585" s="105">
        <v>-1.478753</v>
      </c>
      <c r="I585" s="93">
        <v>-573.47977983099997</v>
      </c>
      <c r="J585" s="94">
        <f t="shared" si="8"/>
        <v>1.6411887016417415E-3</v>
      </c>
      <c r="K585" s="94">
        <f>I585/'סכום נכסי הקרן'!$C$42</f>
        <v>-5.1427002612719847E-6</v>
      </c>
    </row>
    <row r="586" spans="2:11">
      <c r="B586" s="88" t="s">
        <v>3592</v>
      </c>
      <c r="C586" s="90" t="s">
        <v>3593</v>
      </c>
      <c r="D586" s="91" t="s">
        <v>558</v>
      </c>
      <c r="E586" s="91" t="s">
        <v>140</v>
      </c>
      <c r="F586" s="104">
        <v>44987</v>
      </c>
      <c r="G586" s="93">
        <v>108594738.65905701</v>
      </c>
      <c r="H586" s="105">
        <v>-1.4721249999999999</v>
      </c>
      <c r="I586" s="93">
        <v>-1598.6497977910003</v>
      </c>
      <c r="J586" s="94">
        <f t="shared" si="8"/>
        <v>4.5750278881491243E-3</v>
      </c>
      <c r="K586" s="94">
        <f>I586/'סכום נכסי הקרן'!$C$42</f>
        <v>-1.4335948749936672E-5</v>
      </c>
    </row>
    <row r="587" spans="2:11">
      <c r="B587" s="88" t="s">
        <v>3594</v>
      </c>
      <c r="C587" s="90" t="s">
        <v>3595</v>
      </c>
      <c r="D587" s="91" t="s">
        <v>558</v>
      </c>
      <c r="E587" s="91" t="s">
        <v>140</v>
      </c>
      <c r="F587" s="104">
        <v>44991</v>
      </c>
      <c r="G587" s="93">
        <v>49735033.548401006</v>
      </c>
      <c r="H587" s="105">
        <v>-1.284983</v>
      </c>
      <c r="I587" s="93">
        <v>-639.08688867900014</v>
      </c>
      <c r="J587" s="94">
        <f t="shared" si="8"/>
        <v>1.8289436139778809E-3</v>
      </c>
      <c r="K587" s="94">
        <f>I587/'סכום נכסי הקרן'!$C$42</f>
        <v>-5.7310343362995963E-6</v>
      </c>
    </row>
    <row r="588" spans="2:11">
      <c r="B588" s="88" t="s">
        <v>3596</v>
      </c>
      <c r="C588" s="90" t="s">
        <v>3597</v>
      </c>
      <c r="D588" s="91" t="s">
        <v>558</v>
      </c>
      <c r="E588" s="91" t="s">
        <v>140</v>
      </c>
      <c r="F588" s="104">
        <v>45078</v>
      </c>
      <c r="G588" s="93">
        <v>152639845.33005202</v>
      </c>
      <c r="H588" s="105">
        <v>-1.6122620000000001</v>
      </c>
      <c r="I588" s="93">
        <v>-2460.9548105120007</v>
      </c>
      <c r="J588" s="94">
        <f t="shared" ref="J588:J651" si="9">IFERROR(I588/$I$11,0)</f>
        <v>7.0427787906548658E-3</v>
      </c>
      <c r="K588" s="94">
        <f>I588/'סכום נכסי הקרן'!$C$42</f>
        <v>-2.2068699528914906E-5</v>
      </c>
    </row>
    <row r="589" spans="2:11">
      <c r="B589" s="88" t="s">
        <v>3596</v>
      </c>
      <c r="C589" s="90" t="s">
        <v>3598</v>
      </c>
      <c r="D589" s="91" t="s">
        <v>558</v>
      </c>
      <c r="E589" s="91" t="s">
        <v>140</v>
      </c>
      <c r="F589" s="104">
        <v>45078</v>
      </c>
      <c r="G589" s="93">
        <v>34009773.72738301</v>
      </c>
      <c r="H589" s="105">
        <v>-1.6122620000000001</v>
      </c>
      <c r="I589" s="93">
        <v>-548.32679011300013</v>
      </c>
      <c r="J589" s="94">
        <f t="shared" si="9"/>
        <v>1.5692056884832701E-3</v>
      </c>
      <c r="K589" s="94">
        <f>I589/'סכום נכסי הקרן'!$C$42</f>
        <v>-4.9171399340488536E-6</v>
      </c>
    </row>
    <row r="590" spans="2:11">
      <c r="B590" s="88" t="s">
        <v>3599</v>
      </c>
      <c r="C590" s="90" t="s">
        <v>3600</v>
      </c>
      <c r="D590" s="91" t="s">
        <v>558</v>
      </c>
      <c r="E590" s="91" t="s">
        <v>140</v>
      </c>
      <c r="F590" s="104">
        <v>45078</v>
      </c>
      <c r="G590" s="93">
        <v>38938736.053585008</v>
      </c>
      <c r="H590" s="105">
        <v>-1.6122620000000001</v>
      </c>
      <c r="I590" s="93">
        <v>-627.79459555500011</v>
      </c>
      <c r="J590" s="94">
        <f t="shared" si="9"/>
        <v>1.7966272454806391E-3</v>
      </c>
      <c r="K590" s="94">
        <f>I590/'סכום נכסי הקרן'!$C$42</f>
        <v>-5.6297702972845353E-6</v>
      </c>
    </row>
    <row r="591" spans="2:11">
      <c r="B591" s="88" t="s">
        <v>3601</v>
      </c>
      <c r="C591" s="90" t="s">
        <v>3602</v>
      </c>
      <c r="D591" s="91" t="s">
        <v>558</v>
      </c>
      <c r="E591" s="91" t="s">
        <v>140</v>
      </c>
      <c r="F591" s="104">
        <v>45005</v>
      </c>
      <c r="G591" s="93">
        <v>46899118.054687999</v>
      </c>
      <c r="H591" s="105">
        <v>-0.81121299999999996</v>
      </c>
      <c r="I591" s="93">
        <v>-380.45150833599996</v>
      </c>
      <c r="J591" s="94">
        <f t="shared" si="9"/>
        <v>1.0887789577997077E-3</v>
      </c>
      <c r="K591" s="94">
        <f>I591/'סכום נכסי הקרן'!$C$42</f>
        <v>-3.4117123918430862E-6</v>
      </c>
    </row>
    <row r="592" spans="2:11">
      <c r="B592" s="88" t="s">
        <v>3603</v>
      </c>
      <c r="C592" s="90" t="s">
        <v>3604</v>
      </c>
      <c r="D592" s="91" t="s">
        <v>558</v>
      </c>
      <c r="E592" s="91" t="s">
        <v>140</v>
      </c>
      <c r="F592" s="104">
        <v>45005</v>
      </c>
      <c r="G592" s="93">
        <v>31284174.593102008</v>
      </c>
      <c r="H592" s="105">
        <v>-0.75290000000000001</v>
      </c>
      <c r="I592" s="93">
        <v>-235.538447609</v>
      </c>
      <c r="J592" s="94">
        <f t="shared" si="9"/>
        <v>6.7406568219727507E-4</v>
      </c>
      <c r="K592" s="94">
        <f>I592/'סכום נכסי הקרן'!$C$42</f>
        <v>-2.1121993811453365E-6</v>
      </c>
    </row>
    <row r="593" spans="2:11">
      <c r="B593" s="88" t="s">
        <v>3603</v>
      </c>
      <c r="C593" s="90" t="s">
        <v>3605</v>
      </c>
      <c r="D593" s="91" t="s">
        <v>558</v>
      </c>
      <c r="E593" s="91" t="s">
        <v>140</v>
      </c>
      <c r="F593" s="104">
        <v>45005</v>
      </c>
      <c r="G593" s="93">
        <v>11777649.029184002</v>
      </c>
      <c r="H593" s="105">
        <v>-0.75290000000000001</v>
      </c>
      <c r="I593" s="93">
        <v>-88.673882275000025</v>
      </c>
      <c r="J593" s="94">
        <f t="shared" si="9"/>
        <v>2.5376757618782419E-4</v>
      </c>
      <c r="K593" s="94">
        <f>I593/'סכום נכסי הקרן'!$C$42</f>
        <v>-7.9518618368380884E-7</v>
      </c>
    </row>
    <row r="594" spans="2:11">
      <c r="B594" s="88" t="s">
        <v>3606</v>
      </c>
      <c r="C594" s="90" t="s">
        <v>3607</v>
      </c>
      <c r="D594" s="91" t="s">
        <v>558</v>
      </c>
      <c r="E594" s="91" t="s">
        <v>140</v>
      </c>
      <c r="F594" s="104">
        <v>45005</v>
      </c>
      <c r="G594" s="93">
        <v>14732039.315092003</v>
      </c>
      <c r="H594" s="105">
        <v>-0.72493300000000005</v>
      </c>
      <c r="I594" s="93">
        <v>-106.79748597700001</v>
      </c>
      <c r="J594" s="94">
        <f t="shared" si="9"/>
        <v>3.0563384013442788E-4</v>
      </c>
      <c r="K594" s="94">
        <f>I594/'סכום נכסי הקרן'!$C$42</f>
        <v>-9.5771024254588737E-7</v>
      </c>
    </row>
    <row r="595" spans="2:11">
      <c r="B595" s="88" t="s">
        <v>3606</v>
      </c>
      <c r="C595" s="90" t="s">
        <v>3608</v>
      </c>
      <c r="D595" s="91" t="s">
        <v>558</v>
      </c>
      <c r="E595" s="91" t="s">
        <v>140</v>
      </c>
      <c r="F595" s="104">
        <v>45005</v>
      </c>
      <c r="G595" s="93">
        <v>48660398.264554001</v>
      </c>
      <c r="H595" s="105">
        <v>-0.72493300000000005</v>
      </c>
      <c r="I595" s="93">
        <v>-352.75551592500005</v>
      </c>
      <c r="J595" s="94">
        <f t="shared" si="9"/>
        <v>1.0095183606098931E-3</v>
      </c>
      <c r="K595" s="94">
        <f>I595/'סכום נכסי הקרן'!$C$42</f>
        <v>-3.1633475977954046E-6</v>
      </c>
    </row>
    <row r="596" spans="2:11">
      <c r="B596" s="88" t="s">
        <v>3609</v>
      </c>
      <c r="C596" s="90" t="s">
        <v>3610</v>
      </c>
      <c r="D596" s="91" t="s">
        <v>558</v>
      </c>
      <c r="E596" s="91" t="s">
        <v>140</v>
      </c>
      <c r="F596" s="104">
        <v>45090</v>
      </c>
      <c r="G596" s="93">
        <v>16850.800000000003</v>
      </c>
      <c r="H596" s="105">
        <v>-0.53528600000000004</v>
      </c>
      <c r="I596" s="93">
        <v>-9.0200000000000016E-2</v>
      </c>
      <c r="J596" s="94">
        <f t="shared" si="9"/>
        <v>2.5813503125029091E-7</v>
      </c>
      <c r="K596" s="94">
        <f>I596/'סכום נכסי הקרן'!$C$42</f>
        <v>-8.0887169849899924E-10</v>
      </c>
    </row>
    <row r="597" spans="2:11">
      <c r="B597" s="88" t="s">
        <v>3611</v>
      </c>
      <c r="C597" s="90" t="s">
        <v>3612</v>
      </c>
      <c r="D597" s="91" t="s">
        <v>558</v>
      </c>
      <c r="E597" s="91" t="s">
        <v>140</v>
      </c>
      <c r="F597" s="104">
        <v>45106</v>
      </c>
      <c r="G597" s="93">
        <v>31662016.775832001</v>
      </c>
      <c r="H597" s="105">
        <v>0.64989399999999997</v>
      </c>
      <c r="I597" s="93">
        <v>205.76964045200006</v>
      </c>
      <c r="J597" s="94">
        <f t="shared" si="9"/>
        <v>-5.8887308834188628E-4</v>
      </c>
      <c r="K597" s="94">
        <f>I597/'סכום נכסי הקרן'!$C$42</f>
        <v>1.8452465473607277E-6</v>
      </c>
    </row>
    <row r="598" spans="2:11">
      <c r="B598" s="88" t="s">
        <v>3613</v>
      </c>
      <c r="C598" s="90" t="s">
        <v>3614</v>
      </c>
      <c r="D598" s="91" t="s">
        <v>558</v>
      </c>
      <c r="E598" s="91" t="s">
        <v>140</v>
      </c>
      <c r="F598" s="104">
        <v>45014</v>
      </c>
      <c r="G598" s="93">
        <v>121478.40000000002</v>
      </c>
      <c r="H598" s="105">
        <v>0.56047000000000002</v>
      </c>
      <c r="I598" s="93">
        <v>0.68085000000000018</v>
      </c>
      <c r="J598" s="94">
        <f t="shared" si="9"/>
        <v>-1.9484615967490085E-6</v>
      </c>
      <c r="K598" s="94">
        <f>I598/'סכום נכסי הקרן'!$C$42</f>
        <v>6.1055465179938323E-9</v>
      </c>
    </row>
    <row r="599" spans="2:11">
      <c r="B599" s="88" t="s">
        <v>3615</v>
      </c>
      <c r="C599" s="90" t="s">
        <v>3616</v>
      </c>
      <c r="D599" s="91" t="s">
        <v>558</v>
      </c>
      <c r="E599" s="91" t="s">
        <v>140</v>
      </c>
      <c r="F599" s="104">
        <v>45097</v>
      </c>
      <c r="G599" s="93">
        <v>58886035.917827018</v>
      </c>
      <c r="H599" s="105">
        <v>0.67651300000000003</v>
      </c>
      <c r="I599" s="93">
        <v>398.37159625499999</v>
      </c>
      <c r="J599" s="94">
        <f t="shared" si="9"/>
        <v>-1.1400627987639986E-3</v>
      </c>
      <c r="K599" s="94">
        <f>I599/'סכום נכסי הקרן'!$C$42</f>
        <v>3.5724114157044272E-6</v>
      </c>
    </row>
    <row r="600" spans="2:11">
      <c r="B600" s="88" t="s">
        <v>3617</v>
      </c>
      <c r="C600" s="90" t="s">
        <v>3618</v>
      </c>
      <c r="D600" s="91" t="s">
        <v>558</v>
      </c>
      <c r="E600" s="91" t="s">
        <v>140</v>
      </c>
      <c r="F600" s="104">
        <v>45019</v>
      </c>
      <c r="G600" s="93">
        <v>29918280.585696001</v>
      </c>
      <c r="H600" s="105">
        <v>0.70550800000000002</v>
      </c>
      <c r="I600" s="93">
        <v>211.07577145900001</v>
      </c>
      <c r="J600" s="94">
        <f t="shared" si="9"/>
        <v>-6.0405821354488044E-4</v>
      </c>
      <c r="K600" s="94">
        <f>I600/'סכום נכסי הקרן'!$C$42</f>
        <v>1.892829465321817E-6</v>
      </c>
    </row>
    <row r="601" spans="2:11">
      <c r="B601" s="88" t="s">
        <v>3619</v>
      </c>
      <c r="C601" s="90" t="s">
        <v>3620</v>
      </c>
      <c r="D601" s="91" t="s">
        <v>558</v>
      </c>
      <c r="E601" s="91" t="s">
        <v>140</v>
      </c>
      <c r="F601" s="104">
        <v>45019</v>
      </c>
      <c r="G601" s="93">
        <v>143182643.69356903</v>
      </c>
      <c r="H601" s="105">
        <v>0.80037899999999995</v>
      </c>
      <c r="I601" s="93">
        <v>1146.0043314320001</v>
      </c>
      <c r="J601" s="94">
        <f t="shared" si="9"/>
        <v>-3.2796437240262526E-3</v>
      </c>
      <c r="K601" s="94">
        <f>I601/'סכום נכסי הקרן'!$C$42</f>
        <v>1.0276834479518978E-5</v>
      </c>
    </row>
    <row r="602" spans="2:11">
      <c r="B602" s="88" t="s">
        <v>3621</v>
      </c>
      <c r="C602" s="90" t="s">
        <v>3622</v>
      </c>
      <c r="D602" s="91" t="s">
        <v>558</v>
      </c>
      <c r="E602" s="91" t="s">
        <v>140</v>
      </c>
      <c r="F602" s="104">
        <v>45019</v>
      </c>
      <c r="G602" s="93">
        <v>108910217.70194903</v>
      </c>
      <c r="H602" s="105">
        <v>0.81842999999999999</v>
      </c>
      <c r="I602" s="93">
        <v>891.35346260800009</v>
      </c>
      <c r="J602" s="94">
        <f t="shared" si="9"/>
        <v>-2.5508819725650893E-3</v>
      </c>
      <c r="K602" s="94">
        <f>I602/'סכום נכסי הקרן'!$C$42</f>
        <v>7.9932437834001893E-6</v>
      </c>
    </row>
    <row r="603" spans="2:11">
      <c r="B603" s="88" t="s">
        <v>3623</v>
      </c>
      <c r="C603" s="90" t="s">
        <v>3624</v>
      </c>
      <c r="D603" s="91" t="s">
        <v>558</v>
      </c>
      <c r="E603" s="91" t="s">
        <v>140</v>
      </c>
      <c r="F603" s="104">
        <v>45036</v>
      </c>
      <c r="G603" s="93">
        <v>47798339.019449003</v>
      </c>
      <c r="H603" s="105">
        <v>1.147578</v>
      </c>
      <c r="I603" s="93">
        <v>548.52344256300012</v>
      </c>
      <c r="J603" s="94">
        <f t="shared" si="9"/>
        <v>-1.5697684699281281E-3</v>
      </c>
      <c r="K603" s="94">
        <f>I603/'סכום נכסי הקרן'!$C$42</f>
        <v>4.9189034218675397E-6</v>
      </c>
    </row>
    <row r="604" spans="2:11">
      <c r="B604" s="88" t="s">
        <v>3625</v>
      </c>
      <c r="C604" s="90" t="s">
        <v>3626</v>
      </c>
      <c r="D604" s="91" t="s">
        <v>558</v>
      </c>
      <c r="E604" s="91" t="s">
        <v>140</v>
      </c>
      <c r="F604" s="104">
        <v>45036</v>
      </c>
      <c r="G604" s="93">
        <v>251149677.69657692</v>
      </c>
      <c r="H604" s="105">
        <v>1.1700280000000001</v>
      </c>
      <c r="I604" s="93">
        <v>2938.5214983330006</v>
      </c>
      <c r="J604" s="94">
        <f t="shared" si="9"/>
        <v>-8.4094826918164143E-3</v>
      </c>
      <c r="K604" s="94">
        <f>I604/'סכום נכסי הקרן'!$C$42</f>
        <v>2.635129573650153E-5</v>
      </c>
    </row>
    <row r="605" spans="2:11">
      <c r="B605" s="88" t="s">
        <v>3627</v>
      </c>
      <c r="C605" s="90" t="s">
        <v>3628</v>
      </c>
      <c r="D605" s="91" t="s">
        <v>558</v>
      </c>
      <c r="E605" s="91" t="s">
        <v>140</v>
      </c>
      <c r="F605" s="104">
        <v>45036</v>
      </c>
      <c r="G605" s="93">
        <v>48000051.147523016</v>
      </c>
      <c r="H605" s="105">
        <v>1.176312</v>
      </c>
      <c r="I605" s="93">
        <v>564.63036943600025</v>
      </c>
      <c r="J605" s="94">
        <f t="shared" si="9"/>
        <v>-1.6158633931177958E-3</v>
      </c>
      <c r="K605" s="94">
        <f>I605/'סכום נכסי הקרן'!$C$42</f>
        <v>5.0633428597540448E-6</v>
      </c>
    </row>
    <row r="606" spans="2:11">
      <c r="B606" s="88" t="s">
        <v>3629</v>
      </c>
      <c r="C606" s="90" t="s">
        <v>3630</v>
      </c>
      <c r="D606" s="91" t="s">
        <v>558</v>
      </c>
      <c r="E606" s="91" t="s">
        <v>140</v>
      </c>
      <c r="F606" s="104">
        <v>45036</v>
      </c>
      <c r="G606" s="93">
        <v>36008213.49879501</v>
      </c>
      <c r="H606" s="105">
        <v>1.1987479999999999</v>
      </c>
      <c r="I606" s="93">
        <v>431.64791596300006</v>
      </c>
      <c r="J606" s="94">
        <f t="shared" si="9"/>
        <v>-1.2352932181400437E-3</v>
      </c>
      <c r="K606" s="94">
        <f>I606/'סכום נכסי הקרן'!$C$42</f>
        <v>3.8708179926667965E-6</v>
      </c>
    </row>
    <row r="607" spans="2:11">
      <c r="B607" s="88" t="s">
        <v>3631</v>
      </c>
      <c r="C607" s="90" t="s">
        <v>3632</v>
      </c>
      <c r="D607" s="91" t="s">
        <v>558</v>
      </c>
      <c r="E607" s="91" t="s">
        <v>140</v>
      </c>
      <c r="F607" s="104">
        <v>45056</v>
      </c>
      <c r="G607" s="93">
        <v>392298.77987000009</v>
      </c>
      <c r="H607" s="105">
        <v>1.141014</v>
      </c>
      <c r="I607" s="93">
        <v>4.476182796999999</v>
      </c>
      <c r="J607" s="94">
        <f t="shared" si="9"/>
        <v>-1.2809973239308304E-5</v>
      </c>
      <c r="K607" s="94">
        <f>I607/'סכום נכסי הקרן'!$C$42</f>
        <v>4.0140327957886805E-8</v>
      </c>
    </row>
    <row r="608" spans="2:11">
      <c r="B608" s="88" t="s">
        <v>3631</v>
      </c>
      <c r="C608" s="90" t="s">
        <v>3633</v>
      </c>
      <c r="D608" s="91" t="s">
        <v>558</v>
      </c>
      <c r="E608" s="91" t="s">
        <v>140</v>
      </c>
      <c r="F608" s="104">
        <v>45056</v>
      </c>
      <c r="G608" s="93">
        <v>114202047.38769202</v>
      </c>
      <c r="H608" s="105">
        <v>1.141014</v>
      </c>
      <c r="I608" s="93">
        <v>1303.0609441990005</v>
      </c>
      <c r="J608" s="94">
        <f t="shared" si="9"/>
        <v>-3.7291095072266348E-3</v>
      </c>
      <c r="K608" s="94">
        <f>I608/'סכום נכסי הקרן'!$C$42</f>
        <v>1.1685245223746729E-5</v>
      </c>
    </row>
    <row r="609" spans="2:11">
      <c r="B609" s="88" t="s">
        <v>3634</v>
      </c>
      <c r="C609" s="90" t="s">
        <v>3635</v>
      </c>
      <c r="D609" s="91" t="s">
        <v>558</v>
      </c>
      <c r="E609" s="91" t="s">
        <v>140</v>
      </c>
      <c r="F609" s="104">
        <v>45056</v>
      </c>
      <c r="G609" s="93">
        <v>31942864.988290008</v>
      </c>
      <c r="H609" s="105">
        <v>1.1768559999999999</v>
      </c>
      <c r="I609" s="93">
        <v>375.92167472800008</v>
      </c>
      <c r="J609" s="94">
        <f t="shared" si="9"/>
        <v>-1.0758154462702214E-3</v>
      </c>
      <c r="K609" s="94">
        <f>I609/'סכום נכסי הקרן'!$C$42</f>
        <v>3.3710909483350964E-6</v>
      </c>
    </row>
    <row r="610" spans="2:11">
      <c r="B610" s="88" t="s">
        <v>3636</v>
      </c>
      <c r="C610" s="90" t="s">
        <v>3637</v>
      </c>
      <c r="D610" s="91" t="s">
        <v>558</v>
      </c>
      <c r="E610" s="91" t="s">
        <v>140</v>
      </c>
      <c r="F610" s="104">
        <v>45056</v>
      </c>
      <c r="G610" s="93">
        <v>87843674.936937004</v>
      </c>
      <c r="H610" s="105">
        <v>1.1777519999999999</v>
      </c>
      <c r="I610" s="93">
        <v>1034.580819776</v>
      </c>
      <c r="J610" s="94">
        <f t="shared" si="9"/>
        <v>-2.9607710891777082E-3</v>
      </c>
      <c r="K610" s="94">
        <f>I610/'סכום נכסי הקרן'!$C$42</f>
        <v>9.2776401876574273E-6</v>
      </c>
    </row>
    <row r="611" spans="2:11">
      <c r="B611" s="88" t="s">
        <v>3638</v>
      </c>
      <c r="C611" s="90" t="s">
        <v>3639</v>
      </c>
      <c r="D611" s="91" t="s">
        <v>558</v>
      </c>
      <c r="E611" s="91" t="s">
        <v>140</v>
      </c>
      <c r="F611" s="104">
        <v>45029</v>
      </c>
      <c r="G611" s="93">
        <v>197909409.23823804</v>
      </c>
      <c r="H611" s="105">
        <v>1.7171430000000001</v>
      </c>
      <c r="I611" s="93">
        <v>3398.3876160570007</v>
      </c>
      <c r="J611" s="94">
        <f t="shared" si="9"/>
        <v>-9.7255309697502797E-3</v>
      </c>
      <c r="K611" s="94">
        <f>I611/'סכום נכסי הקרן'!$C$42</f>
        <v>3.0475161454079719E-5</v>
      </c>
    </row>
    <row r="612" spans="2:11">
      <c r="B612" s="88" t="s">
        <v>3640</v>
      </c>
      <c r="C612" s="90" t="s">
        <v>3641</v>
      </c>
      <c r="D612" s="91" t="s">
        <v>558</v>
      </c>
      <c r="E612" s="91" t="s">
        <v>140</v>
      </c>
      <c r="F612" s="104">
        <v>45029</v>
      </c>
      <c r="G612" s="93">
        <v>229069701.25052407</v>
      </c>
      <c r="H612" s="105">
        <v>1.7198</v>
      </c>
      <c r="I612" s="93">
        <v>3939.5411875680006</v>
      </c>
      <c r="J612" s="94">
        <f t="shared" si="9"/>
        <v>-1.1274208287856694E-2</v>
      </c>
      <c r="K612" s="94">
        <f>I612/'סכום נכסי הקרן'!$C$42</f>
        <v>3.5327975295952244E-5</v>
      </c>
    </row>
    <row r="613" spans="2:11">
      <c r="B613" s="88" t="s">
        <v>3640</v>
      </c>
      <c r="C613" s="90" t="s">
        <v>3642</v>
      </c>
      <c r="D613" s="91" t="s">
        <v>558</v>
      </c>
      <c r="E613" s="91" t="s">
        <v>140</v>
      </c>
      <c r="F613" s="104">
        <v>45029</v>
      </c>
      <c r="G613" s="93">
        <v>29149363.061845999</v>
      </c>
      <c r="H613" s="105">
        <v>1.7198</v>
      </c>
      <c r="I613" s="93">
        <v>501.31080464899998</v>
      </c>
      <c r="J613" s="94">
        <f t="shared" si="9"/>
        <v>-1.4346549913988697E-3</v>
      </c>
      <c r="K613" s="94">
        <f>I613/'סכום נכסי הקרן'!$C$42</f>
        <v>4.4955224172099395E-6</v>
      </c>
    </row>
    <row r="614" spans="2:11">
      <c r="B614" s="88" t="s">
        <v>3643</v>
      </c>
      <c r="C614" s="90" t="s">
        <v>3644</v>
      </c>
      <c r="D614" s="91" t="s">
        <v>558</v>
      </c>
      <c r="E614" s="91" t="s">
        <v>140</v>
      </c>
      <c r="F614" s="104">
        <v>45029</v>
      </c>
      <c r="G614" s="93">
        <v>18956037.275967002</v>
      </c>
      <c r="H614" s="105">
        <v>1.734855</v>
      </c>
      <c r="I614" s="93">
        <v>328.859729851</v>
      </c>
      <c r="J614" s="94">
        <f t="shared" si="9"/>
        <v>-9.4113322219567725E-4</v>
      </c>
      <c r="K614" s="94">
        <f>I614/'סכום נכסי הקרן'!$C$42</f>
        <v>2.9490612888303807E-6</v>
      </c>
    </row>
    <row r="615" spans="2:11">
      <c r="B615" s="88" t="s">
        <v>3645</v>
      </c>
      <c r="C615" s="90" t="s">
        <v>3646</v>
      </c>
      <c r="D615" s="91" t="s">
        <v>558</v>
      </c>
      <c r="E615" s="91" t="s">
        <v>140</v>
      </c>
      <c r="F615" s="104">
        <v>45099</v>
      </c>
      <c r="G615" s="93">
        <v>6016022.9510030011</v>
      </c>
      <c r="H615" s="105">
        <v>1.1961379999999999</v>
      </c>
      <c r="I615" s="93">
        <v>71.95996200899998</v>
      </c>
      <c r="J615" s="94">
        <f t="shared" si="9"/>
        <v>-2.0593555478894625E-4</v>
      </c>
      <c r="K615" s="94">
        <f>I615/'סכום נכסי הקרן'!$C$42</f>
        <v>6.4530351102154388E-7</v>
      </c>
    </row>
    <row r="616" spans="2:11">
      <c r="B616" s="88" t="s">
        <v>3645</v>
      </c>
      <c r="C616" s="90" t="s">
        <v>3647</v>
      </c>
      <c r="D616" s="91" t="s">
        <v>558</v>
      </c>
      <c r="E616" s="91" t="s">
        <v>140</v>
      </c>
      <c r="F616" s="104">
        <v>45099</v>
      </c>
      <c r="G616" s="93">
        <v>30707488.749770001</v>
      </c>
      <c r="H616" s="105">
        <v>1.1961379999999999</v>
      </c>
      <c r="I616" s="93">
        <v>367.30407152499998</v>
      </c>
      <c r="J616" s="94">
        <f t="shared" si="9"/>
        <v>-1.0511535252934027E-3</v>
      </c>
      <c r="K616" s="94">
        <f>I616/'סכום נכסי הקרן'!$C$42</f>
        <v>3.2938122860313148E-6</v>
      </c>
    </row>
    <row r="617" spans="2:11">
      <c r="B617" s="88" t="s">
        <v>3645</v>
      </c>
      <c r="C617" s="90" t="s">
        <v>3648</v>
      </c>
      <c r="D617" s="91" t="s">
        <v>558</v>
      </c>
      <c r="E617" s="91" t="s">
        <v>140</v>
      </c>
      <c r="F617" s="104">
        <v>45099</v>
      </c>
      <c r="G617" s="93">
        <v>65382204.286595002</v>
      </c>
      <c r="H617" s="105">
        <v>1.1961379999999999</v>
      </c>
      <c r="I617" s="93">
        <v>782.06166711000014</v>
      </c>
      <c r="J617" s="94">
        <f t="shared" si="9"/>
        <v>-2.238109898881313E-3</v>
      </c>
      <c r="K617" s="94">
        <f>I617/'סכום נכסי הקרן'!$C$42</f>
        <v>7.0131657317763264E-6</v>
      </c>
    </row>
    <row r="618" spans="2:11">
      <c r="B618" s="88" t="s">
        <v>3649</v>
      </c>
      <c r="C618" s="90" t="s">
        <v>3650</v>
      </c>
      <c r="D618" s="91" t="s">
        <v>558</v>
      </c>
      <c r="E618" s="91" t="s">
        <v>141</v>
      </c>
      <c r="F618" s="104">
        <v>44966</v>
      </c>
      <c r="G618" s="93">
        <v>373725.35</v>
      </c>
      <c r="H618" s="105">
        <v>-3.7370299999999999</v>
      </c>
      <c r="I618" s="93">
        <v>-13.966230000000003</v>
      </c>
      <c r="J618" s="94">
        <f t="shared" si="9"/>
        <v>3.9968660947879714E-5</v>
      </c>
      <c r="K618" s="94">
        <f>I618/'סכום נכסי הקרן'!$C$42</f>
        <v>-1.2524266276859955E-7</v>
      </c>
    </row>
    <row r="619" spans="2:11">
      <c r="B619" s="88" t="s">
        <v>3649</v>
      </c>
      <c r="C619" s="90" t="s">
        <v>3651</v>
      </c>
      <c r="D619" s="91" t="s">
        <v>558</v>
      </c>
      <c r="E619" s="91" t="s">
        <v>141</v>
      </c>
      <c r="F619" s="104">
        <v>44966</v>
      </c>
      <c r="G619" s="93">
        <v>132130759.84871203</v>
      </c>
      <c r="H619" s="105">
        <v>-3.7370290000000002</v>
      </c>
      <c r="I619" s="93">
        <v>-4937.7654198050013</v>
      </c>
      <c r="J619" s="94">
        <f t="shared" si="9"/>
        <v>1.4130933824256868E-2</v>
      </c>
      <c r="K619" s="94">
        <f>I619/'סכום נכסי הקרן'!$C$42</f>
        <v>-4.427958649564628E-5</v>
      </c>
    </row>
    <row r="620" spans="2:11">
      <c r="B620" s="88" t="s">
        <v>3652</v>
      </c>
      <c r="C620" s="90" t="s">
        <v>3653</v>
      </c>
      <c r="D620" s="91" t="s">
        <v>558</v>
      </c>
      <c r="E620" s="91" t="s">
        <v>141</v>
      </c>
      <c r="F620" s="104">
        <v>44966</v>
      </c>
      <c r="G620" s="93">
        <v>2030757.8400000003</v>
      </c>
      <c r="H620" s="105">
        <v>-3.735325</v>
      </c>
      <c r="I620" s="93">
        <v>-75.855400000000003</v>
      </c>
      <c r="J620" s="94">
        <f t="shared" si="9"/>
        <v>2.1708354822065756E-4</v>
      </c>
      <c r="K620" s="94">
        <f>I620/'סכום נכסי הקרן'!$C$42</f>
        <v>-6.8023598933837004E-7</v>
      </c>
    </row>
    <row r="621" spans="2:11">
      <c r="B621" s="88" t="s">
        <v>3652</v>
      </c>
      <c r="C621" s="90" t="s">
        <v>3654</v>
      </c>
      <c r="D621" s="91" t="s">
        <v>558</v>
      </c>
      <c r="E621" s="91" t="s">
        <v>141</v>
      </c>
      <c r="F621" s="104">
        <v>44966</v>
      </c>
      <c r="G621" s="93">
        <v>4819246.1316880016</v>
      </c>
      <c r="H621" s="105">
        <v>-3.735325</v>
      </c>
      <c r="I621" s="93">
        <v>-180.01448577400001</v>
      </c>
      <c r="J621" s="94">
        <f t="shared" si="9"/>
        <v>5.1516679501969543E-4</v>
      </c>
      <c r="K621" s="94">
        <f>I621/'סכום נכסי הקרן'!$C$42</f>
        <v>-1.6142862845059789E-6</v>
      </c>
    </row>
    <row r="622" spans="2:11">
      <c r="B622" s="88" t="s">
        <v>3652</v>
      </c>
      <c r="C622" s="90" t="s">
        <v>3655</v>
      </c>
      <c r="D622" s="91" t="s">
        <v>558</v>
      </c>
      <c r="E622" s="91" t="s">
        <v>141</v>
      </c>
      <c r="F622" s="104">
        <v>44966</v>
      </c>
      <c r="G622" s="93">
        <v>84158987.530835003</v>
      </c>
      <c r="H622" s="105">
        <v>-3.735325</v>
      </c>
      <c r="I622" s="93">
        <v>-3143.6113789050005</v>
      </c>
      <c r="J622" s="94">
        <f t="shared" si="9"/>
        <v>8.9964104382750792E-3</v>
      </c>
      <c r="K622" s="94">
        <f>I622/'סכום נכסי הקרן'!$C$42</f>
        <v>-2.8190446513034019E-5</v>
      </c>
    </row>
    <row r="623" spans="2:11">
      <c r="B623" s="88" t="s">
        <v>3656</v>
      </c>
      <c r="C623" s="90" t="s">
        <v>3657</v>
      </c>
      <c r="D623" s="91" t="s">
        <v>558</v>
      </c>
      <c r="E623" s="91" t="s">
        <v>141</v>
      </c>
      <c r="F623" s="104">
        <v>44966</v>
      </c>
      <c r="G623" s="93">
        <v>123375751.12691702</v>
      </c>
      <c r="H623" s="105">
        <v>-3.6918700000000002</v>
      </c>
      <c r="I623" s="93">
        <v>-4554.8724570329987</v>
      </c>
      <c r="J623" s="94">
        <f t="shared" si="9"/>
        <v>1.3035167893983395E-2</v>
      </c>
      <c r="K623" s="94">
        <f>I623/'סכום נכסי הקרן'!$C$42</f>
        <v>-4.084598027457418E-5</v>
      </c>
    </row>
    <row r="624" spans="2:11">
      <c r="B624" s="88" t="s">
        <v>3658</v>
      </c>
      <c r="C624" s="90" t="s">
        <v>3659</v>
      </c>
      <c r="D624" s="91" t="s">
        <v>558</v>
      </c>
      <c r="E624" s="91" t="s">
        <v>141</v>
      </c>
      <c r="F624" s="104">
        <v>45033</v>
      </c>
      <c r="G624" s="93">
        <v>42589395.259452999</v>
      </c>
      <c r="H624" s="105">
        <v>-1.4079699999999999</v>
      </c>
      <c r="I624" s="93">
        <v>-599.64570872500019</v>
      </c>
      <c r="J624" s="94">
        <f t="shared" si="9"/>
        <v>1.7160705516721809E-3</v>
      </c>
      <c r="K624" s="94">
        <f>I624/'סכום נכסי הקרן'!$C$42</f>
        <v>-5.3773441564747999E-6</v>
      </c>
    </row>
    <row r="625" spans="2:11">
      <c r="B625" s="88" t="s">
        <v>3660</v>
      </c>
      <c r="C625" s="90" t="s">
        <v>3661</v>
      </c>
      <c r="D625" s="91" t="s">
        <v>558</v>
      </c>
      <c r="E625" s="91" t="s">
        <v>141</v>
      </c>
      <c r="F625" s="104">
        <v>45064</v>
      </c>
      <c r="G625" s="93">
        <v>36073939.519466013</v>
      </c>
      <c r="H625" s="105">
        <v>-1.3428929999999999</v>
      </c>
      <c r="I625" s="93">
        <v>-484.43424044300025</v>
      </c>
      <c r="J625" s="94">
        <f t="shared" si="9"/>
        <v>1.3863575143621373E-3</v>
      </c>
      <c r="K625" s="94">
        <f>I625/'סכום נכסי הקרן'!$C$42</f>
        <v>-4.3441812292483605E-6</v>
      </c>
    </row>
    <row r="626" spans="2:11">
      <c r="B626" s="88" t="s">
        <v>3662</v>
      </c>
      <c r="C626" s="90" t="s">
        <v>3663</v>
      </c>
      <c r="D626" s="91" t="s">
        <v>558</v>
      </c>
      <c r="E626" s="91" t="s">
        <v>141</v>
      </c>
      <c r="F626" s="104">
        <v>45064</v>
      </c>
      <c r="G626" s="93">
        <v>77672887.213440031</v>
      </c>
      <c r="H626" s="105">
        <v>-1.1942600000000001</v>
      </c>
      <c r="I626" s="93">
        <v>-927.61637408100023</v>
      </c>
      <c r="J626" s="94">
        <f t="shared" si="9"/>
        <v>2.6546594424798277E-3</v>
      </c>
      <c r="K626" s="94">
        <f>I626/'סכום נכסי הקרן'!$C$42</f>
        <v>-8.3184327279199732E-6</v>
      </c>
    </row>
    <row r="627" spans="2:11">
      <c r="B627" s="88" t="s">
        <v>3664</v>
      </c>
      <c r="C627" s="90" t="s">
        <v>3665</v>
      </c>
      <c r="D627" s="91" t="s">
        <v>558</v>
      </c>
      <c r="E627" s="91" t="s">
        <v>141</v>
      </c>
      <c r="F627" s="104">
        <v>45064</v>
      </c>
      <c r="G627" s="93">
        <v>108399882.11577901</v>
      </c>
      <c r="H627" s="105">
        <v>-1.1764209999999999</v>
      </c>
      <c r="I627" s="93">
        <v>-1275.2391678610004</v>
      </c>
      <c r="J627" s="94">
        <f t="shared" si="9"/>
        <v>3.6494889406584728E-3</v>
      </c>
      <c r="K627" s="94">
        <f>I627/'סכום נכסי הקרן'!$C$42</f>
        <v>-1.1435752457873365E-5</v>
      </c>
    </row>
    <row r="628" spans="2:11">
      <c r="B628" s="88" t="s">
        <v>3666</v>
      </c>
      <c r="C628" s="90" t="s">
        <v>3667</v>
      </c>
      <c r="D628" s="91" t="s">
        <v>558</v>
      </c>
      <c r="E628" s="91" t="s">
        <v>138</v>
      </c>
      <c r="F628" s="104">
        <v>44971</v>
      </c>
      <c r="G628" s="93">
        <v>1271412.1700000002</v>
      </c>
      <c r="H628" s="105">
        <v>10.089753999999999</v>
      </c>
      <c r="I628" s="93">
        <v>128.28236000000001</v>
      </c>
      <c r="J628" s="94">
        <f t="shared" si="9"/>
        <v>-3.6711941249956831E-4</v>
      </c>
      <c r="K628" s="94">
        <f>I628/'סכום נכסי הקרן'!$C$42</f>
        <v>1.1503766122024397E-6</v>
      </c>
    </row>
    <row r="629" spans="2:11">
      <c r="B629" s="88" t="s">
        <v>3668</v>
      </c>
      <c r="C629" s="90" t="s">
        <v>3669</v>
      </c>
      <c r="D629" s="91" t="s">
        <v>558</v>
      </c>
      <c r="E629" s="91" t="s">
        <v>138</v>
      </c>
      <c r="F629" s="104">
        <v>45069</v>
      </c>
      <c r="G629" s="93">
        <v>15825002.160532</v>
      </c>
      <c r="H629" s="105">
        <v>4.7532589999999999</v>
      </c>
      <c r="I629" s="93">
        <v>752.20332659899987</v>
      </c>
      <c r="J629" s="94">
        <f t="shared" si="9"/>
        <v>-2.1526610778071571E-3</v>
      </c>
      <c r="K629" s="94">
        <f>I629/'סכום נכסי הקרן'!$C$42</f>
        <v>6.7454100044648594E-6</v>
      </c>
    </row>
    <row r="630" spans="2:11">
      <c r="B630" s="88" t="s">
        <v>3670</v>
      </c>
      <c r="C630" s="90" t="s">
        <v>3671</v>
      </c>
      <c r="D630" s="91" t="s">
        <v>558</v>
      </c>
      <c r="E630" s="91" t="s">
        <v>138</v>
      </c>
      <c r="F630" s="104">
        <v>45070</v>
      </c>
      <c r="G630" s="93">
        <v>15436315.152022002</v>
      </c>
      <c r="H630" s="105">
        <v>4.6986379999999999</v>
      </c>
      <c r="I630" s="93">
        <v>725.29655365800011</v>
      </c>
      <c r="J630" s="94">
        <f t="shared" si="9"/>
        <v>-2.0756590747698016E-3</v>
      </c>
      <c r="K630" s="94">
        <f>I630/'סכום נכסי הקרן'!$C$42</f>
        <v>6.5041225640001883E-6</v>
      </c>
    </row>
    <row r="631" spans="2:11">
      <c r="B631" s="88" t="s">
        <v>3672</v>
      </c>
      <c r="C631" s="90" t="s">
        <v>3673</v>
      </c>
      <c r="D631" s="91" t="s">
        <v>558</v>
      </c>
      <c r="E631" s="91" t="s">
        <v>138</v>
      </c>
      <c r="F631" s="104">
        <v>45083</v>
      </c>
      <c r="G631" s="93">
        <v>36636653.598530002</v>
      </c>
      <c r="H631" s="105">
        <v>4.0065410000000004</v>
      </c>
      <c r="I631" s="93">
        <v>1467.8625804980002</v>
      </c>
      <c r="J631" s="94">
        <f t="shared" si="9"/>
        <v>-4.2007400564078026E-3</v>
      </c>
      <c r="K631" s="94">
        <f>I631/'סכום נכסי הקרן'!$C$42</f>
        <v>1.3163109741136819E-5</v>
      </c>
    </row>
    <row r="632" spans="2:11">
      <c r="B632" s="88" t="s">
        <v>3674</v>
      </c>
      <c r="C632" s="90" t="s">
        <v>3675</v>
      </c>
      <c r="D632" s="91" t="s">
        <v>558</v>
      </c>
      <c r="E632" s="91" t="s">
        <v>138</v>
      </c>
      <c r="F632" s="104">
        <v>45084</v>
      </c>
      <c r="G632" s="93">
        <v>31393766.037728004</v>
      </c>
      <c r="H632" s="105">
        <v>3.978885</v>
      </c>
      <c r="I632" s="93">
        <v>1249.1218100260003</v>
      </c>
      <c r="J632" s="94">
        <f t="shared" si="9"/>
        <v>-3.5747460916461357E-3</v>
      </c>
      <c r="K632" s="94">
        <f>I632/'סכום נכסי הקרן'!$C$42</f>
        <v>1.1201544125364467E-5</v>
      </c>
    </row>
    <row r="633" spans="2:11">
      <c r="B633" s="88" t="s">
        <v>3676</v>
      </c>
      <c r="C633" s="90" t="s">
        <v>3677</v>
      </c>
      <c r="D633" s="91" t="s">
        <v>558</v>
      </c>
      <c r="E633" s="91" t="s">
        <v>138</v>
      </c>
      <c r="F633" s="104">
        <v>45090</v>
      </c>
      <c r="G633" s="93">
        <v>36608065.958042003</v>
      </c>
      <c r="H633" s="105">
        <v>3.9318689999999998</v>
      </c>
      <c r="I633" s="93">
        <v>1439.3813086260002</v>
      </c>
      <c r="J633" s="94">
        <f t="shared" si="9"/>
        <v>-4.1192321406126062E-3</v>
      </c>
      <c r="K633" s="94">
        <f>I633/'סכום נכסי הקרן'!$C$42</f>
        <v>1.290770292567655E-5</v>
      </c>
    </row>
    <row r="634" spans="2:11">
      <c r="B634" s="88" t="s">
        <v>3678</v>
      </c>
      <c r="C634" s="90" t="s">
        <v>3679</v>
      </c>
      <c r="D634" s="91" t="s">
        <v>558</v>
      </c>
      <c r="E634" s="91" t="s">
        <v>138</v>
      </c>
      <c r="F634" s="104">
        <v>45089</v>
      </c>
      <c r="G634" s="93">
        <v>36604892.314551003</v>
      </c>
      <c r="H634" s="105">
        <v>3.9235720000000001</v>
      </c>
      <c r="I634" s="93">
        <v>1436.2194656140002</v>
      </c>
      <c r="J634" s="94">
        <f t="shared" si="9"/>
        <v>-4.1101835547510636E-3</v>
      </c>
      <c r="K634" s="94">
        <f>I634/'סכום נכסי הקרן'!$C$42</f>
        <v>1.2879348986347241E-5</v>
      </c>
    </row>
    <row r="635" spans="2:11">
      <c r="B635" s="88" t="s">
        <v>3680</v>
      </c>
      <c r="C635" s="90" t="s">
        <v>3681</v>
      </c>
      <c r="D635" s="91" t="s">
        <v>558</v>
      </c>
      <c r="E635" s="91" t="s">
        <v>138</v>
      </c>
      <c r="F635" s="104">
        <v>45076</v>
      </c>
      <c r="G635" s="93">
        <v>43789650.016641013</v>
      </c>
      <c r="H635" s="105">
        <v>3.8544320000000001</v>
      </c>
      <c r="I635" s="93">
        <v>1687.8422405960002</v>
      </c>
      <c r="J635" s="94">
        <f t="shared" si="9"/>
        <v>-4.8302794847207252E-3</v>
      </c>
      <c r="K635" s="94">
        <f>I635/'סכום נכסי הקרן'!$C$42</f>
        <v>1.5135785143561452E-5</v>
      </c>
    </row>
    <row r="636" spans="2:11">
      <c r="B636" s="88" t="s">
        <v>3682</v>
      </c>
      <c r="C636" s="90" t="s">
        <v>3683</v>
      </c>
      <c r="D636" s="91" t="s">
        <v>558</v>
      </c>
      <c r="E636" s="91" t="s">
        <v>138</v>
      </c>
      <c r="F636" s="104">
        <v>45085</v>
      </c>
      <c r="G636" s="93">
        <v>41803961.837864012</v>
      </c>
      <c r="H636" s="105">
        <v>3.8544320000000001</v>
      </c>
      <c r="I636" s="93">
        <v>1611.3052415900004</v>
      </c>
      <c r="J636" s="94">
        <f t="shared" si="9"/>
        <v>-4.6112453313923744E-3</v>
      </c>
      <c r="K636" s="94">
        <f>I636/'סכום נכסי הקרן'!$C$42</f>
        <v>1.4449436890967224E-5</v>
      </c>
    </row>
    <row r="637" spans="2:11">
      <c r="B637" s="88" t="s">
        <v>3684</v>
      </c>
      <c r="C637" s="90" t="s">
        <v>3685</v>
      </c>
      <c r="D637" s="91" t="s">
        <v>558</v>
      </c>
      <c r="E637" s="91" t="s">
        <v>138</v>
      </c>
      <c r="F637" s="104">
        <v>45082</v>
      </c>
      <c r="G637" s="93">
        <v>29254325.591771003</v>
      </c>
      <c r="H637" s="105">
        <v>3.8267760000000002</v>
      </c>
      <c r="I637" s="93">
        <v>1119.4974170160003</v>
      </c>
      <c r="J637" s="94">
        <f t="shared" si="9"/>
        <v>-3.2037860390914095E-3</v>
      </c>
      <c r="K637" s="94">
        <f>I637/'סכום נכסי הקרן'!$C$42</f>
        <v>1.0039132784556257E-5</v>
      </c>
    </row>
    <row r="638" spans="2:11">
      <c r="B638" s="88" t="s">
        <v>3686</v>
      </c>
      <c r="C638" s="90" t="s">
        <v>3687</v>
      </c>
      <c r="D638" s="91" t="s">
        <v>558</v>
      </c>
      <c r="E638" s="91" t="s">
        <v>138</v>
      </c>
      <c r="F638" s="104">
        <v>45078</v>
      </c>
      <c r="G638" s="93">
        <v>36567379.174666002</v>
      </c>
      <c r="H638" s="105">
        <v>3.825393</v>
      </c>
      <c r="I638" s="93">
        <v>1398.8459164450005</v>
      </c>
      <c r="J638" s="94">
        <f t="shared" si="9"/>
        <v>-4.0032276536127714E-3</v>
      </c>
      <c r="K638" s="94">
        <f>I638/'סכום נכסי הקרן'!$C$42</f>
        <v>1.2544200358905282E-5</v>
      </c>
    </row>
    <row r="639" spans="2:11">
      <c r="B639" s="88" t="s">
        <v>3688</v>
      </c>
      <c r="C639" s="90" t="s">
        <v>3689</v>
      </c>
      <c r="D639" s="91" t="s">
        <v>558</v>
      </c>
      <c r="E639" s="91" t="s">
        <v>138</v>
      </c>
      <c r="F639" s="104">
        <v>45091</v>
      </c>
      <c r="G639" s="93">
        <v>29218477.28941701</v>
      </c>
      <c r="H639" s="105">
        <v>3.7092369999999999</v>
      </c>
      <c r="I639" s="93">
        <v>1083.782503868</v>
      </c>
      <c r="J639" s="94">
        <f t="shared" si="9"/>
        <v>-3.1015768348612487E-3</v>
      </c>
      <c r="K639" s="94">
        <f>I639/'סכום נכסי הקרן'!$C$42</f>
        <v>9.718858034447974E-6</v>
      </c>
    </row>
    <row r="640" spans="2:11">
      <c r="B640" s="88" t="s">
        <v>3690</v>
      </c>
      <c r="C640" s="90" t="s">
        <v>3691</v>
      </c>
      <c r="D640" s="91" t="s">
        <v>558</v>
      </c>
      <c r="E640" s="91" t="s">
        <v>138</v>
      </c>
      <c r="F640" s="104">
        <v>45085</v>
      </c>
      <c r="G640" s="93">
        <v>3126719.6461800002</v>
      </c>
      <c r="H640" s="105">
        <v>3.5916980000000001</v>
      </c>
      <c r="I640" s="93">
        <v>112.30232241400005</v>
      </c>
      <c r="J640" s="94">
        <f t="shared" si="9"/>
        <v>-3.2138762201572215E-4</v>
      </c>
      <c r="K640" s="94">
        <f>I640/'סכום נכסי הקרן'!$C$42</f>
        <v>1.0070750584966122E-6</v>
      </c>
    </row>
    <row r="641" spans="2:11">
      <c r="B641" s="88" t="s">
        <v>3692</v>
      </c>
      <c r="C641" s="90" t="s">
        <v>3693</v>
      </c>
      <c r="D641" s="91" t="s">
        <v>558</v>
      </c>
      <c r="E641" s="91" t="s">
        <v>138</v>
      </c>
      <c r="F641" s="104">
        <v>45077</v>
      </c>
      <c r="G641" s="93">
        <v>62390656.436107017</v>
      </c>
      <c r="H641" s="105">
        <v>3.3704480000000001</v>
      </c>
      <c r="I641" s="93">
        <v>2102.8447070490001</v>
      </c>
      <c r="J641" s="94">
        <f t="shared" si="9"/>
        <v>-6.0179366315809574E-3</v>
      </c>
      <c r="K641" s="94">
        <f>I641/'סכום נכסי הקרן'!$C$42</f>
        <v>1.8857334477498391E-5</v>
      </c>
    </row>
    <row r="642" spans="2:11">
      <c r="B642" s="88" t="s">
        <v>3694</v>
      </c>
      <c r="C642" s="90" t="s">
        <v>3695</v>
      </c>
      <c r="D642" s="91" t="s">
        <v>558</v>
      </c>
      <c r="E642" s="91" t="s">
        <v>142</v>
      </c>
      <c r="F642" s="104">
        <v>45103</v>
      </c>
      <c r="G642" s="93">
        <v>7857698.5000000009</v>
      </c>
      <c r="H642" s="105">
        <v>-0.80076499999999995</v>
      </c>
      <c r="I642" s="93">
        <v>-62.921730000000011</v>
      </c>
      <c r="J642" s="94">
        <f t="shared" si="9"/>
        <v>1.8006987516488209E-4</v>
      </c>
      <c r="K642" s="94">
        <f>I642/'סכום נכסי הקרן'!$C$42</f>
        <v>-5.6425284498442834E-7</v>
      </c>
    </row>
    <row r="643" spans="2:11">
      <c r="B643" s="88" t="s">
        <v>3696</v>
      </c>
      <c r="C643" s="90" t="s">
        <v>3697</v>
      </c>
      <c r="D643" s="91" t="s">
        <v>558</v>
      </c>
      <c r="E643" s="91" t="s">
        <v>142</v>
      </c>
      <c r="F643" s="104">
        <v>45104</v>
      </c>
      <c r="G643" s="93">
        <v>1054231.0000000002</v>
      </c>
      <c r="H643" s="105">
        <v>-0.94866300000000003</v>
      </c>
      <c r="I643" s="93">
        <v>-10.001100000000003</v>
      </c>
      <c r="J643" s="94">
        <f t="shared" si="9"/>
        <v>2.8621222406178319E-5</v>
      </c>
      <c r="K643" s="94">
        <f>I643/'סכום נכסי הקרן'!$C$42</f>
        <v>-8.968521888978206E-8</v>
      </c>
    </row>
    <row r="644" spans="2:11">
      <c r="B644" s="88" t="s">
        <v>3696</v>
      </c>
      <c r="C644" s="90" t="s">
        <v>3698</v>
      </c>
      <c r="D644" s="91" t="s">
        <v>558</v>
      </c>
      <c r="E644" s="91" t="s">
        <v>142</v>
      </c>
      <c r="F644" s="104">
        <v>45104</v>
      </c>
      <c r="G644" s="93">
        <v>137295.20000000004</v>
      </c>
      <c r="H644" s="105">
        <v>-0.94866399999999995</v>
      </c>
      <c r="I644" s="93">
        <v>-1.3024700000000002</v>
      </c>
      <c r="J644" s="94">
        <f t="shared" si="9"/>
        <v>3.7274183387202481E-6</v>
      </c>
      <c r="K644" s="94">
        <f>I644/'סכום נכסי הקרן'!$C$42</f>
        <v>-1.1679945910687268E-8</v>
      </c>
    </row>
    <row r="645" spans="2:11">
      <c r="B645" s="88" t="s">
        <v>3699</v>
      </c>
      <c r="C645" s="90" t="s">
        <v>3700</v>
      </c>
      <c r="D645" s="91" t="s">
        <v>558</v>
      </c>
      <c r="E645" s="91" t="s">
        <v>138</v>
      </c>
      <c r="F645" s="104">
        <v>45090</v>
      </c>
      <c r="G645" s="93">
        <v>5579.6000000000013</v>
      </c>
      <c r="H645" s="105">
        <v>0.55487799999999998</v>
      </c>
      <c r="I645" s="93">
        <v>3.0960000000000005E-2</v>
      </c>
      <c r="J645" s="94">
        <f t="shared" si="9"/>
        <v>-8.860155839810428E-8</v>
      </c>
      <c r="K645" s="94">
        <f>I645/'סכום נכסי הקרן'!$C$42</f>
        <v>2.7763489784400239E-10</v>
      </c>
    </row>
    <row r="646" spans="2:11">
      <c r="B646" s="88" t="s">
        <v>3699</v>
      </c>
      <c r="C646" s="90" t="s">
        <v>3701</v>
      </c>
      <c r="D646" s="91" t="s">
        <v>558</v>
      </c>
      <c r="E646" s="91" t="s">
        <v>138</v>
      </c>
      <c r="F646" s="104">
        <v>45090</v>
      </c>
      <c r="G646" s="93">
        <v>13949.000000000002</v>
      </c>
      <c r="H646" s="105">
        <v>0.55487799999999998</v>
      </c>
      <c r="I646" s="93">
        <v>7.7400000000000024E-2</v>
      </c>
      <c r="J646" s="94">
        <f t="shared" si="9"/>
        <v>-2.2150389599526073E-7</v>
      </c>
      <c r="K646" s="94">
        <f>I646/'סכום נכסי הקרן'!$C$42</f>
        <v>6.9408724461000612E-10</v>
      </c>
    </row>
    <row r="647" spans="2:11">
      <c r="B647" s="88" t="s">
        <v>3699</v>
      </c>
      <c r="C647" s="90" t="s">
        <v>3702</v>
      </c>
      <c r="D647" s="91" t="s">
        <v>558</v>
      </c>
      <c r="E647" s="91" t="s">
        <v>138</v>
      </c>
      <c r="F647" s="104">
        <v>45090</v>
      </c>
      <c r="G647" s="93">
        <v>1471340.5200000003</v>
      </c>
      <c r="H647" s="105">
        <v>0.55485899999999999</v>
      </c>
      <c r="I647" s="93">
        <v>8.1638700000000011</v>
      </c>
      <c r="J647" s="94">
        <f t="shared" si="9"/>
        <v>-2.3363423919881511E-5</v>
      </c>
      <c r="K647" s="94">
        <f>I647/'סכום נכסי הקרן'!$C$42</f>
        <v>7.3209793716463687E-8</v>
      </c>
    </row>
    <row r="648" spans="2:11">
      <c r="B648" s="88" t="s">
        <v>3699</v>
      </c>
      <c r="C648" s="90" t="s">
        <v>3703</v>
      </c>
      <c r="D648" s="91" t="s">
        <v>558</v>
      </c>
      <c r="E648" s="91" t="s">
        <v>138</v>
      </c>
      <c r="F648" s="104">
        <v>45090</v>
      </c>
      <c r="G648" s="93">
        <v>557.96000000000015</v>
      </c>
      <c r="H648" s="105">
        <v>0.55559499999999995</v>
      </c>
      <c r="I648" s="93">
        <v>3.1000000000000003E-3</v>
      </c>
      <c r="J648" s="94">
        <f t="shared" si="9"/>
        <v>-8.8716030695776247E-9</v>
      </c>
      <c r="K648" s="94">
        <f>I648/'סכום נכסי הקרן'!$C$42</f>
        <v>2.7799359926240546E-11</v>
      </c>
    </row>
    <row r="649" spans="2:11">
      <c r="B649" s="88" t="s">
        <v>3704</v>
      </c>
      <c r="C649" s="90" t="s">
        <v>3705</v>
      </c>
      <c r="D649" s="91" t="s">
        <v>558</v>
      </c>
      <c r="E649" s="91" t="s">
        <v>140</v>
      </c>
      <c r="F649" s="104">
        <v>45000</v>
      </c>
      <c r="G649" s="93">
        <v>4018500.0000000005</v>
      </c>
      <c r="H649" s="105">
        <v>2.121902</v>
      </c>
      <c r="I649" s="93">
        <v>85.268649999999994</v>
      </c>
      <c r="J649" s="94">
        <f t="shared" si="9"/>
        <v>-2.4402245712217417E-4</v>
      </c>
      <c r="K649" s="94">
        <f>I649/'סכום נכסי הקרן'!$C$42</f>
        <v>7.6464964250794536E-7</v>
      </c>
    </row>
    <row r="650" spans="2:11">
      <c r="B650" s="88" t="s">
        <v>3706</v>
      </c>
      <c r="C650" s="90" t="s">
        <v>3707</v>
      </c>
      <c r="D650" s="91" t="s">
        <v>558</v>
      </c>
      <c r="E650" s="91" t="s">
        <v>140</v>
      </c>
      <c r="F650" s="104">
        <v>45000</v>
      </c>
      <c r="G650" s="93">
        <v>120555.00000000001</v>
      </c>
      <c r="H650" s="105">
        <v>2.1403759999999998</v>
      </c>
      <c r="I650" s="93">
        <v>2.5803300000000005</v>
      </c>
      <c r="J650" s="94">
        <f t="shared" si="9"/>
        <v>-7.3844075962978168E-6</v>
      </c>
      <c r="K650" s="94">
        <f>I650/'סכום נכסי הקרן'!$C$42</f>
        <v>2.3139200773702027E-8</v>
      </c>
    </row>
    <row r="651" spans="2:11">
      <c r="B651" s="88" t="s">
        <v>3706</v>
      </c>
      <c r="C651" s="90" t="s">
        <v>3708</v>
      </c>
      <c r="D651" s="91" t="s">
        <v>558</v>
      </c>
      <c r="E651" s="91" t="s">
        <v>140</v>
      </c>
      <c r="F651" s="104">
        <v>45000</v>
      </c>
      <c r="G651" s="93">
        <v>92425.500000000015</v>
      </c>
      <c r="H651" s="105">
        <v>2.1403729999999999</v>
      </c>
      <c r="I651" s="93">
        <v>1.9782500000000003</v>
      </c>
      <c r="J651" s="94">
        <f t="shared" si="9"/>
        <v>-5.6613705717393342E-6</v>
      </c>
      <c r="K651" s="94">
        <f>I651/'סכום נכסי הקרן'!$C$42</f>
        <v>1.7740027023898506E-8</v>
      </c>
    </row>
    <row r="652" spans="2:11">
      <c r="B652" s="88" t="s">
        <v>3706</v>
      </c>
      <c r="C652" s="90" t="s">
        <v>3479</v>
      </c>
      <c r="D652" s="91" t="s">
        <v>558</v>
      </c>
      <c r="E652" s="91" t="s">
        <v>140</v>
      </c>
      <c r="F652" s="104">
        <v>45000</v>
      </c>
      <c r="G652" s="93">
        <v>8037.0000000000009</v>
      </c>
      <c r="H652" s="105">
        <v>2.1403509999999999</v>
      </c>
      <c r="I652" s="93">
        <v>0.17202000000000003</v>
      </c>
      <c r="J652" s="94">
        <f t="shared" ref="J652:J715" si="10">IFERROR(I652/$I$11,0)</f>
        <v>-4.9228811613830419E-7</v>
      </c>
      <c r="K652" s="94">
        <f>I652/'סכום נכסי הקרן'!$C$42</f>
        <v>1.5425954498425483E-9</v>
      </c>
    </row>
    <row r="653" spans="2:11">
      <c r="B653" s="88" t="s">
        <v>3709</v>
      </c>
      <c r="C653" s="90" t="s">
        <v>3710</v>
      </c>
      <c r="D653" s="91" t="s">
        <v>558</v>
      </c>
      <c r="E653" s="91" t="s">
        <v>140</v>
      </c>
      <c r="F653" s="104">
        <v>44994</v>
      </c>
      <c r="G653" s="93">
        <v>160740.00000000003</v>
      </c>
      <c r="H653" s="105">
        <v>2.1265580000000002</v>
      </c>
      <c r="I653" s="93">
        <v>3.4182300000000003</v>
      </c>
      <c r="J653" s="94">
        <f t="shared" si="10"/>
        <v>-9.7823160517813941E-6</v>
      </c>
      <c r="K653" s="94">
        <f>I653/'סכום נכסי הקרן'!$C$42</f>
        <v>3.0653098735701042E-8</v>
      </c>
    </row>
    <row r="654" spans="2:11">
      <c r="B654" s="88" t="s">
        <v>3709</v>
      </c>
      <c r="C654" s="90" t="s">
        <v>3711</v>
      </c>
      <c r="D654" s="91" t="s">
        <v>558</v>
      </c>
      <c r="E654" s="91" t="s">
        <v>140</v>
      </c>
      <c r="F654" s="104">
        <v>44994</v>
      </c>
      <c r="G654" s="93">
        <v>120555.00000000001</v>
      </c>
      <c r="H654" s="105">
        <v>2.1265649999999998</v>
      </c>
      <c r="I654" s="93">
        <v>2.5636800000000002</v>
      </c>
      <c r="J654" s="94">
        <f t="shared" si="10"/>
        <v>-7.3367585023918589E-6</v>
      </c>
      <c r="K654" s="94">
        <f>I654/'סכום נכסי הקרן'!$C$42</f>
        <v>2.2989891308291731E-8</v>
      </c>
    </row>
    <row r="655" spans="2:11">
      <c r="B655" s="88" t="s">
        <v>3709</v>
      </c>
      <c r="C655" s="90" t="s">
        <v>3712</v>
      </c>
      <c r="D655" s="91" t="s">
        <v>558</v>
      </c>
      <c r="E655" s="91" t="s">
        <v>140</v>
      </c>
      <c r="F655" s="104">
        <v>44994</v>
      </c>
      <c r="G655" s="93">
        <v>369702.00000000006</v>
      </c>
      <c r="H655" s="105">
        <v>2.1265610000000001</v>
      </c>
      <c r="I655" s="93">
        <v>7.8619400000000015</v>
      </c>
      <c r="J655" s="94">
        <f t="shared" si="10"/>
        <v>-2.2499358398979069E-5</v>
      </c>
      <c r="K655" s="94">
        <f>I655/'סכום נכסי הקרן'!$C$42</f>
        <v>7.0502225735002464E-8</v>
      </c>
    </row>
    <row r="656" spans="2:11">
      <c r="B656" s="88" t="s">
        <v>3709</v>
      </c>
      <c r="C656" s="90" t="s">
        <v>3713</v>
      </c>
      <c r="D656" s="91" t="s">
        <v>558</v>
      </c>
      <c r="E656" s="91" t="s">
        <v>140</v>
      </c>
      <c r="F656" s="104">
        <v>44994</v>
      </c>
      <c r="G656" s="93">
        <v>1547122.5000000002</v>
      </c>
      <c r="H656" s="105">
        <v>2.1265610000000001</v>
      </c>
      <c r="I656" s="93">
        <v>32.900510000000004</v>
      </c>
      <c r="J656" s="94">
        <f t="shared" si="10"/>
        <v>-9.41549243569901E-5</v>
      </c>
      <c r="K656" s="94">
        <f>I656/'סכום נכסי הקרן'!$C$42</f>
        <v>2.9503649007963756E-7</v>
      </c>
    </row>
    <row r="657" spans="2:11">
      <c r="B657" s="88" t="s">
        <v>3709</v>
      </c>
      <c r="C657" s="90" t="s">
        <v>3714</v>
      </c>
      <c r="D657" s="91" t="s">
        <v>558</v>
      </c>
      <c r="E657" s="91" t="s">
        <v>140</v>
      </c>
      <c r="F657" s="104">
        <v>44994</v>
      </c>
      <c r="G657" s="93">
        <v>33514.290000000008</v>
      </c>
      <c r="H657" s="105">
        <v>2.1265559999999999</v>
      </c>
      <c r="I657" s="93">
        <v>0.71270000000000011</v>
      </c>
      <c r="J657" s="94">
        <f t="shared" si="10"/>
        <v>-2.0396101637703138E-6</v>
      </c>
      <c r="K657" s="94">
        <f>I657/'סכום נכסי הקרן'!$C$42</f>
        <v>6.3911625223973027E-9</v>
      </c>
    </row>
    <row r="658" spans="2:11">
      <c r="B658" s="88" t="s">
        <v>3715</v>
      </c>
      <c r="C658" s="90" t="s">
        <v>3716</v>
      </c>
      <c r="D658" s="91" t="s">
        <v>558</v>
      </c>
      <c r="E658" s="91" t="s">
        <v>140</v>
      </c>
      <c r="F658" s="104">
        <v>44987</v>
      </c>
      <c r="G658" s="93">
        <v>42395175.000000007</v>
      </c>
      <c r="H658" s="105">
        <v>1.458969</v>
      </c>
      <c r="I658" s="93">
        <v>618.53225000000009</v>
      </c>
      <c r="J658" s="94">
        <f t="shared" si="10"/>
        <v>-1.7701201960428241E-3</v>
      </c>
      <c r="K658" s="94">
        <f>I658/'סכום נכסי הקרן'!$C$42</f>
        <v>5.546709885076581E-6</v>
      </c>
    </row>
    <row r="659" spans="2:11">
      <c r="B659" s="88" t="s">
        <v>3717</v>
      </c>
      <c r="C659" s="90" t="s">
        <v>3718</v>
      </c>
      <c r="D659" s="91" t="s">
        <v>558</v>
      </c>
      <c r="E659" s="91" t="s">
        <v>140</v>
      </c>
      <c r="F659" s="104">
        <v>45063</v>
      </c>
      <c r="G659" s="93">
        <v>562590.00000000012</v>
      </c>
      <c r="H659" s="105">
        <v>6.5941E-2</v>
      </c>
      <c r="I659" s="93">
        <v>0.37098000000000009</v>
      </c>
      <c r="J659" s="94">
        <f t="shared" si="10"/>
        <v>-1.0616733247586797E-6</v>
      </c>
      <c r="K659" s="94">
        <f>I659/'סכום נכסי הקרן'!$C$42</f>
        <v>3.3267763049795872E-9</v>
      </c>
    </row>
    <row r="660" spans="2:11">
      <c r="B660" s="88" t="s">
        <v>3717</v>
      </c>
      <c r="C660" s="90" t="s">
        <v>3719</v>
      </c>
      <c r="D660" s="91" t="s">
        <v>558</v>
      </c>
      <c r="E660" s="91" t="s">
        <v>140</v>
      </c>
      <c r="F660" s="104">
        <v>45063</v>
      </c>
      <c r="G660" s="93">
        <v>562590.00000000012</v>
      </c>
      <c r="H660" s="105">
        <v>6.5941E-2</v>
      </c>
      <c r="I660" s="93">
        <v>0.37098000000000009</v>
      </c>
      <c r="J660" s="94">
        <f t="shared" si="10"/>
        <v>-1.0616733247586797E-6</v>
      </c>
      <c r="K660" s="94">
        <f>I660/'סכום נכסי הקרן'!$C$42</f>
        <v>3.3267763049795872E-9</v>
      </c>
    </row>
    <row r="661" spans="2:11">
      <c r="B661" s="88" t="s">
        <v>3720</v>
      </c>
      <c r="C661" s="90" t="s">
        <v>3721</v>
      </c>
      <c r="D661" s="91" t="s">
        <v>558</v>
      </c>
      <c r="E661" s="91" t="s">
        <v>140</v>
      </c>
      <c r="F661" s="104">
        <v>45063</v>
      </c>
      <c r="G661" s="93">
        <v>21298050.000000004</v>
      </c>
      <c r="H661" s="105">
        <v>7.4049000000000004E-2</v>
      </c>
      <c r="I661" s="93">
        <v>15.770970000000004</v>
      </c>
      <c r="J661" s="94">
        <f t="shared" si="10"/>
        <v>-4.5133479310392466E-5</v>
      </c>
      <c r="K661" s="94">
        <f>I661/'סכום נכסי הקרן'!$C$42</f>
        <v>1.4142673271481999E-7</v>
      </c>
    </row>
    <row r="662" spans="2:11">
      <c r="B662" s="88" t="s">
        <v>3722</v>
      </c>
      <c r="C662" s="90" t="s">
        <v>3723</v>
      </c>
      <c r="D662" s="91" t="s">
        <v>558</v>
      </c>
      <c r="E662" s="91" t="s">
        <v>140</v>
      </c>
      <c r="F662" s="104">
        <v>45063</v>
      </c>
      <c r="G662" s="93">
        <v>4536886.5000000009</v>
      </c>
      <c r="H662" s="105">
        <v>7.3344999999999994E-2</v>
      </c>
      <c r="I662" s="93">
        <v>3.3275600000000005</v>
      </c>
      <c r="J662" s="94">
        <f t="shared" si="10"/>
        <v>-9.5228359710334585E-6</v>
      </c>
      <c r="K662" s="94">
        <f>I662/'סכום נכסי הקרן'!$C$42</f>
        <v>2.9840012295535809E-8</v>
      </c>
    </row>
    <row r="663" spans="2:11">
      <c r="B663" s="88" t="s">
        <v>3724</v>
      </c>
      <c r="C663" s="90" t="s">
        <v>3725</v>
      </c>
      <c r="D663" s="91" t="s">
        <v>558</v>
      </c>
      <c r="E663" s="91" t="s">
        <v>140</v>
      </c>
      <c r="F663" s="104">
        <v>45103</v>
      </c>
      <c r="G663" s="93">
        <v>4018500.0000000005</v>
      </c>
      <c r="H663" s="105">
        <v>-0.30241000000000001</v>
      </c>
      <c r="I663" s="93">
        <v>-12.152350000000002</v>
      </c>
      <c r="J663" s="94">
        <f t="shared" si="10"/>
        <v>3.4777685665348917E-5</v>
      </c>
      <c r="K663" s="94">
        <f>I663/'סכום נכסי הקרן'!$C$42</f>
        <v>-1.0897662954827399E-7</v>
      </c>
    </row>
    <row r="664" spans="2:11">
      <c r="B664" s="88" t="s">
        <v>3726</v>
      </c>
      <c r="C664" s="90" t="s">
        <v>3727</v>
      </c>
      <c r="D664" s="91" t="s">
        <v>558</v>
      </c>
      <c r="E664" s="91" t="s">
        <v>140</v>
      </c>
      <c r="F664" s="104">
        <v>45103</v>
      </c>
      <c r="G664" s="93">
        <v>462127.50000000006</v>
      </c>
      <c r="H664" s="105">
        <v>-0.29775099999999999</v>
      </c>
      <c r="I664" s="93">
        <v>-1.3759900000000003</v>
      </c>
      <c r="J664" s="94">
        <f t="shared" si="10"/>
        <v>3.9378184218413278E-6</v>
      </c>
      <c r="K664" s="94">
        <f>I664/'סכום נכסי הקרן'!$C$42</f>
        <v>-1.2339239117712173E-8</v>
      </c>
    </row>
    <row r="665" spans="2:11">
      <c r="B665" s="88" t="s">
        <v>3726</v>
      </c>
      <c r="C665" s="90" t="s">
        <v>3728</v>
      </c>
      <c r="D665" s="91" t="s">
        <v>558</v>
      </c>
      <c r="E665" s="91" t="s">
        <v>140</v>
      </c>
      <c r="F665" s="104">
        <v>45103</v>
      </c>
      <c r="G665" s="93">
        <v>381757.50000000006</v>
      </c>
      <c r="H665" s="105">
        <v>-0.29775200000000002</v>
      </c>
      <c r="I665" s="93">
        <v>-1.13669</v>
      </c>
      <c r="J665" s="94">
        <f t="shared" si="10"/>
        <v>3.2529879010187703E-6</v>
      </c>
      <c r="K665" s="94">
        <f>I665/'סכום נכסי הקרן'!$C$42</f>
        <v>-1.0193307882115602E-8</v>
      </c>
    </row>
    <row r="666" spans="2:11">
      <c r="B666" s="88" t="s">
        <v>3726</v>
      </c>
      <c r="C666" s="90" t="s">
        <v>3729</v>
      </c>
      <c r="D666" s="91" t="s">
        <v>558</v>
      </c>
      <c r="E666" s="91" t="s">
        <v>140</v>
      </c>
      <c r="F666" s="104">
        <v>45103</v>
      </c>
      <c r="G666" s="93">
        <v>2290.5500000000006</v>
      </c>
      <c r="H666" s="105">
        <v>-0.29774499999999998</v>
      </c>
      <c r="I666" s="93">
        <v>-6.8200000000000014E-3</v>
      </c>
      <c r="J666" s="94">
        <f t="shared" si="10"/>
        <v>1.9517526753070776E-8</v>
      </c>
      <c r="K666" s="94">
        <f>I666/'סכום נכסי הקרן'!$C$42</f>
        <v>-6.1158591837729214E-11</v>
      </c>
    </row>
    <row r="667" spans="2:11">
      <c r="B667" s="88" t="s">
        <v>3726</v>
      </c>
      <c r="C667" s="90" t="s">
        <v>3506</v>
      </c>
      <c r="D667" s="91" t="s">
        <v>558</v>
      </c>
      <c r="E667" s="91" t="s">
        <v>140</v>
      </c>
      <c r="F667" s="104">
        <v>45103</v>
      </c>
      <c r="G667" s="93">
        <v>2411.1000000000004</v>
      </c>
      <c r="H667" s="105">
        <v>-0.29778900000000003</v>
      </c>
      <c r="I667" s="93">
        <v>-7.1800000000000015E-3</v>
      </c>
      <c r="J667" s="94">
        <f t="shared" si="10"/>
        <v>2.0547777432118498E-8</v>
      </c>
      <c r="K667" s="94">
        <f>I667/'סכום נכסי הקרן'!$C$42</f>
        <v>-6.4386904603357151E-11</v>
      </c>
    </row>
    <row r="668" spans="2:11">
      <c r="B668" s="88" t="s">
        <v>3730</v>
      </c>
      <c r="C668" s="90" t="s">
        <v>3731</v>
      </c>
      <c r="D668" s="91" t="s">
        <v>558</v>
      </c>
      <c r="E668" s="91" t="s">
        <v>140</v>
      </c>
      <c r="F668" s="104">
        <v>45055</v>
      </c>
      <c r="G668" s="93">
        <v>26624571.750000004</v>
      </c>
      <c r="H668" s="105">
        <v>-1.2291920000000001</v>
      </c>
      <c r="I668" s="93">
        <v>-327.26704000000007</v>
      </c>
      <c r="J668" s="94">
        <f t="shared" si="10"/>
        <v>9.3657525052760759E-4</v>
      </c>
      <c r="K668" s="94">
        <f>I668/'סכום נכסי הקרן'!$C$42</f>
        <v>-2.9347787861146334E-6</v>
      </c>
    </row>
    <row r="669" spans="2:11">
      <c r="B669" s="88" t="s">
        <v>3732</v>
      </c>
      <c r="C669" s="90" t="s">
        <v>3733</v>
      </c>
      <c r="D669" s="91" t="s">
        <v>558</v>
      </c>
      <c r="E669" s="91" t="s">
        <v>140</v>
      </c>
      <c r="F669" s="104">
        <v>45055</v>
      </c>
      <c r="G669" s="93">
        <v>12577.910000000002</v>
      </c>
      <c r="H669" s="105">
        <v>-1.209263</v>
      </c>
      <c r="I669" s="93">
        <v>-0.15210000000000001</v>
      </c>
      <c r="J669" s="94">
        <f t="shared" si="10"/>
        <v>4.3528091189766343E-7</v>
      </c>
      <c r="K669" s="94">
        <f>I669/'סכום נכסי הקרן'!$C$42</f>
        <v>-1.3639621434778022E-9</v>
      </c>
    </row>
    <row r="670" spans="2:11">
      <c r="B670" s="88" t="s">
        <v>3732</v>
      </c>
      <c r="C670" s="90" t="s">
        <v>3734</v>
      </c>
      <c r="D670" s="91" t="s">
        <v>558</v>
      </c>
      <c r="E670" s="91" t="s">
        <v>140</v>
      </c>
      <c r="F670" s="104">
        <v>45055</v>
      </c>
      <c r="G670" s="93">
        <v>72333.000000000015</v>
      </c>
      <c r="H670" s="105">
        <v>-1.209282</v>
      </c>
      <c r="I670" s="93">
        <v>-0.8747100000000001</v>
      </c>
      <c r="J670" s="94">
        <f t="shared" si="10"/>
        <v>2.5032515874162075E-6</v>
      </c>
      <c r="K670" s="94">
        <f>I670/'סכום נכסי הקרן'!$C$42</f>
        <v>-7.8439929422844737E-9</v>
      </c>
    </row>
    <row r="671" spans="2:11">
      <c r="B671" s="88" t="s">
        <v>3735</v>
      </c>
      <c r="C671" s="90" t="s">
        <v>3736</v>
      </c>
      <c r="D671" s="91" t="s">
        <v>558</v>
      </c>
      <c r="E671" s="91" t="s">
        <v>140</v>
      </c>
      <c r="F671" s="104">
        <v>45055</v>
      </c>
      <c r="G671" s="93">
        <v>1707862.5000000002</v>
      </c>
      <c r="H671" s="105">
        <v>-1.230564</v>
      </c>
      <c r="I671" s="93">
        <v>-21.016340000000003</v>
      </c>
      <c r="J671" s="94">
        <f t="shared" si="10"/>
        <v>6.0144718211382909E-5</v>
      </c>
      <c r="K671" s="94">
        <f>I671/'סכום נכסי הקרן'!$C$42</f>
        <v>-1.8846477419104718E-7</v>
      </c>
    </row>
    <row r="672" spans="2:11">
      <c r="B672" s="88" t="s">
        <v>3737</v>
      </c>
      <c r="C672" s="90" t="s">
        <v>3738</v>
      </c>
      <c r="D672" s="91" t="s">
        <v>558</v>
      </c>
      <c r="E672" s="91" t="s">
        <v>140</v>
      </c>
      <c r="F672" s="104">
        <v>45055</v>
      </c>
      <c r="G672" s="93">
        <v>2542504.9500000007</v>
      </c>
      <c r="H672" s="105">
        <v>-1.244375</v>
      </c>
      <c r="I672" s="93">
        <v>-31.638290000000005</v>
      </c>
      <c r="J672" s="94">
        <f t="shared" si="10"/>
        <v>9.0542693767802282E-5</v>
      </c>
      <c r="K672" s="94">
        <f>I672/'סכום נכסי הקרן'!$C$42</f>
        <v>-2.837174874712184E-7</v>
      </c>
    </row>
    <row r="673" spans="2:11">
      <c r="B673" s="88" t="s">
        <v>3737</v>
      </c>
      <c r="C673" s="90" t="s">
        <v>3739</v>
      </c>
      <c r="D673" s="91" t="s">
        <v>558</v>
      </c>
      <c r="E673" s="91" t="s">
        <v>140</v>
      </c>
      <c r="F673" s="104">
        <v>45055</v>
      </c>
      <c r="G673" s="93">
        <v>2484236.7000000007</v>
      </c>
      <c r="H673" s="105">
        <v>-1.244375</v>
      </c>
      <c r="I673" s="93">
        <v>-30.913210000000007</v>
      </c>
      <c r="J673" s="94">
        <f t="shared" si="10"/>
        <v>8.8467654427902499E-5</v>
      </c>
      <c r="K673" s="94">
        <f>I673/'סכום נכסי הקרן'!$C$42</f>
        <v>-2.7721530685982538E-7</v>
      </c>
    </row>
    <row r="674" spans="2:11">
      <c r="B674" s="88" t="s">
        <v>3740</v>
      </c>
      <c r="C674" s="90" t="s">
        <v>3741</v>
      </c>
      <c r="D674" s="91" t="s">
        <v>558</v>
      </c>
      <c r="E674" s="91" t="s">
        <v>141</v>
      </c>
      <c r="F674" s="104">
        <v>45104</v>
      </c>
      <c r="G674" s="93">
        <v>2335.3500000000004</v>
      </c>
      <c r="H674" s="105">
        <v>-0.89151499999999995</v>
      </c>
      <c r="I674" s="93">
        <v>-2.0820000000000005E-2</v>
      </c>
      <c r="J674" s="94">
        <f t="shared" si="10"/>
        <v>5.9582830938260054E-8</v>
      </c>
      <c r="K674" s="94">
        <f>I674/'סכום נכסי הקרן'!$C$42</f>
        <v>-1.8670408827881557E-10</v>
      </c>
    </row>
    <row r="675" spans="2:11">
      <c r="B675" s="88" t="s">
        <v>3543</v>
      </c>
      <c r="C675" s="90" t="s">
        <v>3700</v>
      </c>
      <c r="D675" s="91" t="s">
        <v>558</v>
      </c>
      <c r="E675" s="91" t="s">
        <v>138</v>
      </c>
      <c r="F675" s="104">
        <v>44971</v>
      </c>
      <c r="G675" s="93">
        <v>771564.94</v>
      </c>
      <c r="H675" s="105">
        <v>-11.269545000000001</v>
      </c>
      <c r="I675" s="93">
        <v>-86.951860000000011</v>
      </c>
      <c r="J675" s="94">
        <f t="shared" si="10"/>
        <v>2.488394800262851E-4</v>
      </c>
      <c r="K675" s="94">
        <f>I675/'סכום נכסי הקרן'!$C$42</f>
        <v>-7.7974388786970271E-7</v>
      </c>
    </row>
    <row r="676" spans="2:11">
      <c r="B676" s="88" t="s">
        <v>3742</v>
      </c>
      <c r="C676" s="90" t="s">
        <v>3743</v>
      </c>
      <c r="D676" s="91" t="s">
        <v>558</v>
      </c>
      <c r="E676" s="91" t="s">
        <v>138</v>
      </c>
      <c r="F676" s="104">
        <v>45104</v>
      </c>
      <c r="G676" s="93">
        <v>6650800.0000000009</v>
      </c>
      <c r="H676" s="105">
        <v>-0.54414399999999996</v>
      </c>
      <c r="I676" s="93">
        <v>-36.189900000000002</v>
      </c>
      <c r="J676" s="94">
        <f t="shared" si="10"/>
        <v>1.0356852513797008E-4</v>
      </c>
      <c r="K676" s="94">
        <f>I676/'סכום נכסי הקרן'!$C$42</f>
        <v>-3.2453421154666218E-7</v>
      </c>
    </row>
    <row r="677" spans="2:11">
      <c r="B677" s="88" t="s">
        <v>3744</v>
      </c>
      <c r="C677" s="90" t="s">
        <v>3745</v>
      </c>
      <c r="D677" s="91" t="s">
        <v>558</v>
      </c>
      <c r="E677" s="91" t="s">
        <v>142</v>
      </c>
      <c r="F677" s="104">
        <v>45104</v>
      </c>
      <c r="G677" s="93">
        <v>1832.7600000000002</v>
      </c>
      <c r="H677" s="105">
        <v>0.93902099999999999</v>
      </c>
      <c r="I677" s="93">
        <v>1.721E-2</v>
      </c>
      <c r="J677" s="94">
        <f t="shared" si="10"/>
        <v>-4.9251706073364801E-8</v>
      </c>
      <c r="K677" s="94">
        <f>I677/'סכום נכסי הקרן'!$C$42</f>
        <v>1.5433128526793542E-10</v>
      </c>
    </row>
    <row r="678" spans="2:11">
      <c r="B678" s="88" t="s">
        <v>3572</v>
      </c>
      <c r="C678" s="90" t="s">
        <v>3746</v>
      </c>
      <c r="D678" s="91" t="s">
        <v>558</v>
      </c>
      <c r="E678" s="91" t="s">
        <v>142</v>
      </c>
      <c r="F678" s="104">
        <v>44971</v>
      </c>
      <c r="G678" s="93">
        <v>24095.620000000006</v>
      </c>
      <c r="H678" s="105">
        <v>5.3061100000000003</v>
      </c>
      <c r="I678" s="93">
        <v>1.2785400000000002</v>
      </c>
      <c r="J678" s="94">
        <f t="shared" si="10"/>
        <v>-3.6589352866379925E-6</v>
      </c>
      <c r="K678" s="94">
        <f>I678/'סכום נכסי הקרן'!$C$42</f>
        <v>1.1465352787127611E-8</v>
      </c>
    </row>
    <row r="679" spans="2:11">
      <c r="B679" s="88" t="s">
        <v>3572</v>
      </c>
      <c r="C679" s="90" t="s">
        <v>3747</v>
      </c>
      <c r="D679" s="91" t="s">
        <v>558</v>
      </c>
      <c r="E679" s="91" t="s">
        <v>142</v>
      </c>
      <c r="F679" s="104">
        <v>44971</v>
      </c>
      <c r="G679" s="93">
        <v>163228.28000000003</v>
      </c>
      <c r="H679" s="105">
        <v>5.3061090000000002</v>
      </c>
      <c r="I679" s="93">
        <v>8.6610700000000023</v>
      </c>
      <c r="J679" s="94">
        <f t="shared" si="10"/>
        <v>-2.4786314579944091E-5</v>
      </c>
      <c r="K679" s="94">
        <f>I679/'סכום נכסי הקרן'!$C$42</f>
        <v>7.766845234721428E-8</v>
      </c>
    </row>
    <row r="680" spans="2:11">
      <c r="B680" s="88" t="s">
        <v>3572</v>
      </c>
      <c r="C680" s="90" t="s">
        <v>3748</v>
      </c>
      <c r="D680" s="91" t="s">
        <v>558</v>
      </c>
      <c r="E680" s="91" t="s">
        <v>142</v>
      </c>
      <c r="F680" s="104">
        <v>44971</v>
      </c>
      <c r="G680" s="93">
        <v>2824108.2500000005</v>
      </c>
      <c r="H680" s="105">
        <v>5.3061109999999996</v>
      </c>
      <c r="I680" s="93">
        <v>149.85032999999999</v>
      </c>
      <c r="J680" s="94">
        <f t="shared" si="10"/>
        <v>-4.2884278955007086E-4</v>
      </c>
      <c r="K680" s="94">
        <f>I680/'סכום נכסי הקרן'!$C$42</f>
        <v>1.3437881479793294E-6</v>
      </c>
    </row>
    <row r="681" spans="2:11">
      <c r="B681" s="88" t="s">
        <v>3572</v>
      </c>
      <c r="C681" s="90" t="s">
        <v>3749</v>
      </c>
      <c r="D681" s="91" t="s">
        <v>558</v>
      </c>
      <c r="E681" s="91" t="s">
        <v>142</v>
      </c>
      <c r="F681" s="104">
        <v>44971</v>
      </c>
      <c r="G681" s="93">
        <v>47413.95</v>
      </c>
      <c r="H681" s="105">
        <v>5.3061179999999997</v>
      </c>
      <c r="I681" s="93">
        <v>2.5158400000000007</v>
      </c>
      <c r="J681" s="94">
        <f t="shared" si="10"/>
        <v>-7.1998496343761855E-6</v>
      </c>
      <c r="K681" s="94">
        <f>I681/'סכום נכסי הקרן'!$C$42</f>
        <v>2.2560884411881625E-8</v>
      </c>
    </row>
    <row r="682" spans="2:11">
      <c r="B682" s="88" t="s">
        <v>3572</v>
      </c>
      <c r="C682" s="90" t="s">
        <v>3750</v>
      </c>
      <c r="D682" s="91" t="s">
        <v>558</v>
      </c>
      <c r="E682" s="91" t="s">
        <v>142</v>
      </c>
      <c r="F682" s="104">
        <v>44971</v>
      </c>
      <c r="G682" s="93">
        <v>31609.290000000005</v>
      </c>
      <c r="H682" s="105">
        <v>5.3060980000000004</v>
      </c>
      <c r="I682" s="93">
        <v>1.6772200000000002</v>
      </c>
      <c r="J682" s="94">
        <f t="shared" si="10"/>
        <v>-4.7998806775345105E-6</v>
      </c>
      <c r="K682" s="94">
        <f>I682/'סכום נכסי הקרן'!$C$42</f>
        <v>1.5040529824351345E-8</v>
      </c>
    </row>
    <row r="683" spans="2:11">
      <c r="B683" s="88" t="s">
        <v>3572</v>
      </c>
      <c r="C683" s="90" t="s">
        <v>3751</v>
      </c>
      <c r="D683" s="91" t="s">
        <v>558</v>
      </c>
      <c r="E683" s="91" t="s">
        <v>142</v>
      </c>
      <c r="F683" s="104">
        <v>44971</v>
      </c>
      <c r="G683" s="93">
        <v>8303914.6300000008</v>
      </c>
      <c r="H683" s="105">
        <v>5.3061109999999996</v>
      </c>
      <c r="I683" s="93">
        <v>440.61496000000005</v>
      </c>
      <c r="J683" s="94">
        <f t="shared" si="10"/>
        <v>-1.2609551714960717E-3</v>
      </c>
      <c r="K683" s="94">
        <f>I683/'סכום נכסי הקרן'!$C$42</f>
        <v>3.9512302780406715E-6</v>
      </c>
    </row>
    <row r="684" spans="2:11">
      <c r="B684" s="88" t="s">
        <v>3572</v>
      </c>
      <c r="C684" s="90" t="s">
        <v>3752</v>
      </c>
      <c r="D684" s="91" t="s">
        <v>558</v>
      </c>
      <c r="E684" s="91" t="s">
        <v>142</v>
      </c>
      <c r="F684" s="104">
        <v>44971</v>
      </c>
      <c r="G684" s="93">
        <v>608867.38000000012</v>
      </c>
      <c r="H684" s="105">
        <v>5.3061109999999996</v>
      </c>
      <c r="I684" s="93">
        <v>32.307180000000002</v>
      </c>
      <c r="J684" s="94">
        <f t="shared" si="10"/>
        <v>-9.2456928147547355E-5</v>
      </c>
      <c r="K684" s="94">
        <f>I684/'סכום נכסי הקרן'!$C$42</f>
        <v>2.8971578226510969E-7</v>
      </c>
    </row>
    <row r="685" spans="2:11">
      <c r="B685" s="88" t="s">
        <v>3572</v>
      </c>
      <c r="C685" s="90" t="s">
        <v>3753</v>
      </c>
      <c r="D685" s="91" t="s">
        <v>558</v>
      </c>
      <c r="E685" s="91" t="s">
        <v>142</v>
      </c>
      <c r="F685" s="104">
        <v>44971</v>
      </c>
      <c r="G685" s="93">
        <v>422320.78000000009</v>
      </c>
      <c r="H685" s="105">
        <v>5.3061109999999996</v>
      </c>
      <c r="I685" s="93">
        <v>22.408810000000006</v>
      </c>
      <c r="J685" s="94">
        <f t="shared" si="10"/>
        <v>-6.4129699219865095E-5</v>
      </c>
      <c r="K685" s="94">
        <f>I685/'סכום נכסי הקרן'!$C$42</f>
        <v>2.0095179829314147E-7</v>
      </c>
    </row>
    <row r="686" spans="2:11">
      <c r="B686" s="88" t="s">
        <v>3572</v>
      </c>
      <c r="C686" s="90" t="s">
        <v>3754</v>
      </c>
      <c r="D686" s="91" t="s">
        <v>558</v>
      </c>
      <c r="E686" s="91" t="s">
        <v>142</v>
      </c>
      <c r="F686" s="104">
        <v>44971</v>
      </c>
      <c r="G686" s="93">
        <v>808368.60000000009</v>
      </c>
      <c r="H686" s="105">
        <v>5.3061119999999997</v>
      </c>
      <c r="I686" s="93">
        <v>42.89294000000001</v>
      </c>
      <c r="J686" s="94">
        <f t="shared" si="10"/>
        <v>-1.2275133489264803E-4</v>
      </c>
      <c r="K686" s="94">
        <f>I686/'סכום נכסי הקרן'!$C$42</f>
        <v>3.8464396043698075E-7</v>
      </c>
    </row>
    <row r="687" spans="2:11">
      <c r="B687" s="88" t="s">
        <v>3574</v>
      </c>
      <c r="C687" s="90" t="s">
        <v>3755</v>
      </c>
      <c r="D687" s="91" t="s">
        <v>558</v>
      </c>
      <c r="E687" s="91" t="s">
        <v>142</v>
      </c>
      <c r="F687" s="104">
        <v>44971</v>
      </c>
      <c r="G687" s="93">
        <v>103.67000000000002</v>
      </c>
      <c r="H687" s="105">
        <v>5.3535259999999996</v>
      </c>
      <c r="I687" s="93">
        <v>5.5500000000000011E-3</v>
      </c>
      <c r="J687" s="94">
        <f t="shared" si="10"/>
        <v>-1.5883031301985749E-8</v>
      </c>
      <c r="K687" s="94">
        <f>I687/'סכום נכסי הקרן'!$C$42</f>
        <v>4.9769821803430661E-11</v>
      </c>
    </row>
    <row r="688" spans="2:11">
      <c r="B688" s="88" t="s">
        <v>3574</v>
      </c>
      <c r="C688" s="90" t="s">
        <v>3756</v>
      </c>
      <c r="D688" s="91" t="s">
        <v>558</v>
      </c>
      <c r="E688" s="91" t="s">
        <v>142</v>
      </c>
      <c r="F688" s="104">
        <v>44971</v>
      </c>
      <c r="G688" s="93">
        <v>10368.880000000001</v>
      </c>
      <c r="H688" s="105">
        <v>5.3534230000000003</v>
      </c>
      <c r="I688" s="93">
        <v>0.55509000000000019</v>
      </c>
      <c r="J688" s="94">
        <f t="shared" si="10"/>
        <v>-1.5885606928683369E-6</v>
      </c>
      <c r="K688" s="94">
        <f>I688/'סכום נכסי הקרן'!$C$42</f>
        <v>4.9777892585344738E-9</v>
      </c>
    </row>
    <row r="689" spans="2:11">
      <c r="B689" s="88" t="s">
        <v>3574</v>
      </c>
      <c r="C689" s="90" t="s">
        <v>3757</v>
      </c>
      <c r="D689" s="91" t="s">
        <v>558</v>
      </c>
      <c r="E689" s="91" t="s">
        <v>142</v>
      </c>
      <c r="F689" s="104">
        <v>44971</v>
      </c>
      <c r="G689" s="93">
        <v>5651.0500000000011</v>
      </c>
      <c r="H689" s="105">
        <v>5.3533410000000003</v>
      </c>
      <c r="I689" s="93">
        <v>0.30252000000000001</v>
      </c>
      <c r="J689" s="94">
        <f t="shared" si="10"/>
        <v>-8.657539872931041E-7</v>
      </c>
      <c r="K689" s="94">
        <f>I689/'סכום נכסי הקרן'!$C$42</f>
        <v>2.712858827382674E-9</v>
      </c>
    </row>
    <row r="690" spans="2:11">
      <c r="B690" s="88" t="s">
        <v>3574</v>
      </c>
      <c r="C690" s="90" t="s">
        <v>3758</v>
      </c>
      <c r="D690" s="91" t="s">
        <v>558</v>
      </c>
      <c r="E690" s="91" t="s">
        <v>142</v>
      </c>
      <c r="F690" s="104">
        <v>44971</v>
      </c>
      <c r="G690" s="93">
        <v>311066.40000000008</v>
      </c>
      <c r="H690" s="105">
        <v>5.3534170000000003</v>
      </c>
      <c r="I690" s="93">
        <v>16.652680000000004</v>
      </c>
      <c r="J690" s="94">
        <f t="shared" si="10"/>
        <v>-4.765676354990127E-5</v>
      </c>
      <c r="K690" s="94">
        <f>I690/'סכום נכסי הקרן'!$C$42</f>
        <v>1.49333498405325E-7</v>
      </c>
    </row>
    <row r="691" spans="2:11">
      <c r="B691" s="88" t="s">
        <v>3574</v>
      </c>
      <c r="C691" s="90" t="s">
        <v>3759</v>
      </c>
      <c r="D691" s="91" t="s">
        <v>558</v>
      </c>
      <c r="E691" s="91" t="s">
        <v>142</v>
      </c>
      <c r="F691" s="104">
        <v>44971</v>
      </c>
      <c r="G691" s="93">
        <v>1892320.6000000003</v>
      </c>
      <c r="H691" s="105">
        <v>5.3534179999999996</v>
      </c>
      <c r="I691" s="93">
        <v>101.30383000000002</v>
      </c>
      <c r="J691" s="94">
        <f t="shared" si="10"/>
        <v>-2.8991205457676447E-4</v>
      </c>
      <c r="K691" s="94">
        <f>I691/'סכום נכסי הקרן'!$C$42</f>
        <v>9.0844568776667269E-7</v>
      </c>
    </row>
    <row r="692" spans="2:11">
      <c r="B692" s="88" t="s">
        <v>3574</v>
      </c>
      <c r="C692" s="90" t="s">
        <v>3760</v>
      </c>
      <c r="D692" s="91" t="s">
        <v>558</v>
      </c>
      <c r="E692" s="91" t="s">
        <v>142</v>
      </c>
      <c r="F692" s="104">
        <v>44971</v>
      </c>
      <c r="G692" s="93">
        <v>1114654.6000000003</v>
      </c>
      <c r="H692" s="105">
        <v>5.3534179999999996</v>
      </c>
      <c r="I692" s="93">
        <v>59.672120000000007</v>
      </c>
      <c r="J692" s="94">
        <f t="shared" si="10"/>
        <v>-1.7077011708393689E-4</v>
      </c>
      <c r="K692" s="94">
        <f>I692/'סכום נכסי הקרן'!$C$42</f>
        <v>5.3511185207800557E-7</v>
      </c>
    </row>
    <row r="693" spans="2:11">
      <c r="B693" s="88" t="s">
        <v>3574</v>
      </c>
      <c r="C693" s="90" t="s">
        <v>3761</v>
      </c>
      <c r="D693" s="91" t="s">
        <v>558</v>
      </c>
      <c r="E693" s="91" t="s">
        <v>142</v>
      </c>
      <c r="F693" s="104">
        <v>44971</v>
      </c>
      <c r="G693" s="93">
        <v>168494.3</v>
      </c>
      <c r="H693" s="105">
        <v>5.3534160000000002</v>
      </c>
      <c r="I693" s="93">
        <v>9.0202000000000027</v>
      </c>
      <c r="J693" s="94">
        <f t="shared" si="10"/>
        <v>-2.5814075486517452E-5</v>
      </c>
      <c r="K693" s="94">
        <f>I693/'סכום נכסי הקרן'!$C$42</f>
        <v>8.0888963356991951E-8</v>
      </c>
    </row>
    <row r="694" spans="2:11">
      <c r="B694" s="88" t="s">
        <v>3574</v>
      </c>
      <c r="C694" s="90" t="s">
        <v>3762</v>
      </c>
      <c r="D694" s="91" t="s">
        <v>558</v>
      </c>
      <c r="E694" s="91" t="s">
        <v>142</v>
      </c>
      <c r="F694" s="104">
        <v>44971</v>
      </c>
      <c r="G694" s="93">
        <v>233299.80000000005</v>
      </c>
      <c r="H694" s="105">
        <v>5.3534170000000003</v>
      </c>
      <c r="I694" s="93">
        <v>12.489510000000003</v>
      </c>
      <c r="J694" s="94">
        <f t="shared" si="10"/>
        <v>-3.5742572662425947E-5</v>
      </c>
      <c r="K694" s="94">
        <f>I694/'סכום נכסי הקרן'!$C$42</f>
        <v>1.1200012380399375E-7</v>
      </c>
    </row>
    <row r="695" spans="2:11">
      <c r="B695" s="88" t="s">
        <v>3574</v>
      </c>
      <c r="C695" s="90" t="s">
        <v>3763</v>
      </c>
      <c r="D695" s="91" t="s">
        <v>558</v>
      </c>
      <c r="E695" s="91" t="s">
        <v>142</v>
      </c>
      <c r="F695" s="104">
        <v>44971</v>
      </c>
      <c r="G695" s="93">
        <v>1036888.0000000001</v>
      </c>
      <c r="H695" s="105">
        <v>5.3534179999999996</v>
      </c>
      <c r="I695" s="93">
        <v>55.508950000000013</v>
      </c>
      <c r="J695" s="94">
        <f t="shared" si="10"/>
        <v>-1.5885592619646158E-4</v>
      </c>
      <c r="K695" s="94">
        <f>I695/'סכום נכסי הקרן'!$C$42</f>
        <v>4.9777847747667434E-7</v>
      </c>
    </row>
    <row r="696" spans="2:11">
      <c r="B696" s="88" t="s">
        <v>3574</v>
      </c>
      <c r="C696" s="90" t="s">
        <v>3764</v>
      </c>
      <c r="D696" s="91" t="s">
        <v>558</v>
      </c>
      <c r="E696" s="91" t="s">
        <v>142</v>
      </c>
      <c r="F696" s="104">
        <v>44971</v>
      </c>
      <c r="G696" s="93">
        <v>129611.00000000001</v>
      </c>
      <c r="H696" s="105">
        <v>5.3534189999999997</v>
      </c>
      <c r="I696" s="93">
        <v>6.9386200000000011</v>
      </c>
      <c r="J696" s="94">
        <f t="shared" si="10"/>
        <v>-1.9856994351816998E-5</v>
      </c>
      <c r="K696" s="94">
        <f>I696/'סכום נכסי הקרן'!$C$42</f>
        <v>6.2222320894003607E-8</v>
      </c>
    </row>
    <row r="697" spans="2:11">
      <c r="B697" s="88" t="s">
        <v>3576</v>
      </c>
      <c r="C697" s="90" t="s">
        <v>3765</v>
      </c>
      <c r="D697" s="91" t="s">
        <v>558</v>
      </c>
      <c r="E697" s="91" t="s">
        <v>138</v>
      </c>
      <c r="F697" s="104">
        <v>44970</v>
      </c>
      <c r="G697" s="93">
        <v>1771.1900000000003</v>
      </c>
      <c r="H697" s="105">
        <v>-0.36924299999999999</v>
      </c>
      <c r="I697" s="93">
        <v>-6.5400000000000007E-3</v>
      </c>
      <c r="J697" s="94">
        <f t="shared" si="10"/>
        <v>1.8716220669366987E-8</v>
      </c>
      <c r="K697" s="94">
        <f>I697/'סכום נכסי הקרן'!$C$42</f>
        <v>-5.8647681908907477E-11</v>
      </c>
    </row>
    <row r="698" spans="2:11">
      <c r="B698" s="88" t="s">
        <v>3576</v>
      </c>
      <c r="C698" s="90" t="s">
        <v>3766</v>
      </c>
      <c r="D698" s="91" t="s">
        <v>558</v>
      </c>
      <c r="E698" s="91" t="s">
        <v>138</v>
      </c>
      <c r="F698" s="104">
        <v>44970</v>
      </c>
      <c r="G698" s="93">
        <v>16682.970000000005</v>
      </c>
      <c r="H698" s="105">
        <v>-0.36923899999999998</v>
      </c>
      <c r="I698" s="93">
        <v>-6.1600000000000009E-2</v>
      </c>
      <c r="J698" s="94">
        <f t="shared" si="10"/>
        <v>1.762873384148328E-7</v>
      </c>
      <c r="K698" s="94">
        <f>I698/'סכום נכסי הקרן'!$C$42</f>
        <v>-5.5240018434077993E-10</v>
      </c>
    </row>
    <row r="699" spans="2:11">
      <c r="B699" s="88" t="s">
        <v>3576</v>
      </c>
      <c r="C699" s="90" t="s">
        <v>3767</v>
      </c>
      <c r="D699" s="91" t="s">
        <v>558</v>
      </c>
      <c r="E699" s="91" t="s">
        <v>138</v>
      </c>
      <c r="F699" s="104">
        <v>44970</v>
      </c>
      <c r="G699" s="93">
        <v>6741323.8200000012</v>
      </c>
      <c r="H699" s="105">
        <v>-0.36926300000000001</v>
      </c>
      <c r="I699" s="93">
        <v>-24.893210000000007</v>
      </c>
      <c r="J699" s="94">
        <f t="shared" si="10"/>
        <v>7.1239573628271118E-5</v>
      </c>
      <c r="K699" s="94">
        <f>I699/'סכום נכסי הקרן'!$C$42</f>
        <v>-2.2323074339015824E-7</v>
      </c>
    </row>
    <row r="700" spans="2:11">
      <c r="B700" s="88" t="s">
        <v>3576</v>
      </c>
      <c r="C700" s="90" t="s">
        <v>3768</v>
      </c>
      <c r="D700" s="91" t="s">
        <v>558</v>
      </c>
      <c r="E700" s="91" t="s">
        <v>138</v>
      </c>
      <c r="F700" s="104">
        <v>44970</v>
      </c>
      <c r="G700" s="93">
        <v>60314.400000000009</v>
      </c>
      <c r="H700" s="105">
        <v>-0.36926500000000001</v>
      </c>
      <c r="I700" s="93">
        <v>-0.22272000000000003</v>
      </c>
      <c r="J700" s="94">
        <f t="shared" si="10"/>
        <v>6.3738175343752535E-7</v>
      </c>
      <c r="K700" s="94">
        <f>I700/'סכום נכסי הקרן'!$C$42</f>
        <v>-1.9972494976684824E-9</v>
      </c>
    </row>
    <row r="701" spans="2:11">
      <c r="B701" s="88" t="s">
        <v>3576</v>
      </c>
      <c r="C701" s="90" t="s">
        <v>3769</v>
      </c>
      <c r="D701" s="91" t="s">
        <v>558</v>
      </c>
      <c r="E701" s="91" t="s">
        <v>138</v>
      </c>
      <c r="F701" s="104">
        <v>44970</v>
      </c>
      <c r="G701" s="93">
        <v>768285.95</v>
      </c>
      <c r="H701" s="105">
        <v>-0.36926199999999998</v>
      </c>
      <c r="I701" s="93">
        <v>-2.8369899999999997</v>
      </c>
      <c r="J701" s="94">
        <f t="shared" si="10"/>
        <v>8.1189190943100068E-6</v>
      </c>
      <c r="K701" s="94">
        <f>I701/'סכום נכסי הקרן'!$C$42</f>
        <v>-2.5440808424885535E-8</v>
      </c>
    </row>
    <row r="702" spans="2:11">
      <c r="B702" s="88" t="s">
        <v>3576</v>
      </c>
      <c r="C702" s="90" t="s">
        <v>3770</v>
      </c>
      <c r="D702" s="91" t="s">
        <v>558</v>
      </c>
      <c r="E702" s="91" t="s">
        <v>138</v>
      </c>
      <c r="F702" s="104">
        <v>44970</v>
      </c>
      <c r="G702" s="93">
        <v>52909.960000000006</v>
      </c>
      <c r="H702" s="105">
        <v>-0.36926900000000001</v>
      </c>
      <c r="I702" s="93">
        <v>-0.19538000000000003</v>
      </c>
      <c r="J702" s="94">
        <f t="shared" si="10"/>
        <v>5.5913993797873429E-7</v>
      </c>
      <c r="K702" s="94">
        <f>I702/'סכום נכסי הקרן'!$C$42</f>
        <v>-1.7520770781899607E-9</v>
      </c>
    </row>
    <row r="703" spans="2:11">
      <c r="B703" s="88" t="s">
        <v>3576</v>
      </c>
      <c r="C703" s="90" t="s">
        <v>3771</v>
      </c>
      <c r="D703" s="91" t="s">
        <v>558</v>
      </c>
      <c r="E703" s="91" t="s">
        <v>138</v>
      </c>
      <c r="F703" s="104">
        <v>44970</v>
      </c>
      <c r="G703" s="93">
        <v>10682884.570000002</v>
      </c>
      <c r="H703" s="105">
        <v>-0.36926300000000001</v>
      </c>
      <c r="I703" s="93">
        <v>-39.447930000000007</v>
      </c>
      <c r="J703" s="94">
        <f t="shared" si="10"/>
        <v>1.1289237963757524E-4</v>
      </c>
      <c r="K703" s="94">
        <f>I703/'סכום נכסי הקרן'!$C$42</f>
        <v>-3.5375071110165882E-7</v>
      </c>
    </row>
    <row r="704" spans="2:11">
      <c r="B704" s="88" t="s">
        <v>3581</v>
      </c>
      <c r="C704" s="90" t="s">
        <v>3772</v>
      </c>
      <c r="D704" s="91" t="s">
        <v>558</v>
      </c>
      <c r="E704" s="91" t="s">
        <v>138</v>
      </c>
      <c r="F704" s="104">
        <v>44970</v>
      </c>
      <c r="G704" s="93">
        <v>17788194.300000001</v>
      </c>
      <c r="H704" s="105">
        <v>-0.40847099999999997</v>
      </c>
      <c r="I704" s="93">
        <v>-72.659600000000026</v>
      </c>
      <c r="J704" s="94">
        <f t="shared" si="10"/>
        <v>2.0793778399815565E-4</v>
      </c>
      <c r="K704" s="94">
        <f>I704/'סכום נכסי הקרן'!$C$42</f>
        <v>-6.5157753951505425E-7</v>
      </c>
    </row>
    <row r="705" spans="2:11">
      <c r="B705" s="88" t="s">
        <v>3773</v>
      </c>
      <c r="C705" s="90" t="s">
        <v>3774</v>
      </c>
      <c r="D705" s="91" t="s">
        <v>558</v>
      </c>
      <c r="E705" s="91" t="s">
        <v>138</v>
      </c>
      <c r="F705" s="104">
        <v>44970</v>
      </c>
      <c r="G705" s="93">
        <v>30578125.010000005</v>
      </c>
      <c r="H705" s="105">
        <v>-0.467283</v>
      </c>
      <c r="I705" s="93">
        <v>-142.88634999999999</v>
      </c>
      <c r="J705" s="94">
        <f t="shared" si="10"/>
        <v>4.0891321976152984E-4</v>
      </c>
      <c r="K705" s="94">
        <f>I705/'סכום נכסי הקרן'!$C$42</f>
        <v>-1.2813384103860583E-6</v>
      </c>
    </row>
    <row r="706" spans="2:11">
      <c r="B706" s="88" t="s">
        <v>3775</v>
      </c>
      <c r="C706" s="90" t="s">
        <v>3776</v>
      </c>
      <c r="D706" s="91" t="s">
        <v>558</v>
      </c>
      <c r="E706" s="91" t="s">
        <v>140</v>
      </c>
      <c r="F706" s="104">
        <v>44994</v>
      </c>
      <c r="G706" s="93">
        <v>571039.87000000011</v>
      </c>
      <c r="H706" s="105">
        <v>-2.1623459999999999</v>
      </c>
      <c r="I706" s="93">
        <v>-12.347860000000003</v>
      </c>
      <c r="J706" s="94">
        <f t="shared" si="10"/>
        <v>3.5337197638295091E-5</v>
      </c>
      <c r="K706" s="94">
        <f>I706/'סכום נכסי הקרן'!$C$42</f>
        <v>-1.1072987240607376E-7</v>
      </c>
    </row>
    <row r="707" spans="2:11">
      <c r="B707" s="88" t="s">
        <v>3775</v>
      </c>
      <c r="C707" s="90" t="s">
        <v>3777</v>
      </c>
      <c r="D707" s="91" t="s">
        <v>558</v>
      </c>
      <c r="E707" s="91" t="s">
        <v>140</v>
      </c>
      <c r="F707" s="104">
        <v>44994</v>
      </c>
      <c r="G707" s="93">
        <v>807332.2300000001</v>
      </c>
      <c r="H707" s="105">
        <v>-2.1623459999999999</v>
      </c>
      <c r="I707" s="93">
        <v>-17.457320000000003</v>
      </c>
      <c r="J707" s="94">
        <f t="shared" si="10"/>
        <v>4.9959488289870601E-5</v>
      </c>
      <c r="K707" s="94">
        <f>I707/'סכום נכסי הקרן'!$C$42</f>
        <v>-1.5654913613792182E-7</v>
      </c>
    </row>
    <row r="708" spans="2:11">
      <c r="B708" s="88" t="s">
        <v>3583</v>
      </c>
      <c r="C708" s="90" t="s">
        <v>3778</v>
      </c>
      <c r="D708" s="91" t="s">
        <v>558</v>
      </c>
      <c r="E708" s="91" t="s">
        <v>140</v>
      </c>
      <c r="F708" s="104">
        <v>44994</v>
      </c>
      <c r="G708" s="93">
        <v>18089.780000000002</v>
      </c>
      <c r="H708" s="105">
        <v>-2.1682959999999998</v>
      </c>
      <c r="I708" s="93">
        <v>-0.39224000000000009</v>
      </c>
      <c r="J708" s="94">
        <f t="shared" si="10"/>
        <v>1.1225153509713315E-6</v>
      </c>
      <c r="K708" s="94">
        <f>I708/'סכום נכסי הקרן'!$C$42</f>
        <v>-3.5174261088608368E-9</v>
      </c>
    </row>
    <row r="709" spans="2:11">
      <c r="B709" s="88" t="s">
        <v>3583</v>
      </c>
      <c r="C709" s="90" t="s">
        <v>3779</v>
      </c>
      <c r="D709" s="91" t="s">
        <v>558</v>
      </c>
      <c r="E709" s="91" t="s">
        <v>140</v>
      </c>
      <c r="F709" s="104">
        <v>44994</v>
      </c>
      <c r="G709" s="93">
        <v>1128345.2300000002</v>
      </c>
      <c r="H709" s="105">
        <v>-2.16831</v>
      </c>
      <c r="I709" s="93">
        <v>-24.466020000000004</v>
      </c>
      <c r="J709" s="94">
        <f t="shared" si="10"/>
        <v>7.0017038107208894E-5</v>
      </c>
      <c r="K709" s="94">
        <f>I709/'סכום נכסי הקרן'!$C$42</f>
        <v>-2.1939990191696767E-7</v>
      </c>
    </row>
    <row r="710" spans="2:11">
      <c r="B710" s="88" t="s">
        <v>3583</v>
      </c>
      <c r="C710" s="90" t="s">
        <v>2726</v>
      </c>
      <c r="D710" s="91" t="s">
        <v>558</v>
      </c>
      <c r="E710" s="91" t="s">
        <v>140</v>
      </c>
      <c r="F710" s="104">
        <v>44994</v>
      </c>
      <c r="G710" s="93">
        <v>644709.57000000007</v>
      </c>
      <c r="H710" s="105">
        <v>-2.16831</v>
      </c>
      <c r="I710" s="93">
        <v>-13.979300000000002</v>
      </c>
      <c r="J710" s="94">
        <f t="shared" si="10"/>
        <v>4.0006064771144031E-5</v>
      </c>
      <c r="K710" s="94">
        <f>I710/'סכום נכסי הקרן'!$C$42</f>
        <v>-1.2535986845706274E-7</v>
      </c>
    </row>
    <row r="711" spans="2:11">
      <c r="B711" s="88" t="s">
        <v>3583</v>
      </c>
      <c r="C711" s="90" t="s">
        <v>3780</v>
      </c>
      <c r="D711" s="91" t="s">
        <v>558</v>
      </c>
      <c r="E711" s="91" t="s">
        <v>140</v>
      </c>
      <c r="F711" s="104">
        <v>44994</v>
      </c>
      <c r="G711" s="93">
        <v>236.47000000000003</v>
      </c>
      <c r="H711" s="105">
        <v>-2.1694079999999998</v>
      </c>
      <c r="I711" s="93">
        <v>-5.1300000000000009E-3</v>
      </c>
      <c r="J711" s="94">
        <f t="shared" si="10"/>
        <v>1.468107217643007E-8</v>
      </c>
      <c r="K711" s="94">
        <f>I711/'סכום נכסי הקרן'!$C$42</f>
        <v>-4.6003456910198069E-11</v>
      </c>
    </row>
    <row r="712" spans="2:11">
      <c r="B712" s="88" t="s">
        <v>3583</v>
      </c>
      <c r="C712" s="90" t="s">
        <v>3781</v>
      </c>
      <c r="D712" s="91" t="s">
        <v>558</v>
      </c>
      <c r="E712" s="91" t="s">
        <v>140</v>
      </c>
      <c r="F712" s="104">
        <v>44994</v>
      </c>
      <c r="G712" s="93">
        <v>12335.730000000003</v>
      </c>
      <c r="H712" s="105">
        <v>-2.1683349999999999</v>
      </c>
      <c r="I712" s="93">
        <v>-0.26748000000000005</v>
      </c>
      <c r="J712" s="94">
        <f t="shared" si="10"/>
        <v>7.6547625453245906E-7</v>
      </c>
      <c r="K712" s="94">
        <f>I712/'סכום נכסי הקרן'!$C$42</f>
        <v>-2.3986363848615554E-9</v>
      </c>
    </row>
    <row r="713" spans="2:11">
      <c r="B713" s="88" t="s">
        <v>3583</v>
      </c>
      <c r="C713" s="90" t="s">
        <v>2803</v>
      </c>
      <c r="D713" s="91" t="s">
        <v>558</v>
      </c>
      <c r="E713" s="91" t="s">
        <v>140</v>
      </c>
      <c r="F713" s="104">
        <v>44994</v>
      </c>
      <c r="G713" s="93">
        <v>40912.860000000008</v>
      </c>
      <c r="H713" s="105">
        <v>-2.1683159999999999</v>
      </c>
      <c r="I713" s="93">
        <v>-0.88712000000000013</v>
      </c>
      <c r="J713" s="94">
        <f t="shared" si="10"/>
        <v>2.5387666177689362E-6</v>
      </c>
      <c r="K713" s="94">
        <f>I713/'סכום נכסי הקרן'!$C$42</f>
        <v>-7.9552800573440369E-9</v>
      </c>
    </row>
    <row r="714" spans="2:11">
      <c r="B714" s="88" t="s">
        <v>3583</v>
      </c>
      <c r="C714" s="90" t="s">
        <v>3451</v>
      </c>
      <c r="D714" s="91" t="s">
        <v>558</v>
      </c>
      <c r="E714" s="91" t="s">
        <v>140</v>
      </c>
      <c r="F714" s="104">
        <v>44994</v>
      </c>
      <c r="G714" s="93">
        <v>33558.699999999997</v>
      </c>
      <c r="H714" s="105">
        <v>-2.16832</v>
      </c>
      <c r="I714" s="93">
        <v>-0.72765999999999997</v>
      </c>
      <c r="J714" s="94">
        <f t="shared" si="10"/>
        <v>2.0824228030996301E-6</v>
      </c>
      <c r="K714" s="94">
        <f>I714/'סכום נכסי הקרן'!$C$42</f>
        <v>-6.5253168528800624E-9</v>
      </c>
    </row>
    <row r="715" spans="2:11">
      <c r="B715" s="88" t="s">
        <v>3585</v>
      </c>
      <c r="C715" s="90" t="s">
        <v>3782</v>
      </c>
      <c r="D715" s="91" t="s">
        <v>558</v>
      </c>
      <c r="E715" s="91" t="s">
        <v>140</v>
      </c>
      <c r="F715" s="104">
        <v>44994</v>
      </c>
      <c r="G715" s="93">
        <v>946735.91000000015</v>
      </c>
      <c r="H715" s="105">
        <v>-2.117499</v>
      </c>
      <c r="I715" s="93">
        <v>-20.047120000000003</v>
      </c>
      <c r="J715" s="94">
        <f t="shared" si="10"/>
        <v>5.7370997202642253E-5</v>
      </c>
      <c r="K715" s="94">
        <f>I715/'סכום נכסי הקרן'!$C$42</f>
        <v>-1.7977325947243079E-7</v>
      </c>
    </row>
    <row r="716" spans="2:11">
      <c r="B716" s="88" t="s">
        <v>3585</v>
      </c>
      <c r="C716" s="90" t="s">
        <v>3783</v>
      </c>
      <c r="D716" s="91" t="s">
        <v>558</v>
      </c>
      <c r="E716" s="91" t="s">
        <v>140</v>
      </c>
      <c r="F716" s="104">
        <v>44994</v>
      </c>
      <c r="G716" s="93">
        <v>1466040.8600000003</v>
      </c>
      <c r="H716" s="105">
        <v>-2.1174979999999999</v>
      </c>
      <c r="I716" s="93">
        <v>-31.043390000000002</v>
      </c>
      <c r="J716" s="94">
        <f t="shared" ref="J716:J779" si="11">IFERROR(I716/$I$11,0)</f>
        <v>8.8840204520675904E-5</v>
      </c>
      <c r="K716" s="94">
        <f>I716/'סכום נכסי הקרן'!$C$42</f>
        <v>-2.7838270062601821E-7</v>
      </c>
    </row>
    <row r="717" spans="2:11">
      <c r="B717" s="88" t="s">
        <v>3585</v>
      </c>
      <c r="C717" s="90" t="s">
        <v>3784</v>
      </c>
      <c r="D717" s="91" t="s">
        <v>558</v>
      </c>
      <c r="E717" s="91" t="s">
        <v>140</v>
      </c>
      <c r="F717" s="104">
        <v>44994</v>
      </c>
      <c r="G717" s="93">
        <v>544343.59000000008</v>
      </c>
      <c r="H717" s="105">
        <v>-2.117499</v>
      </c>
      <c r="I717" s="93">
        <v>-11.52647</v>
      </c>
      <c r="J717" s="94">
        <f t="shared" si="11"/>
        <v>3.2986537623675605E-5</v>
      </c>
      <c r="K717" s="94">
        <f>I717/'סכום נכסי הקרן'!$C$42</f>
        <v>-1.033640284545206E-7</v>
      </c>
    </row>
    <row r="718" spans="2:11">
      <c r="B718" s="88" t="s">
        <v>3587</v>
      </c>
      <c r="C718" s="90" t="s">
        <v>3785</v>
      </c>
      <c r="D718" s="91" t="s">
        <v>558</v>
      </c>
      <c r="E718" s="91" t="s">
        <v>140</v>
      </c>
      <c r="F718" s="104">
        <v>44987</v>
      </c>
      <c r="G718" s="93">
        <v>836559.0900000002</v>
      </c>
      <c r="H718" s="105">
        <v>-1.4787539999999999</v>
      </c>
      <c r="I718" s="93">
        <v>-12.370650000000001</v>
      </c>
      <c r="J718" s="94">
        <f t="shared" si="11"/>
        <v>3.5402418229893688E-5</v>
      </c>
      <c r="K718" s="94">
        <f>I718/'סכום נכסי הקרן'!$C$42</f>
        <v>-1.1093424253920892E-7</v>
      </c>
    </row>
    <row r="719" spans="2:11">
      <c r="B719" s="88" t="s">
        <v>3587</v>
      </c>
      <c r="C719" s="90" t="s">
        <v>3786</v>
      </c>
      <c r="D719" s="91" t="s">
        <v>558</v>
      </c>
      <c r="E719" s="91" t="s">
        <v>140</v>
      </c>
      <c r="F719" s="104">
        <v>44987</v>
      </c>
      <c r="G719" s="93">
        <v>4777505.6800000006</v>
      </c>
      <c r="H719" s="105">
        <v>-1.478753</v>
      </c>
      <c r="I719" s="93">
        <v>-70.647520000000014</v>
      </c>
      <c r="J719" s="94">
        <f t="shared" si="11"/>
        <v>2.0217959848066022E-4</v>
      </c>
      <c r="K719" s="94">
        <f>I719/'סכום נכסי הקרן'!$C$42</f>
        <v>-6.3353414076654122E-7</v>
      </c>
    </row>
    <row r="720" spans="2:11">
      <c r="B720" s="88" t="s">
        <v>3587</v>
      </c>
      <c r="C720" s="90" t="s">
        <v>3787</v>
      </c>
      <c r="D720" s="91" t="s">
        <v>558</v>
      </c>
      <c r="E720" s="91" t="s">
        <v>140</v>
      </c>
      <c r="F720" s="104">
        <v>44987</v>
      </c>
      <c r="G720" s="93">
        <v>792947.00000000012</v>
      </c>
      <c r="H720" s="105">
        <v>-1.478753</v>
      </c>
      <c r="I720" s="93">
        <v>-11.725730000000004</v>
      </c>
      <c r="J720" s="94">
        <f t="shared" si="11"/>
        <v>3.3556781374528538E-5</v>
      </c>
      <c r="K720" s="94">
        <f>I720/'סכום נכסי הקרן'!$C$42</f>
        <v>-1.0515089957029569E-7</v>
      </c>
    </row>
    <row r="721" spans="2:11">
      <c r="B721" s="88" t="s">
        <v>3587</v>
      </c>
      <c r="C721" s="90" t="s">
        <v>3788</v>
      </c>
      <c r="D721" s="91" t="s">
        <v>558</v>
      </c>
      <c r="E721" s="91" t="s">
        <v>140</v>
      </c>
      <c r="F721" s="104">
        <v>44987</v>
      </c>
      <c r="G721" s="93">
        <v>1387657.2500000002</v>
      </c>
      <c r="H721" s="105">
        <v>-1.478753</v>
      </c>
      <c r="I721" s="93">
        <v>-20.520030000000002</v>
      </c>
      <c r="J721" s="94">
        <f t="shared" si="11"/>
        <v>5.8724374559943529E-5</v>
      </c>
      <c r="K721" s="94">
        <f>I721/'סכום נכסי הקרן'!$C$42</f>
        <v>-1.8401409666685607E-7</v>
      </c>
    </row>
    <row r="722" spans="2:11">
      <c r="B722" s="88" t="s">
        <v>3587</v>
      </c>
      <c r="C722" s="90" t="s">
        <v>3789</v>
      </c>
      <c r="D722" s="91" t="s">
        <v>558</v>
      </c>
      <c r="E722" s="91" t="s">
        <v>140</v>
      </c>
      <c r="F722" s="104">
        <v>44987</v>
      </c>
      <c r="G722" s="93">
        <v>1883249.1300000004</v>
      </c>
      <c r="H722" s="105">
        <v>-1.478753</v>
      </c>
      <c r="I722" s="93">
        <v>-27.848610000000004</v>
      </c>
      <c r="J722" s="94">
        <f t="shared" si="11"/>
        <v>7.9697359341764562E-5</v>
      </c>
      <c r="K722" s="94">
        <f>I722/'סכום נכסי הקרן'!$C$42</f>
        <v>-2.4973339768887156E-7</v>
      </c>
    </row>
    <row r="723" spans="2:11">
      <c r="B723" s="88" t="s">
        <v>3592</v>
      </c>
      <c r="C723" s="90" t="s">
        <v>3790</v>
      </c>
      <c r="D723" s="91" t="s">
        <v>558</v>
      </c>
      <c r="E723" s="91" t="s">
        <v>140</v>
      </c>
      <c r="F723" s="104">
        <v>44987</v>
      </c>
      <c r="G723" s="93">
        <v>9912485.0000000019</v>
      </c>
      <c r="H723" s="105">
        <v>-1.472124</v>
      </c>
      <c r="I723" s="93">
        <v>-145.92412000000002</v>
      </c>
      <c r="J723" s="94">
        <f t="shared" si="11"/>
        <v>4.1760673255400438E-4</v>
      </c>
      <c r="K723" s="94">
        <f>I723/'סכום נכסי הקרן'!$C$42</f>
        <v>-1.3085797205806184E-6</v>
      </c>
    </row>
    <row r="724" spans="2:11">
      <c r="B724" s="88" t="s">
        <v>3599</v>
      </c>
      <c r="C724" s="90" t="s">
        <v>3791</v>
      </c>
      <c r="D724" s="91" t="s">
        <v>558</v>
      </c>
      <c r="E724" s="91" t="s">
        <v>140</v>
      </c>
      <c r="F724" s="104">
        <v>45078</v>
      </c>
      <c r="G724" s="93">
        <v>15923320.000000002</v>
      </c>
      <c r="H724" s="105">
        <v>-1.6122620000000001</v>
      </c>
      <c r="I724" s="93">
        <v>-256.72570000000002</v>
      </c>
      <c r="J724" s="94">
        <f t="shared" si="11"/>
        <v>7.3469951876111751E-4</v>
      </c>
      <c r="K724" s="94">
        <f>I724/'סכום נכסי הקרן'!$C$42</f>
        <v>-2.3021968182632429E-6</v>
      </c>
    </row>
    <row r="725" spans="2:11">
      <c r="B725" s="88" t="s">
        <v>3792</v>
      </c>
      <c r="C725" s="90" t="s">
        <v>3793</v>
      </c>
      <c r="D725" s="91" t="s">
        <v>558</v>
      </c>
      <c r="E725" s="91" t="s">
        <v>140</v>
      </c>
      <c r="F725" s="104">
        <v>45078</v>
      </c>
      <c r="G725" s="93">
        <v>105531215.00000001</v>
      </c>
      <c r="H725" s="105">
        <v>-1.5744990000000001</v>
      </c>
      <c r="I725" s="93">
        <v>-1661.5877500000001</v>
      </c>
      <c r="J725" s="94">
        <f t="shared" si="11"/>
        <v>4.7551441881524444E-3</v>
      </c>
      <c r="K725" s="94">
        <f>I725/'סכום נכסי הקרן'!$C$42</f>
        <v>-1.4900347068155548E-5</v>
      </c>
    </row>
    <row r="726" spans="2:11">
      <c r="B726" s="88" t="s">
        <v>3794</v>
      </c>
      <c r="C726" s="90" t="s">
        <v>3795</v>
      </c>
      <c r="D726" s="91" t="s">
        <v>558</v>
      </c>
      <c r="E726" s="91" t="s">
        <v>140</v>
      </c>
      <c r="F726" s="104">
        <v>45078</v>
      </c>
      <c r="G726" s="93">
        <v>6872676.0000000009</v>
      </c>
      <c r="H726" s="105">
        <v>-1.527334</v>
      </c>
      <c r="I726" s="93">
        <v>-104.96871000000002</v>
      </c>
      <c r="J726" s="94">
        <f t="shared" si="11"/>
        <v>3.0040023543406562E-4</v>
      </c>
      <c r="K726" s="94">
        <f>I726/'סכום נכסי הקרן'!$C$42</f>
        <v>-9.4131062912360181E-7</v>
      </c>
    </row>
    <row r="727" spans="2:11">
      <c r="B727" s="88" t="s">
        <v>3794</v>
      </c>
      <c r="C727" s="90" t="s">
        <v>3796</v>
      </c>
      <c r="D727" s="91" t="s">
        <v>558</v>
      </c>
      <c r="E727" s="91" t="s">
        <v>140</v>
      </c>
      <c r="F727" s="104">
        <v>45078</v>
      </c>
      <c r="G727" s="93">
        <v>561766.56000000017</v>
      </c>
      <c r="H727" s="105">
        <v>-1.527334</v>
      </c>
      <c r="I727" s="93">
        <v>-8.58005</v>
      </c>
      <c r="J727" s="94">
        <f t="shared" si="11"/>
        <v>2.4554450941009511E-5</v>
      </c>
      <c r="K727" s="94">
        <f>I727/'סכום נכסי הקרן'!$C$42</f>
        <v>-7.6941902624238775E-8</v>
      </c>
    </row>
    <row r="728" spans="2:11">
      <c r="B728" s="88" t="s">
        <v>3794</v>
      </c>
      <c r="C728" s="90" t="s">
        <v>3797</v>
      </c>
      <c r="D728" s="91" t="s">
        <v>558</v>
      </c>
      <c r="E728" s="91" t="s">
        <v>140</v>
      </c>
      <c r="F728" s="104">
        <v>45078</v>
      </c>
      <c r="G728" s="93">
        <v>90224490.530000016</v>
      </c>
      <c r="H728" s="105">
        <v>-1.527334</v>
      </c>
      <c r="I728" s="93">
        <v>-1378.02919</v>
      </c>
      <c r="J728" s="94">
        <f t="shared" si="11"/>
        <v>3.9436541909585697E-3</v>
      </c>
      <c r="K728" s="94">
        <f>I728/'סכום נכסי הקרן'!$C$42</f>
        <v>-1.2357525626347005E-5</v>
      </c>
    </row>
    <row r="729" spans="2:11">
      <c r="B729" s="88" t="s">
        <v>3798</v>
      </c>
      <c r="C729" s="90" t="s">
        <v>3799</v>
      </c>
      <c r="D729" s="91" t="s">
        <v>558</v>
      </c>
      <c r="E729" s="91" t="s">
        <v>140</v>
      </c>
      <c r="F729" s="104">
        <v>45005</v>
      </c>
      <c r="G729" s="93">
        <v>51899.900000000009</v>
      </c>
      <c r="H729" s="105">
        <v>-0.858769</v>
      </c>
      <c r="I729" s="93">
        <v>-0.44570000000000004</v>
      </c>
      <c r="J729" s="94">
        <f t="shared" si="11"/>
        <v>1.2755075768099184E-6</v>
      </c>
      <c r="K729" s="94">
        <f>I729/'סכום נכסי הקרן'!$C$42</f>
        <v>-3.9968305545565847E-9</v>
      </c>
    </row>
    <row r="730" spans="2:11">
      <c r="B730" s="88" t="s">
        <v>3800</v>
      </c>
      <c r="C730" s="90" t="s">
        <v>3801</v>
      </c>
      <c r="D730" s="91" t="s">
        <v>558</v>
      </c>
      <c r="E730" s="91" t="s">
        <v>140</v>
      </c>
      <c r="F730" s="104">
        <v>45076</v>
      </c>
      <c r="G730" s="93">
        <v>63894.560000000012</v>
      </c>
      <c r="H730" s="105">
        <v>-1.0056719999999999</v>
      </c>
      <c r="I730" s="93">
        <v>-0.6425700000000002</v>
      </c>
      <c r="J730" s="94">
        <f t="shared" si="11"/>
        <v>1.8389116078769338E-6</v>
      </c>
      <c r="K730" s="94">
        <f>I730/'סכום נכסי הקרן'!$C$42</f>
        <v>-5.7622692605820624E-9</v>
      </c>
    </row>
    <row r="731" spans="2:11">
      <c r="B731" s="88" t="s">
        <v>3800</v>
      </c>
      <c r="C731" s="90" t="s">
        <v>3802</v>
      </c>
      <c r="D731" s="91" t="s">
        <v>558</v>
      </c>
      <c r="E731" s="91" t="s">
        <v>140</v>
      </c>
      <c r="F731" s="104">
        <v>45076</v>
      </c>
      <c r="G731" s="93">
        <v>3993.4100000000008</v>
      </c>
      <c r="H731" s="105">
        <v>-1.005657</v>
      </c>
      <c r="I731" s="93">
        <v>-4.0160000000000001E-2</v>
      </c>
      <c r="J731" s="94">
        <f t="shared" si="11"/>
        <v>1.1493018686265721E-7</v>
      </c>
      <c r="K731" s="94">
        <f>I731/'סכום נכסי הקרן'!$C$42</f>
        <v>-3.6013622407671625E-10</v>
      </c>
    </row>
    <row r="732" spans="2:11">
      <c r="B732" s="88" t="s">
        <v>3800</v>
      </c>
      <c r="C732" s="90" t="s">
        <v>3803</v>
      </c>
      <c r="D732" s="91" t="s">
        <v>558</v>
      </c>
      <c r="E732" s="91" t="s">
        <v>140</v>
      </c>
      <c r="F732" s="104">
        <v>45076</v>
      </c>
      <c r="G732" s="93">
        <v>5590774.0000000009</v>
      </c>
      <c r="H732" s="105">
        <v>-1.005673</v>
      </c>
      <c r="I732" s="93">
        <v>-56.224920000000012</v>
      </c>
      <c r="J732" s="94">
        <f t="shared" si="11"/>
        <v>1.6090489447056659E-4</v>
      </c>
      <c r="K732" s="94">
        <f>I732/'סכום נכסי הקרן'!$C$42</f>
        <v>-5.041989638400261E-7</v>
      </c>
    </row>
    <row r="733" spans="2:11">
      <c r="B733" s="88" t="s">
        <v>3800</v>
      </c>
      <c r="C733" s="90" t="s">
        <v>3804</v>
      </c>
      <c r="D733" s="91" t="s">
        <v>558</v>
      </c>
      <c r="E733" s="91" t="s">
        <v>140</v>
      </c>
      <c r="F733" s="104">
        <v>45076</v>
      </c>
      <c r="G733" s="93">
        <v>83861.610000000015</v>
      </c>
      <c r="H733" s="105">
        <v>-1.0056689999999999</v>
      </c>
      <c r="I733" s="93">
        <v>-0.84337000000000006</v>
      </c>
      <c r="J733" s="94">
        <f t="shared" si="11"/>
        <v>2.4135625421902194E-6</v>
      </c>
      <c r="K733" s="94">
        <f>I733/'סכום נכסי הקרן'!$C$42</f>
        <v>-7.5629503809656414E-9</v>
      </c>
    </row>
    <row r="734" spans="2:11">
      <c r="B734" s="88" t="s">
        <v>3800</v>
      </c>
      <c r="C734" s="90" t="s">
        <v>3805</v>
      </c>
      <c r="D734" s="91" t="s">
        <v>558</v>
      </c>
      <c r="E734" s="91" t="s">
        <v>140</v>
      </c>
      <c r="F734" s="104">
        <v>45076</v>
      </c>
      <c r="G734" s="93">
        <v>479209.20000000007</v>
      </c>
      <c r="H734" s="105">
        <v>-1.005674</v>
      </c>
      <c r="I734" s="93">
        <v>-4.8192800000000009</v>
      </c>
      <c r="J734" s="94">
        <f t="shared" si="11"/>
        <v>1.3791851368114212E-5</v>
      </c>
      <c r="K734" s="94">
        <f>I734/'סכום נכסי הקרן'!$C$42</f>
        <v>-4.3217064292042762E-8</v>
      </c>
    </row>
    <row r="735" spans="2:11">
      <c r="B735" s="88" t="s">
        <v>3800</v>
      </c>
      <c r="C735" s="90" t="s">
        <v>3806</v>
      </c>
      <c r="D735" s="91" t="s">
        <v>558</v>
      </c>
      <c r="E735" s="91" t="s">
        <v>140</v>
      </c>
      <c r="F735" s="104">
        <v>45076</v>
      </c>
      <c r="G735" s="93">
        <v>239604.60000000003</v>
      </c>
      <c r="H735" s="105">
        <v>-1.005674</v>
      </c>
      <c r="I735" s="93">
        <v>-2.4096400000000004</v>
      </c>
      <c r="J735" s="94">
        <f t="shared" si="11"/>
        <v>6.895925684057106E-6</v>
      </c>
      <c r="K735" s="94">
        <f>I735/'סכום נכסי הקרן'!$C$42</f>
        <v>-2.1608532146021381E-8</v>
      </c>
    </row>
    <row r="736" spans="2:11">
      <c r="B736" s="88" t="s">
        <v>3601</v>
      </c>
      <c r="C736" s="90" t="s">
        <v>3807</v>
      </c>
      <c r="D736" s="91" t="s">
        <v>558</v>
      </c>
      <c r="E736" s="91" t="s">
        <v>140</v>
      </c>
      <c r="F736" s="104">
        <v>45005</v>
      </c>
      <c r="G736" s="93">
        <v>2527976.5700000003</v>
      </c>
      <c r="H736" s="105">
        <v>-0.81121200000000004</v>
      </c>
      <c r="I736" s="93">
        <v>-20.507260000000002</v>
      </c>
      <c r="J736" s="94">
        <f t="shared" si="11"/>
        <v>5.8687829278911751E-5</v>
      </c>
      <c r="K736" s="94">
        <f>I736/'סכום נכסי הקרן'!$C$42</f>
        <v>-1.8389958123903089E-7</v>
      </c>
    </row>
    <row r="737" spans="2:11">
      <c r="B737" s="88" t="s">
        <v>3601</v>
      </c>
      <c r="C737" s="90" t="s">
        <v>3808</v>
      </c>
      <c r="D737" s="91" t="s">
        <v>558</v>
      </c>
      <c r="E737" s="91" t="s">
        <v>140</v>
      </c>
      <c r="F737" s="104">
        <v>45005</v>
      </c>
      <c r="G737" s="93">
        <v>2470041.3000000003</v>
      </c>
      <c r="H737" s="105">
        <v>-0.81121200000000004</v>
      </c>
      <c r="I737" s="93">
        <v>-20.037280000000003</v>
      </c>
      <c r="J737" s="94">
        <f t="shared" si="11"/>
        <v>5.7342837017414947E-5</v>
      </c>
      <c r="K737" s="94">
        <f>I737/'סכום נכסי הקרן'!$C$42</f>
        <v>-1.7968501892350361E-7</v>
      </c>
    </row>
    <row r="738" spans="2:11">
      <c r="B738" s="88" t="s">
        <v>3601</v>
      </c>
      <c r="C738" s="90" t="s">
        <v>3809</v>
      </c>
      <c r="D738" s="91" t="s">
        <v>558</v>
      </c>
      <c r="E738" s="91" t="s">
        <v>140</v>
      </c>
      <c r="F738" s="104">
        <v>45005</v>
      </c>
      <c r="G738" s="93">
        <v>924567.40000000014</v>
      </c>
      <c r="H738" s="105">
        <v>-0.81121299999999996</v>
      </c>
      <c r="I738" s="93">
        <v>-7.5002100000000009</v>
      </c>
      <c r="J738" s="94">
        <f t="shared" si="11"/>
        <v>2.146415679305703E-5</v>
      </c>
      <c r="K738" s="94">
        <f>I738/'סכום נכסי הקרן'!$C$42</f>
        <v>-6.7258399133028586E-8</v>
      </c>
    </row>
    <row r="739" spans="2:11">
      <c r="B739" s="88" t="s">
        <v>3601</v>
      </c>
      <c r="C739" s="90" t="s">
        <v>3810</v>
      </c>
      <c r="D739" s="91" t="s">
        <v>558</v>
      </c>
      <c r="E739" s="91" t="s">
        <v>140</v>
      </c>
      <c r="F739" s="104">
        <v>45005</v>
      </c>
      <c r="G739" s="93">
        <v>479464.50000000006</v>
      </c>
      <c r="H739" s="105">
        <v>-0.81121299999999996</v>
      </c>
      <c r="I739" s="93">
        <v>-3.8894800000000003</v>
      </c>
      <c r="J739" s="94">
        <f t="shared" si="11"/>
        <v>1.1130942808729283E-5</v>
      </c>
      <c r="K739" s="94">
        <f>I739/'סכום נכסי הקרן'!$C$42</f>
        <v>-3.4879049821262608E-8</v>
      </c>
    </row>
    <row r="740" spans="2:11">
      <c r="B740" s="88" t="s">
        <v>3601</v>
      </c>
      <c r="C740" s="90" t="s">
        <v>3811</v>
      </c>
      <c r="D740" s="91" t="s">
        <v>558</v>
      </c>
      <c r="E740" s="91" t="s">
        <v>140</v>
      </c>
      <c r="F740" s="104">
        <v>45005</v>
      </c>
      <c r="G740" s="93">
        <v>129407468.55000001</v>
      </c>
      <c r="H740" s="105">
        <v>-0.81121200000000004</v>
      </c>
      <c r="I740" s="93">
        <v>-1049.76956</v>
      </c>
      <c r="J740" s="94">
        <f t="shared" si="11"/>
        <v>3.0042383389823064E-3</v>
      </c>
      <c r="K740" s="94">
        <f>I740/'סכום נכסי הקרן'!$C$42</f>
        <v>-9.413845754210055E-6</v>
      </c>
    </row>
    <row r="741" spans="2:11">
      <c r="B741" s="88" t="s">
        <v>3601</v>
      </c>
      <c r="C741" s="90" t="s">
        <v>3812</v>
      </c>
      <c r="D741" s="91" t="s">
        <v>558</v>
      </c>
      <c r="E741" s="91" t="s">
        <v>140</v>
      </c>
      <c r="F741" s="104">
        <v>45005</v>
      </c>
      <c r="G741" s="93">
        <v>18899691.500000004</v>
      </c>
      <c r="H741" s="105">
        <v>-0.81121299999999996</v>
      </c>
      <c r="I741" s="93">
        <v>-153.31666000000004</v>
      </c>
      <c r="J741" s="94">
        <f t="shared" si="11"/>
        <v>4.3876275853980295E-4</v>
      </c>
      <c r="K741" s="94">
        <f>I741/'סכום נכסי הקרן'!$C$42</f>
        <v>-1.3748725851706606E-6</v>
      </c>
    </row>
    <row r="742" spans="2:11">
      <c r="B742" s="88" t="s">
        <v>3601</v>
      </c>
      <c r="C742" s="90" t="s">
        <v>3813</v>
      </c>
      <c r="D742" s="91" t="s">
        <v>558</v>
      </c>
      <c r="E742" s="91" t="s">
        <v>140</v>
      </c>
      <c r="F742" s="104">
        <v>45005</v>
      </c>
      <c r="G742" s="93">
        <v>6388864.4800000014</v>
      </c>
      <c r="H742" s="105">
        <v>-0.81121299999999996</v>
      </c>
      <c r="I742" s="93">
        <v>-51.827269999999999</v>
      </c>
      <c r="J742" s="94">
        <f t="shared" si="11"/>
        <v>1.4831966697413814E-4</v>
      </c>
      <c r="K742" s="94">
        <f>I742/'סכום נכסי הקרן'!$C$42</f>
        <v>-4.6476288152401572E-7</v>
      </c>
    </row>
    <row r="743" spans="2:11">
      <c r="B743" s="88" t="s">
        <v>3603</v>
      </c>
      <c r="C743" s="90" t="s">
        <v>3814</v>
      </c>
      <c r="D743" s="91" t="s">
        <v>558</v>
      </c>
      <c r="E743" s="91" t="s">
        <v>140</v>
      </c>
      <c r="F743" s="104">
        <v>45005</v>
      </c>
      <c r="G743" s="93">
        <v>63965600.000000007</v>
      </c>
      <c r="H743" s="105">
        <v>-0.75290000000000001</v>
      </c>
      <c r="I743" s="93">
        <v>-481.59680000000003</v>
      </c>
      <c r="J743" s="94">
        <f t="shared" si="11"/>
        <v>1.3782373061866971E-3</v>
      </c>
      <c r="K743" s="94">
        <f>I743/'סכום נכסי הקרן'!$C$42</f>
        <v>-4.3187363814598978E-6</v>
      </c>
    </row>
    <row r="744" spans="2:11">
      <c r="B744" s="88" t="s">
        <v>3815</v>
      </c>
      <c r="C744" s="90" t="s">
        <v>3816</v>
      </c>
      <c r="D744" s="91" t="s">
        <v>558</v>
      </c>
      <c r="E744" s="91" t="s">
        <v>140</v>
      </c>
      <c r="F744" s="104">
        <v>45005</v>
      </c>
      <c r="G744" s="93">
        <v>35984646.000000007</v>
      </c>
      <c r="H744" s="105">
        <v>-0.74171100000000001</v>
      </c>
      <c r="I744" s="93">
        <v>-266.90219999999999</v>
      </c>
      <c r="J744" s="94">
        <f t="shared" si="11"/>
        <v>7.6382270219258733E-4</v>
      </c>
      <c r="K744" s="94">
        <f>I744/'סכום נכסי הקרן'!$C$42</f>
        <v>-2.393454942872722E-6</v>
      </c>
    </row>
    <row r="745" spans="2:11">
      <c r="B745" s="88" t="s">
        <v>3606</v>
      </c>
      <c r="C745" s="90" t="s">
        <v>3817</v>
      </c>
      <c r="D745" s="91" t="s">
        <v>558</v>
      </c>
      <c r="E745" s="91" t="s">
        <v>140</v>
      </c>
      <c r="F745" s="104">
        <v>45005</v>
      </c>
      <c r="G745" s="93">
        <v>1439625.6000000003</v>
      </c>
      <c r="H745" s="105">
        <v>-0.72493399999999997</v>
      </c>
      <c r="I745" s="93">
        <v>-10.436330000000002</v>
      </c>
      <c r="J745" s="94">
        <f t="shared" si="11"/>
        <v>2.9866766859072596E-5</v>
      </c>
      <c r="K745" s="94">
        <f>I745/'סכום נכסי הקרן'!$C$42</f>
        <v>-9.3588159348071618E-8</v>
      </c>
    </row>
    <row r="746" spans="2:11">
      <c r="B746" s="88" t="s">
        <v>3606</v>
      </c>
      <c r="C746" s="90" t="s">
        <v>3818</v>
      </c>
      <c r="D746" s="91" t="s">
        <v>558</v>
      </c>
      <c r="E746" s="91" t="s">
        <v>140</v>
      </c>
      <c r="F746" s="104">
        <v>45005</v>
      </c>
      <c r="G746" s="93">
        <v>1699558.0000000002</v>
      </c>
      <c r="H746" s="105">
        <v>-0.72493300000000005</v>
      </c>
      <c r="I746" s="93">
        <v>-12.320660000000002</v>
      </c>
      <c r="J746" s="94">
        <f t="shared" si="11"/>
        <v>3.5259356475878149E-5</v>
      </c>
      <c r="K746" s="94">
        <f>I746/'סכום נכסי הקרן'!$C$42</f>
        <v>-1.1048595544155964E-7</v>
      </c>
    </row>
    <row r="747" spans="2:11">
      <c r="B747" s="88" t="s">
        <v>3606</v>
      </c>
      <c r="C747" s="90" t="s">
        <v>3819</v>
      </c>
      <c r="D747" s="91" t="s">
        <v>558</v>
      </c>
      <c r="E747" s="91" t="s">
        <v>140</v>
      </c>
      <c r="F747" s="104">
        <v>45005</v>
      </c>
      <c r="G747" s="93">
        <v>979745.20000000019</v>
      </c>
      <c r="H747" s="105">
        <v>-0.72493300000000005</v>
      </c>
      <c r="I747" s="93">
        <v>-7.1025000000000009</v>
      </c>
      <c r="J747" s="94">
        <f t="shared" si="11"/>
        <v>2.0325987355379056E-5</v>
      </c>
      <c r="K747" s="94">
        <f>I747/'סכום נכסי הקרן'!$C$42</f>
        <v>-6.3691920605201123E-8</v>
      </c>
    </row>
    <row r="748" spans="2:11">
      <c r="B748" s="88" t="s">
        <v>3606</v>
      </c>
      <c r="C748" s="90" t="s">
        <v>3820</v>
      </c>
      <c r="D748" s="91" t="s">
        <v>558</v>
      </c>
      <c r="E748" s="91" t="s">
        <v>140</v>
      </c>
      <c r="F748" s="104">
        <v>45005</v>
      </c>
      <c r="G748" s="93">
        <v>2367384.3200000003</v>
      </c>
      <c r="H748" s="105">
        <v>-0.72493300000000005</v>
      </c>
      <c r="I748" s="93">
        <v>-17.161960000000004</v>
      </c>
      <c r="J748" s="94">
        <f t="shared" si="11"/>
        <v>4.9114224843860779E-5</v>
      </c>
      <c r="K748" s="94">
        <f>I748/'סכום נכסי הקרן'!$C$42</f>
        <v>-1.5390048486443331E-7</v>
      </c>
    </row>
    <row r="749" spans="2:11">
      <c r="B749" s="88" t="s">
        <v>3609</v>
      </c>
      <c r="C749" s="90" t="s">
        <v>3821</v>
      </c>
      <c r="D749" s="91" t="s">
        <v>558</v>
      </c>
      <c r="E749" s="91" t="s">
        <v>140</v>
      </c>
      <c r="F749" s="104">
        <v>45090</v>
      </c>
      <c r="G749" s="93">
        <v>7221.7700000000013</v>
      </c>
      <c r="H749" s="105">
        <v>-0.53532599999999997</v>
      </c>
      <c r="I749" s="93">
        <v>-3.866E-2</v>
      </c>
      <c r="J749" s="94">
        <f t="shared" si="11"/>
        <v>1.1063747569995836E-7</v>
      </c>
      <c r="K749" s="94">
        <f>I749/'סכום נכסי הקרן'!$C$42</f>
        <v>-3.4668492088659982E-10</v>
      </c>
    </row>
    <row r="750" spans="2:11">
      <c r="B750" s="88" t="s">
        <v>3609</v>
      </c>
      <c r="C750" s="90" t="s">
        <v>3822</v>
      </c>
      <c r="D750" s="91" t="s">
        <v>558</v>
      </c>
      <c r="E750" s="91" t="s">
        <v>140</v>
      </c>
      <c r="F750" s="104">
        <v>45090</v>
      </c>
      <c r="G750" s="93">
        <v>172520.09000000003</v>
      </c>
      <c r="H750" s="105">
        <v>-0.53527100000000005</v>
      </c>
      <c r="I750" s="93">
        <v>-0.9234500000000001</v>
      </c>
      <c r="J750" s="94">
        <f t="shared" si="11"/>
        <v>2.6427360821295024E-6</v>
      </c>
      <c r="K750" s="94">
        <f>I750/'סכום נכסי הקרן'!$C$42</f>
        <v>-8.2810706206086566E-9</v>
      </c>
    </row>
    <row r="751" spans="2:11">
      <c r="B751" s="88" t="s">
        <v>3609</v>
      </c>
      <c r="C751" s="90" t="s">
        <v>3823</v>
      </c>
      <c r="D751" s="91" t="s">
        <v>558</v>
      </c>
      <c r="E751" s="91" t="s">
        <v>140</v>
      </c>
      <c r="F751" s="104">
        <v>45090</v>
      </c>
      <c r="G751" s="93">
        <v>1179555.9300000002</v>
      </c>
      <c r="H751" s="105">
        <v>-0.535273</v>
      </c>
      <c r="I751" s="93">
        <v>-6.3138400000000008</v>
      </c>
      <c r="J751" s="94">
        <f t="shared" si="11"/>
        <v>1.8068994298329672E-5</v>
      </c>
      <c r="K751" s="94">
        <f>I751/'סכום נכסי הקרן'!$C$42</f>
        <v>-5.6619584089256328E-8</v>
      </c>
    </row>
    <row r="752" spans="2:11">
      <c r="B752" s="88" t="s">
        <v>3609</v>
      </c>
      <c r="C752" s="90" t="s">
        <v>3824</v>
      </c>
      <c r="D752" s="91" t="s">
        <v>558</v>
      </c>
      <c r="E752" s="91" t="s">
        <v>140</v>
      </c>
      <c r="F752" s="104">
        <v>45090</v>
      </c>
      <c r="G752" s="93">
        <v>2447377.9500000007</v>
      </c>
      <c r="H752" s="105">
        <v>-0.535273</v>
      </c>
      <c r="I752" s="93">
        <v>-13.100150000000001</v>
      </c>
      <c r="J752" s="94">
        <f t="shared" si="11"/>
        <v>3.749010675868623E-5</v>
      </c>
      <c r="K752" s="94">
        <f>I752/'סכום נכסי הקרן'!$C$42</f>
        <v>-1.1747605965733551E-7</v>
      </c>
    </row>
    <row r="753" spans="2:11">
      <c r="B753" s="88" t="s">
        <v>3609</v>
      </c>
      <c r="C753" s="90" t="s">
        <v>3825</v>
      </c>
      <c r="D753" s="91" t="s">
        <v>558</v>
      </c>
      <c r="E753" s="91" t="s">
        <v>140</v>
      </c>
      <c r="F753" s="104">
        <v>45090</v>
      </c>
      <c r="G753" s="93">
        <v>389173.22</v>
      </c>
      <c r="H753" s="105">
        <v>-0.535273</v>
      </c>
      <c r="I753" s="93">
        <v>-2.0831400000000002</v>
      </c>
      <c r="J753" s="94">
        <f t="shared" si="11"/>
        <v>5.9615455543096552E-6</v>
      </c>
      <c r="K753" s="94">
        <f>I753/'סכום נכסי הקרן'!$C$42</f>
        <v>-1.8680631818306045E-8</v>
      </c>
    </row>
    <row r="754" spans="2:11">
      <c r="B754" s="88" t="s">
        <v>3826</v>
      </c>
      <c r="C754" s="90" t="s">
        <v>3827</v>
      </c>
      <c r="D754" s="91" t="s">
        <v>558</v>
      </c>
      <c r="E754" s="91" t="s">
        <v>140</v>
      </c>
      <c r="F754" s="104">
        <v>45063</v>
      </c>
      <c r="G754" s="93">
        <v>362154.15000000008</v>
      </c>
      <c r="H754" s="105">
        <v>-6.5852999999999995E-2</v>
      </c>
      <c r="I754" s="93">
        <v>-0.23849000000000004</v>
      </c>
      <c r="J754" s="94">
        <f t="shared" si="11"/>
        <v>6.8251245679469923E-7</v>
      </c>
      <c r="K754" s="94">
        <f>I754/'סכום נכסי הקרן'!$C$42</f>
        <v>-2.1386675318739061E-9</v>
      </c>
    </row>
    <row r="755" spans="2:11">
      <c r="B755" s="88" t="s">
        <v>3826</v>
      </c>
      <c r="C755" s="90" t="s">
        <v>3828</v>
      </c>
      <c r="D755" s="91" t="s">
        <v>558</v>
      </c>
      <c r="E755" s="91" t="s">
        <v>140</v>
      </c>
      <c r="F755" s="104">
        <v>45063</v>
      </c>
      <c r="G755" s="93">
        <v>201.21000000000004</v>
      </c>
      <c r="H755" s="105">
        <v>-6.4609E-2</v>
      </c>
      <c r="I755" s="93">
        <v>-1.3000000000000002E-4</v>
      </c>
      <c r="J755" s="94">
        <f t="shared" si="11"/>
        <v>3.7203496743390037E-10</v>
      </c>
      <c r="K755" s="94">
        <f>I755/'סכום נכסי הקרן'!$C$42</f>
        <v>-1.1657796098100875E-12</v>
      </c>
    </row>
    <row r="756" spans="2:11">
      <c r="B756" s="88" t="s">
        <v>3829</v>
      </c>
      <c r="C756" s="90" t="s">
        <v>3830</v>
      </c>
      <c r="D756" s="91" t="s">
        <v>558</v>
      </c>
      <c r="E756" s="91" t="s">
        <v>140</v>
      </c>
      <c r="F756" s="104">
        <v>45091</v>
      </c>
      <c r="G756" s="93">
        <v>8053420.0000000009</v>
      </c>
      <c r="H756" s="105">
        <v>-0.20643</v>
      </c>
      <c r="I756" s="93">
        <v>-16.624700000000001</v>
      </c>
      <c r="J756" s="94">
        <f t="shared" si="11"/>
        <v>4.7576690177679717E-5</v>
      </c>
      <c r="K756" s="94">
        <f>I756/'סכום נכסי הקרן'!$C$42</f>
        <v>-1.4908258676315201E-7</v>
      </c>
    </row>
    <row r="757" spans="2:11">
      <c r="B757" s="88" t="s">
        <v>3829</v>
      </c>
      <c r="C757" s="90" t="s">
        <v>3831</v>
      </c>
      <c r="D757" s="91" t="s">
        <v>558</v>
      </c>
      <c r="E757" s="91" t="s">
        <v>140</v>
      </c>
      <c r="F757" s="104">
        <v>45091</v>
      </c>
      <c r="G757" s="93">
        <v>8053420.0000000009</v>
      </c>
      <c r="H757" s="105">
        <v>-0.20643</v>
      </c>
      <c r="I757" s="93">
        <v>-16.624700000000001</v>
      </c>
      <c r="J757" s="94">
        <f t="shared" si="11"/>
        <v>4.7576690177679717E-5</v>
      </c>
      <c r="K757" s="94">
        <f>I757/'סכום נכסי הקרן'!$C$42</f>
        <v>-1.4908258676315201E-7</v>
      </c>
    </row>
    <row r="758" spans="2:11">
      <c r="B758" s="88" t="s">
        <v>3832</v>
      </c>
      <c r="C758" s="90" t="s">
        <v>3833</v>
      </c>
      <c r="D758" s="91" t="s">
        <v>558</v>
      </c>
      <c r="E758" s="91" t="s">
        <v>140</v>
      </c>
      <c r="F758" s="104">
        <v>45103</v>
      </c>
      <c r="G758" s="93">
        <v>80771.000000000015</v>
      </c>
      <c r="H758" s="105">
        <v>0.29626999999999998</v>
      </c>
      <c r="I758" s="93">
        <v>0.23930000000000004</v>
      </c>
      <c r="J758" s="94">
        <f t="shared" si="11"/>
        <v>-6.8483052082255661E-7</v>
      </c>
      <c r="K758" s="94">
        <f>I758/'סכום נכסי הקרן'!$C$42</f>
        <v>2.1459312355965689E-9</v>
      </c>
    </row>
    <row r="759" spans="2:11">
      <c r="B759" s="88" t="s">
        <v>3832</v>
      </c>
      <c r="C759" s="90" t="s">
        <v>3834</v>
      </c>
      <c r="D759" s="91" t="s">
        <v>558</v>
      </c>
      <c r="E759" s="91" t="s">
        <v>140</v>
      </c>
      <c r="F759" s="104">
        <v>45103</v>
      </c>
      <c r="G759" s="93">
        <v>201927.50000000003</v>
      </c>
      <c r="H759" s="105">
        <v>0.29627500000000001</v>
      </c>
      <c r="I759" s="93">
        <v>0.59826000000000013</v>
      </c>
      <c r="J759" s="94">
        <f t="shared" si="11"/>
        <v>-1.7121049201308096E-6</v>
      </c>
      <c r="K759" s="94">
        <f>I759/'סכום נכסי הקרן'!$C$42</f>
        <v>5.3649177643460231E-9</v>
      </c>
    </row>
    <row r="760" spans="2:11">
      <c r="B760" s="88" t="s">
        <v>3613</v>
      </c>
      <c r="C760" s="90" t="s">
        <v>3835</v>
      </c>
      <c r="D760" s="91" t="s">
        <v>558</v>
      </c>
      <c r="E760" s="91" t="s">
        <v>140</v>
      </c>
      <c r="F760" s="104">
        <v>45014</v>
      </c>
      <c r="G760" s="93">
        <v>809.86000000000013</v>
      </c>
      <c r="H760" s="105">
        <v>0.56059099999999995</v>
      </c>
      <c r="I760" s="93">
        <v>4.5400000000000006E-3</v>
      </c>
      <c r="J760" s="94">
        <f t="shared" si="11"/>
        <v>-1.2992605785768521E-8</v>
      </c>
      <c r="K760" s="94">
        <f>I760/'סכום נכסי הקרן'!$C$42</f>
        <v>4.0712610988752285E-11</v>
      </c>
    </row>
    <row r="761" spans="2:11">
      <c r="B761" s="88" t="s">
        <v>3613</v>
      </c>
      <c r="C761" s="90" t="s">
        <v>3836</v>
      </c>
      <c r="D761" s="91" t="s">
        <v>558</v>
      </c>
      <c r="E761" s="91" t="s">
        <v>140</v>
      </c>
      <c r="F761" s="104">
        <v>45014</v>
      </c>
      <c r="G761" s="93">
        <v>36443.519999999997</v>
      </c>
      <c r="H761" s="105">
        <v>0.56048399999999998</v>
      </c>
      <c r="I761" s="93">
        <v>0.20426000000000005</v>
      </c>
      <c r="J761" s="94">
        <f t="shared" si="11"/>
        <v>-5.8455278806191158E-7</v>
      </c>
      <c r="K761" s="94">
        <f>I761/'סכום נכסי הקרן'!$C$42</f>
        <v>1.8317087930754501E-9</v>
      </c>
    </row>
    <row r="762" spans="2:11">
      <c r="B762" s="88" t="s">
        <v>3613</v>
      </c>
      <c r="C762" s="90" t="s">
        <v>3837</v>
      </c>
      <c r="D762" s="91" t="s">
        <v>558</v>
      </c>
      <c r="E762" s="91" t="s">
        <v>140</v>
      </c>
      <c r="F762" s="104">
        <v>45014</v>
      </c>
      <c r="G762" s="93">
        <v>2834.5000000000005</v>
      </c>
      <c r="H762" s="105">
        <v>0.56059300000000001</v>
      </c>
      <c r="I762" s="93">
        <v>1.5890000000000001E-2</v>
      </c>
      <c r="J762" s="94">
        <f t="shared" si="11"/>
        <v>-4.5474120250189822E-8</v>
      </c>
      <c r="K762" s="94">
        <f>I762/'סכום נכסי הקרן'!$C$42</f>
        <v>1.4249413846063299E-10</v>
      </c>
    </row>
    <row r="763" spans="2:11">
      <c r="B763" s="88" t="s">
        <v>3838</v>
      </c>
      <c r="C763" s="90" t="s">
        <v>3839</v>
      </c>
      <c r="D763" s="91" t="s">
        <v>558</v>
      </c>
      <c r="E763" s="91" t="s">
        <v>140</v>
      </c>
      <c r="F763" s="104">
        <v>45019</v>
      </c>
      <c r="G763" s="93">
        <v>258819622.52000004</v>
      </c>
      <c r="H763" s="105">
        <v>0.76064600000000004</v>
      </c>
      <c r="I763" s="93">
        <v>1968.7003100000004</v>
      </c>
      <c r="J763" s="94">
        <f t="shared" si="11"/>
        <v>-5.6340411978304588E-3</v>
      </c>
      <c r="K763" s="94">
        <f>I763/'סכום נכסי הקרן'!$C$42</f>
        <v>1.7654389840190759E-5</v>
      </c>
    </row>
    <row r="764" spans="2:11">
      <c r="B764" s="88" t="s">
        <v>3838</v>
      </c>
      <c r="C764" s="90" t="s">
        <v>3840</v>
      </c>
      <c r="D764" s="91" t="s">
        <v>558</v>
      </c>
      <c r="E764" s="91" t="s">
        <v>140</v>
      </c>
      <c r="F764" s="104">
        <v>45019</v>
      </c>
      <c r="G764" s="93">
        <v>4879416.66</v>
      </c>
      <c r="H764" s="105">
        <v>0.76064600000000004</v>
      </c>
      <c r="I764" s="93">
        <v>37.11507000000001</v>
      </c>
      <c r="J764" s="94">
        <f t="shared" si="11"/>
        <v>-1.062161835288995E-4</v>
      </c>
      <c r="K764" s="94">
        <f>I764/'סכום נכסי הקרן'!$C$42</f>
        <v>3.3283070632826224E-7</v>
      </c>
    </row>
    <row r="765" spans="2:11">
      <c r="B765" s="88" t="s">
        <v>3838</v>
      </c>
      <c r="C765" s="90" t="s">
        <v>3841</v>
      </c>
      <c r="D765" s="91" t="s">
        <v>558</v>
      </c>
      <c r="E765" s="91" t="s">
        <v>140</v>
      </c>
      <c r="F765" s="104">
        <v>45019</v>
      </c>
      <c r="G765" s="93">
        <v>8937806.910000002</v>
      </c>
      <c r="H765" s="105">
        <v>0.76064600000000004</v>
      </c>
      <c r="I765" s="93">
        <v>67.985039999999998</v>
      </c>
      <c r="J765" s="94">
        <f t="shared" si="11"/>
        <v>-1.9456009340301854E-4</v>
      </c>
      <c r="K765" s="94">
        <f>I765/'סכום נכסי הקרן'!$C$42</f>
        <v>6.0965825695479369E-7</v>
      </c>
    </row>
    <row r="766" spans="2:11">
      <c r="B766" s="88" t="s">
        <v>3838</v>
      </c>
      <c r="C766" s="90" t="s">
        <v>3842</v>
      </c>
      <c r="D766" s="91" t="s">
        <v>558</v>
      </c>
      <c r="E766" s="91" t="s">
        <v>140</v>
      </c>
      <c r="F766" s="104">
        <v>45019</v>
      </c>
      <c r="G766" s="93">
        <v>5424464.370000001</v>
      </c>
      <c r="H766" s="105">
        <v>0.76064600000000004</v>
      </c>
      <c r="I766" s="93">
        <v>41.260950000000001</v>
      </c>
      <c r="J766" s="94">
        <f t="shared" si="11"/>
        <v>-1.1808089376570608E-4</v>
      </c>
      <c r="K766" s="94">
        <f>I766/'סכום נכסי הקרן'!$C$42</f>
        <v>3.7000903224148867E-7</v>
      </c>
    </row>
    <row r="767" spans="2:11">
      <c r="B767" s="88" t="s">
        <v>3838</v>
      </c>
      <c r="C767" s="90" t="s">
        <v>3843</v>
      </c>
      <c r="D767" s="91" t="s">
        <v>558</v>
      </c>
      <c r="E767" s="91" t="s">
        <v>140</v>
      </c>
      <c r="F767" s="104">
        <v>45019</v>
      </c>
      <c r="G767" s="93">
        <v>1467279.8100000003</v>
      </c>
      <c r="H767" s="105">
        <v>0.76064600000000004</v>
      </c>
      <c r="I767" s="93">
        <v>11.1608</v>
      </c>
      <c r="J767" s="94">
        <f t="shared" si="11"/>
        <v>-3.1940060496432885E-5</v>
      </c>
      <c r="K767" s="94">
        <f>I767/'סכום נכסי הקרן'!$C$42</f>
        <v>1.0008486976283402E-7</v>
      </c>
    </row>
    <row r="768" spans="2:11">
      <c r="B768" s="88" t="s">
        <v>3838</v>
      </c>
      <c r="C768" s="90" t="s">
        <v>3844</v>
      </c>
      <c r="D768" s="91" t="s">
        <v>558</v>
      </c>
      <c r="E768" s="91" t="s">
        <v>140</v>
      </c>
      <c r="F768" s="104">
        <v>45019</v>
      </c>
      <c r="G768" s="93">
        <v>2766696.3100000005</v>
      </c>
      <c r="H768" s="105">
        <v>0.76064600000000004</v>
      </c>
      <c r="I768" s="93">
        <v>21.04476</v>
      </c>
      <c r="J768" s="94">
        <f t="shared" si="11"/>
        <v>-6.0226050778878832E-5</v>
      </c>
      <c r="K768" s="94">
        <f>I768/'סכום נכסי הקרן'!$C$42</f>
        <v>1.8871963154882258E-7</v>
      </c>
    </row>
    <row r="769" spans="2:11">
      <c r="B769" s="88" t="s">
        <v>3838</v>
      </c>
      <c r="C769" s="90" t="s">
        <v>3845</v>
      </c>
      <c r="D769" s="91" t="s">
        <v>558</v>
      </c>
      <c r="E769" s="91" t="s">
        <v>140</v>
      </c>
      <c r="F769" s="104">
        <v>45019</v>
      </c>
      <c r="G769" s="93">
        <v>5029883.9700000007</v>
      </c>
      <c r="H769" s="105">
        <v>0.76064600000000004</v>
      </c>
      <c r="I769" s="93">
        <v>38.259600000000006</v>
      </c>
      <c r="J769" s="94">
        <f t="shared" si="11"/>
        <v>-1.0949160800026197E-4</v>
      </c>
      <c r="K769" s="94">
        <f>I769/'סכום נכסי הקרן'!$C$42</f>
        <v>3.4309431968838482E-7</v>
      </c>
    </row>
    <row r="770" spans="2:11">
      <c r="B770" s="88" t="s">
        <v>3621</v>
      </c>
      <c r="C770" s="90" t="s">
        <v>3846</v>
      </c>
      <c r="D770" s="91" t="s">
        <v>558</v>
      </c>
      <c r="E770" s="91" t="s">
        <v>140</v>
      </c>
      <c r="F770" s="104">
        <v>45019</v>
      </c>
      <c r="G770" s="93">
        <v>69136535.000000015</v>
      </c>
      <c r="H770" s="105">
        <v>0.81842999999999999</v>
      </c>
      <c r="I770" s="93">
        <v>565.83387000000016</v>
      </c>
      <c r="J770" s="94">
        <f t="shared" si="11"/>
        <v>-1.6193075799880604E-3</v>
      </c>
      <c r="K770" s="94">
        <f>I770/'סכום נכסי הקרן'!$C$42</f>
        <v>5.0741352937379379E-6</v>
      </c>
    </row>
    <row r="771" spans="2:11">
      <c r="B771" s="88" t="s">
        <v>3621</v>
      </c>
      <c r="C771" s="90" t="s">
        <v>3847</v>
      </c>
      <c r="D771" s="91" t="s">
        <v>558</v>
      </c>
      <c r="E771" s="91" t="s">
        <v>140</v>
      </c>
      <c r="F771" s="104">
        <v>45019</v>
      </c>
      <c r="G771" s="93">
        <v>1240390.7800000003</v>
      </c>
      <c r="H771" s="105">
        <v>0.81842999999999999</v>
      </c>
      <c r="I771" s="93">
        <v>10.151730000000001</v>
      </c>
      <c r="J771" s="94">
        <f t="shared" si="11"/>
        <v>-2.9052296461136533E-5</v>
      </c>
      <c r="K771" s="94">
        <f>I771/'סכום נכסי הקרן'!$C$42</f>
        <v>9.1035998756133529E-8</v>
      </c>
    </row>
    <row r="772" spans="2:11">
      <c r="B772" s="88" t="s">
        <v>3621</v>
      </c>
      <c r="C772" s="90" t="s">
        <v>3848</v>
      </c>
      <c r="D772" s="91" t="s">
        <v>558</v>
      </c>
      <c r="E772" s="91" t="s">
        <v>140</v>
      </c>
      <c r="F772" s="104">
        <v>45019</v>
      </c>
      <c r="G772" s="93">
        <v>2885840.3100000005</v>
      </c>
      <c r="H772" s="105">
        <v>0.81842999999999999</v>
      </c>
      <c r="I772" s="93">
        <v>23.618570000000002</v>
      </c>
      <c r="J772" s="94">
        <f t="shared" si="11"/>
        <v>-6.7591799390656125E-5</v>
      </c>
      <c r="K772" s="94">
        <f>I772/'סכום נכסי הקרן'!$C$42</f>
        <v>2.118003639913249E-7</v>
      </c>
    </row>
    <row r="773" spans="2:11">
      <c r="B773" s="88" t="s">
        <v>3621</v>
      </c>
      <c r="C773" s="90" t="s">
        <v>3849</v>
      </c>
      <c r="D773" s="91" t="s">
        <v>558</v>
      </c>
      <c r="E773" s="91" t="s">
        <v>140</v>
      </c>
      <c r="F773" s="104">
        <v>45019</v>
      </c>
      <c r="G773" s="93">
        <v>5022565.9300000006</v>
      </c>
      <c r="H773" s="105">
        <v>0.81842999999999999</v>
      </c>
      <c r="I773" s="93">
        <v>41.106170000000006</v>
      </c>
      <c r="J773" s="94">
        <f t="shared" si="11"/>
        <v>-1.176379432098644E-4</v>
      </c>
      <c r="K773" s="94">
        <f>I773/'סכום נכסי הקרן'!$C$42</f>
        <v>3.686210371029779E-7</v>
      </c>
    </row>
    <row r="774" spans="2:11">
      <c r="B774" s="88" t="s">
        <v>3621</v>
      </c>
      <c r="C774" s="90" t="s">
        <v>3850</v>
      </c>
      <c r="D774" s="91" t="s">
        <v>558</v>
      </c>
      <c r="E774" s="91" t="s">
        <v>140</v>
      </c>
      <c r="F774" s="104">
        <v>45019</v>
      </c>
      <c r="G774" s="93">
        <v>30391607.420000006</v>
      </c>
      <c r="H774" s="105">
        <v>0.81842999999999999</v>
      </c>
      <c r="I774" s="93">
        <v>248.73391000000004</v>
      </c>
      <c r="J774" s="94">
        <f t="shared" si="11"/>
        <v>-7.1182855466582083E-4</v>
      </c>
      <c r="K774" s="94">
        <f>I774/'סכום נכסי הקרן'!$C$42</f>
        <v>2.2305301580487493E-6</v>
      </c>
    </row>
    <row r="775" spans="2:11">
      <c r="B775" s="88" t="s">
        <v>3621</v>
      </c>
      <c r="C775" s="90" t="s">
        <v>3851</v>
      </c>
      <c r="D775" s="91" t="s">
        <v>558</v>
      </c>
      <c r="E775" s="91" t="s">
        <v>140</v>
      </c>
      <c r="F775" s="104">
        <v>45019</v>
      </c>
      <c r="G775" s="93">
        <v>1760948.2200000002</v>
      </c>
      <c r="H775" s="105">
        <v>0.81842999999999999</v>
      </c>
      <c r="I775" s="93">
        <v>14.412120000000003</v>
      </c>
      <c r="J775" s="94">
        <f t="shared" si="11"/>
        <v>-4.1244712268103574E-5</v>
      </c>
      <c r="K775" s="94">
        <f>I775/'סכום נכסי הקרן'!$C$42</f>
        <v>1.2924119715489354E-7</v>
      </c>
    </row>
    <row r="776" spans="2:11">
      <c r="B776" s="88" t="s">
        <v>3621</v>
      </c>
      <c r="C776" s="90" t="s">
        <v>3852</v>
      </c>
      <c r="D776" s="91" t="s">
        <v>558</v>
      </c>
      <c r="E776" s="91" t="s">
        <v>140</v>
      </c>
      <c r="F776" s="104">
        <v>45019</v>
      </c>
      <c r="G776" s="93">
        <v>5795268.3800000008</v>
      </c>
      <c r="H776" s="105">
        <v>0.81842999999999999</v>
      </c>
      <c r="I776" s="93">
        <v>47.43019000000001</v>
      </c>
      <c r="J776" s="94">
        <f t="shared" si="11"/>
        <v>-1.3573607070795161E-4</v>
      </c>
      <c r="K776" s="94">
        <f>I776/'סכום נכסי הקרן'!$C$42</f>
        <v>4.2533191070321782E-7</v>
      </c>
    </row>
    <row r="777" spans="2:11">
      <c r="B777" s="88" t="s">
        <v>3625</v>
      </c>
      <c r="C777" s="90" t="s">
        <v>3853</v>
      </c>
      <c r="D777" s="91" t="s">
        <v>558</v>
      </c>
      <c r="E777" s="91" t="s">
        <v>140</v>
      </c>
      <c r="F777" s="104">
        <v>45036</v>
      </c>
      <c r="G777" s="93">
        <v>2781907.4900000007</v>
      </c>
      <c r="H777" s="105">
        <v>1.1700280000000001</v>
      </c>
      <c r="I777" s="93">
        <v>32.549100000000003</v>
      </c>
      <c r="J777" s="94">
        <f t="shared" si="11"/>
        <v>-9.3149256603867426E-5</v>
      </c>
      <c r="K777" s="94">
        <f>I777/'סכום נכסי הקרן'!$C$42</f>
        <v>2.9188520844361168E-7</v>
      </c>
    </row>
    <row r="778" spans="2:11">
      <c r="B778" s="88" t="s">
        <v>3625</v>
      </c>
      <c r="C778" s="90" t="s">
        <v>3854</v>
      </c>
      <c r="D778" s="91" t="s">
        <v>558</v>
      </c>
      <c r="E778" s="91" t="s">
        <v>140</v>
      </c>
      <c r="F778" s="104">
        <v>45036</v>
      </c>
      <c r="G778" s="93">
        <v>1690324.4700000002</v>
      </c>
      <c r="H778" s="105">
        <v>1.1700280000000001</v>
      </c>
      <c r="I778" s="93">
        <v>19.777270000000005</v>
      </c>
      <c r="J778" s="94">
        <f t="shared" si="11"/>
        <v>-5.6598738464472734E-5</v>
      </c>
      <c r="K778" s="94">
        <f>I778/'סכום נכסי הקרן'!$C$42</f>
        <v>1.7735337002852887E-7</v>
      </c>
    </row>
    <row r="779" spans="2:11">
      <c r="B779" s="88" t="s">
        <v>3625</v>
      </c>
      <c r="C779" s="90" t="s">
        <v>3855</v>
      </c>
      <c r="D779" s="91" t="s">
        <v>558</v>
      </c>
      <c r="E779" s="91" t="s">
        <v>140</v>
      </c>
      <c r="F779" s="104">
        <v>45036</v>
      </c>
      <c r="G779" s="93">
        <v>2647496.1500000004</v>
      </c>
      <c r="H779" s="105">
        <v>1.1700280000000001</v>
      </c>
      <c r="I779" s="93">
        <v>30.976450000000003</v>
      </c>
      <c r="J779" s="94">
        <f t="shared" si="11"/>
        <v>-8.8648635130521874E-5</v>
      </c>
      <c r="K779" s="94">
        <f>I779/'סכום נכסי הקרן'!$C$42</f>
        <v>2.7778241380232063E-7</v>
      </c>
    </row>
    <row r="780" spans="2:11">
      <c r="B780" s="88" t="s">
        <v>3625</v>
      </c>
      <c r="C780" s="90" t="s">
        <v>3856</v>
      </c>
      <c r="D780" s="91" t="s">
        <v>558</v>
      </c>
      <c r="E780" s="91" t="s">
        <v>140</v>
      </c>
      <c r="F780" s="104">
        <v>45036</v>
      </c>
      <c r="G780" s="93">
        <v>26986131.930000003</v>
      </c>
      <c r="H780" s="105">
        <v>1.1700280000000001</v>
      </c>
      <c r="I780" s="93">
        <v>315.74529000000001</v>
      </c>
      <c r="J780" s="94">
        <f t="shared" ref="J780:J843" si="12">IFERROR(I780/$I$11,0)</f>
        <v>-9.0360222063505709E-4</v>
      </c>
      <c r="K780" s="94">
        <f>I780/'סכום נכסי הקרן'!$C$42</f>
        <v>2.8314570844274836E-6</v>
      </c>
    </row>
    <row r="781" spans="2:11">
      <c r="B781" s="88" t="s">
        <v>3625</v>
      </c>
      <c r="C781" s="90" t="s">
        <v>3857</v>
      </c>
      <c r="D781" s="91" t="s">
        <v>558</v>
      </c>
      <c r="E781" s="91" t="s">
        <v>140</v>
      </c>
      <c r="F781" s="104">
        <v>45036</v>
      </c>
      <c r="G781" s="93">
        <v>1988880.5700000003</v>
      </c>
      <c r="H781" s="105">
        <v>1.1700280000000001</v>
      </c>
      <c r="I781" s="93">
        <v>23.270460000000007</v>
      </c>
      <c r="J781" s="94">
        <f t="shared" si="12"/>
        <v>-6.6595575602091403E-5</v>
      </c>
      <c r="K781" s="94">
        <f>I781/'סכום נכסי הקרן'!$C$42</f>
        <v>2.0867867522231735E-7</v>
      </c>
    </row>
    <row r="782" spans="2:11">
      <c r="B782" s="88" t="s">
        <v>3627</v>
      </c>
      <c r="C782" s="90" t="s">
        <v>3858</v>
      </c>
      <c r="D782" s="91" t="s">
        <v>558</v>
      </c>
      <c r="E782" s="91" t="s">
        <v>140</v>
      </c>
      <c r="F782" s="104">
        <v>45036</v>
      </c>
      <c r="G782" s="93">
        <v>108350578.00000001</v>
      </c>
      <c r="H782" s="105">
        <v>1.176312</v>
      </c>
      <c r="I782" s="93">
        <v>1274.5408700000003</v>
      </c>
      <c r="J782" s="94">
        <f t="shared" si="12"/>
        <v>-3.6474905466432699E-3</v>
      </c>
      <c r="K782" s="94">
        <f>I782/'סכום נכסי הקרן'!$C$42</f>
        <v>1.1429490447043151E-5</v>
      </c>
    </row>
    <row r="783" spans="2:11">
      <c r="B783" s="88" t="s">
        <v>3636</v>
      </c>
      <c r="C783" s="90" t="s">
        <v>3859</v>
      </c>
      <c r="D783" s="91" t="s">
        <v>558</v>
      </c>
      <c r="E783" s="91" t="s">
        <v>140</v>
      </c>
      <c r="F783" s="104">
        <v>45056</v>
      </c>
      <c r="G783" s="93">
        <v>1774472.3400000003</v>
      </c>
      <c r="H783" s="105">
        <v>1.1777519999999999</v>
      </c>
      <c r="I783" s="93">
        <v>20.898890000000002</v>
      </c>
      <c r="J783" s="94">
        <f t="shared" si="12"/>
        <v>-5.980859892734358E-5</v>
      </c>
      <c r="K783" s="94">
        <f>I783/'סכום נכסי הקרן'!$C$42</f>
        <v>1.8741153715126108E-7</v>
      </c>
    </row>
    <row r="784" spans="2:11">
      <c r="B784" s="88" t="s">
        <v>3636</v>
      </c>
      <c r="C784" s="90" t="s">
        <v>3860</v>
      </c>
      <c r="D784" s="91" t="s">
        <v>558</v>
      </c>
      <c r="E784" s="91" t="s">
        <v>140</v>
      </c>
      <c r="F784" s="104">
        <v>45056</v>
      </c>
      <c r="G784" s="93">
        <v>37216159.250000007</v>
      </c>
      <c r="H784" s="105">
        <v>1.1777519999999999</v>
      </c>
      <c r="I784" s="93">
        <v>438.31414000000007</v>
      </c>
      <c r="J784" s="94">
        <f t="shared" si="12"/>
        <v>-1.2543706676978311E-3</v>
      </c>
      <c r="K784" s="94">
        <f>I784/'סכום נכסי הקרן'!$C$42</f>
        <v>3.9305975931034161E-6</v>
      </c>
    </row>
    <row r="785" spans="2:11">
      <c r="B785" s="88" t="s">
        <v>3636</v>
      </c>
      <c r="C785" s="90" t="s">
        <v>3861</v>
      </c>
      <c r="D785" s="91" t="s">
        <v>558</v>
      </c>
      <c r="E785" s="91" t="s">
        <v>140</v>
      </c>
      <c r="F785" s="104">
        <v>45056</v>
      </c>
      <c r="G785" s="93">
        <v>807023.65000000014</v>
      </c>
      <c r="H785" s="105">
        <v>1.1777519999999999</v>
      </c>
      <c r="I785" s="93">
        <v>9.5047400000000017</v>
      </c>
      <c r="J785" s="94">
        <f t="shared" si="12"/>
        <v>-2.7200735664366851E-5</v>
      </c>
      <c r="K785" s="94">
        <f>I785/'סכום נכסי הקרן'!$C$42</f>
        <v>8.5234092988817935E-8</v>
      </c>
    </row>
    <row r="786" spans="2:11">
      <c r="B786" s="88" t="s">
        <v>3640</v>
      </c>
      <c r="C786" s="90" t="s">
        <v>3862</v>
      </c>
      <c r="D786" s="91" t="s">
        <v>558</v>
      </c>
      <c r="E786" s="91" t="s">
        <v>140</v>
      </c>
      <c r="F786" s="104">
        <v>45029</v>
      </c>
      <c r="G786" s="93">
        <v>3177758.3900000006</v>
      </c>
      <c r="H786" s="105">
        <v>1.7198</v>
      </c>
      <c r="I786" s="93">
        <v>54.651100000000007</v>
      </c>
      <c r="J786" s="94">
        <f t="shared" si="12"/>
        <v>-1.564009246825141E-4</v>
      </c>
      <c r="K786" s="94">
        <f>I786/'סכום נכסי הקרן'!$C$42</f>
        <v>4.9008567718224677E-7</v>
      </c>
    </row>
    <row r="787" spans="2:11">
      <c r="B787" s="88" t="s">
        <v>3640</v>
      </c>
      <c r="C787" s="90" t="s">
        <v>3863</v>
      </c>
      <c r="D787" s="91" t="s">
        <v>558</v>
      </c>
      <c r="E787" s="91" t="s">
        <v>140</v>
      </c>
      <c r="F787" s="104">
        <v>45029</v>
      </c>
      <c r="G787" s="93">
        <v>3477469.4600000004</v>
      </c>
      <c r="H787" s="105">
        <v>1.7198</v>
      </c>
      <c r="I787" s="93">
        <v>59.805530000000005</v>
      </c>
      <c r="J787" s="94">
        <f t="shared" si="12"/>
        <v>-1.711519108147473E-4</v>
      </c>
      <c r="K787" s="94">
        <f>I787/'סכום נכסי הקרן'!$C$42</f>
        <v>5.3630821098373441E-7</v>
      </c>
    </row>
    <row r="788" spans="2:11">
      <c r="B788" s="88" t="s">
        <v>3640</v>
      </c>
      <c r="C788" s="90" t="s">
        <v>3864</v>
      </c>
      <c r="D788" s="91" t="s">
        <v>558</v>
      </c>
      <c r="E788" s="91" t="s">
        <v>140</v>
      </c>
      <c r="F788" s="104">
        <v>45029</v>
      </c>
      <c r="G788" s="93">
        <v>49267572.000000007</v>
      </c>
      <c r="H788" s="105">
        <v>1.7198</v>
      </c>
      <c r="I788" s="93">
        <v>847.30380000000014</v>
      </c>
      <c r="J788" s="94">
        <f t="shared" si="12"/>
        <v>-2.4248203203047695E-3</v>
      </c>
      <c r="K788" s="94">
        <f>I788/'סכום נכסי הקרן'!$C$42</f>
        <v>7.5982268719584958E-6</v>
      </c>
    </row>
    <row r="789" spans="2:11">
      <c r="B789" s="88" t="s">
        <v>3640</v>
      </c>
      <c r="C789" s="90" t="s">
        <v>3865</v>
      </c>
      <c r="D789" s="91" t="s">
        <v>558</v>
      </c>
      <c r="E789" s="91" t="s">
        <v>140</v>
      </c>
      <c r="F789" s="104">
        <v>45029</v>
      </c>
      <c r="G789" s="93">
        <v>3099751.4100000006</v>
      </c>
      <c r="H789" s="105">
        <v>1.7198</v>
      </c>
      <c r="I789" s="93">
        <v>53.309530000000009</v>
      </c>
      <c r="J789" s="94">
        <f t="shared" si="12"/>
        <v>-1.525616096728195E-4</v>
      </c>
      <c r="K789" s="94">
        <f>I789/'סכום נכסי הקרן'!$C$42</f>
        <v>4.7805510063507046E-7</v>
      </c>
    </row>
    <row r="790" spans="2:11">
      <c r="B790" s="88" t="s">
        <v>3640</v>
      </c>
      <c r="C790" s="90" t="s">
        <v>3866</v>
      </c>
      <c r="D790" s="91" t="s">
        <v>558</v>
      </c>
      <c r="E790" s="91" t="s">
        <v>140</v>
      </c>
      <c r="F790" s="104">
        <v>45029</v>
      </c>
      <c r="G790" s="93">
        <v>4187743.6200000006</v>
      </c>
      <c r="H790" s="105">
        <v>1.7198</v>
      </c>
      <c r="I790" s="93">
        <v>72.020820000000015</v>
      </c>
      <c r="J790" s="94">
        <f t="shared" si="12"/>
        <v>-2.0610971864048309E-4</v>
      </c>
      <c r="K790" s="94">
        <f>I790/'סכום נכסי הקרן'!$C$42</f>
        <v>6.4584925721386585E-7</v>
      </c>
    </row>
    <row r="791" spans="2:11">
      <c r="B791" s="88" t="s">
        <v>3640</v>
      </c>
      <c r="C791" s="90" t="s">
        <v>3867</v>
      </c>
      <c r="D791" s="91" t="s">
        <v>558</v>
      </c>
      <c r="E791" s="91" t="s">
        <v>140</v>
      </c>
      <c r="F791" s="104">
        <v>45029</v>
      </c>
      <c r="G791" s="93">
        <v>4635257.4000000013</v>
      </c>
      <c r="H791" s="105">
        <v>1.7198</v>
      </c>
      <c r="I791" s="93">
        <v>79.71717000000001</v>
      </c>
      <c r="J791" s="94">
        <f t="shared" si="12"/>
        <v>-2.2813519034517462E-4</v>
      </c>
      <c r="K791" s="94">
        <f>I791/'סכום נכסי הקרן'!$C$42</f>
        <v>7.1486654875203399E-7</v>
      </c>
    </row>
    <row r="792" spans="2:11">
      <c r="B792" s="88" t="s">
        <v>3640</v>
      </c>
      <c r="C792" s="90" t="s">
        <v>3868</v>
      </c>
      <c r="D792" s="91" t="s">
        <v>558</v>
      </c>
      <c r="E792" s="91" t="s">
        <v>140</v>
      </c>
      <c r="F792" s="104">
        <v>45029</v>
      </c>
      <c r="G792" s="93">
        <v>27507727.700000003</v>
      </c>
      <c r="H792" s="105">
        <v>1.7198</v>
      </c>
      <c r="I792" s="93">
        <v>473.07796000000008</v>
      </c>
      <c r="J792" s="94">
        <f t="shared" si="12"/>
        <v>-1.3538580264792002E-3</v>
      </c>
      <c r="K792" s="94">
        <f>I792/'סכום נכסי הקרן'!$C$42</f>
        <v>4.2423433816811709E-6</v>
      </c>
    </row>
    <row r="793" spans="2:11">
      <c r="B793" s="88" t="s">
        <v>3645</v>
      </c>
      <c r="C793" s="90" t="s">
        <v>3869</v>
      </c>
      <c r="D793" s="91" t="s">
        <v>558</v>
      </c>
      <c r="E793" s="91" t="s">
        <v>140</v>
      </c>
      <c r="F793" s="104">
        <v>45099</v>
      </c>
      <c r="G793" s="93">
        <v>1294625.7500000002</v>
      </c>
      <c r="H793" s="105">
        <v>1.1961390000000001</v>
      </c>
      <c r="I793" s="93">
        <v>15.485520000000003</v>
      </c>
      <c r="J793" s="94">
        <f t="shared" si="12"/>
        <v>-4.4316576376130872E-5</v>
      </c>
      <c r="K793" s="94">
        <f>I793/'סכום נכסי הקרן'!$C$42</f>
        <v>1.3886694971774083E-7</v>
      </c>
    </row>
    <row r="794" spans="2:11">
      <c r="B794" s="88" t="s">
        <v>3645</v>
      </c>
      <c r="C794" s="90" t="s">
        <v>3870</v>
      </c>
      <c r="D794" s="91" t="s">
        <v>558</v>
      </c>
      <c r="E794" s="91" t="s">
        <v>140</v>
      </c>
      <c r="F794" s="104">
        <v>45099</v>
      </c>
      <c r="G794" s="93">
        <v>3871547.4700000007</v>
      </c>
      <c r="H794" s="105">
        <v>1.1961390000000001</v>
      </c>
      <c r="I794" s="93">
        <v>46.309070000000006</v>
      </c>
      <c r="J794" s="94">
        <f t="shared" si="12"/>
        <v>-1.3252764114880163E-4</v>
      </c>
      <c r="K794" s="94">
        <f>I794/'סכום נכסי הקרן'!$C$42</f>
        <v>4.1527822734821559E-7</v>
      </c>
    </row>
    <row r="795" spans="2:11">
      <c r="B795" s="88" t="s">
        <v>3645</v>
      </c>
      <c r="C795" s="90" t="s">
        <v>3871</v>
      </c>
      <c r="D795" s="91" t="s">
        <v>558</v>
      </c>
      <c r="E795" s="91" t="s">
        <v>140</v>
      </c>
      <c r="F795" s="104">
        <v>45099</v>
      </c>
      <c r="G795" s="93">
        <v>6575876.8000000007</v>
      </c>
      <c r="H795" s="105">
        <v>1.1961379999999999</v>
      </c>
      <c r="I795" s="93">
        <v>78.656590000000008</v>
      </c>
      <c r="J795" s="94">
        <f t="shared" si="12"/>
        <v>-2.2510001460855118E-4</v>
      </c>
      <c r="K795" s="94">
        <f>I795/'סכום נכסי הקרן'!$C$42</f>
        <v>7.0535575999378488E-7</v>
      </c>
    </row>
    <row r="796" spans="2:11">
      <c r="B796" s="88" t="s">
        <v>3872</v>
      </c>
      <c r="C796" s="90" t="s">
        <v>3873</v>
      </c>
      <c r="D796" s="91" t="s">
        <v>558</v>
      </c>
      <c r="E796" s="91" t="s">
        <v>140</v>
      </c>
      <c r="F796" s="104">
        <v>45099</v>
      </c>
      <c r="G796" s="93">
        <v>41099230.000000007</v>
      </c>
      <c r="H796" s="105">
        <v>1.1961379999999999</v>
      </c>
      <c r="I796" s="93">
        <v>491.60368000000005</v>
      </c>
      <c r="J796" s="94">
        <f t="shared" si="12"/>
        <v>-1.406875069839889E-3</v>
      </c>
      <c r="K796" s="94">
        <f>I796/'סכום נכסי הקרן'!$C$42</f>
        <v>4.4084734327046395E-6</v>
      </c>
    </row>
    <row r="797" spans="2:11">
      <c r="B797" s="88" t="s">
        <v>3874</v>
      </c>
      <c r="C797" s="90" t="s">
        <v>3875</v>
      </c>
      <c r="D797" s="91" t="s">
        <v>558</v>
      </c>
      <c r="E797" s="91" t="s">
        <v>140</v>
      </c>
      <c r="F797" s="104">
        <v>45099</v>
      </c>
      <c r="G797" s="93">
        <v>706913.12000000011</v>
      </c>
      <c r="H797" s="105">
        <v>1.197028</v>
      </c>
      <c r="I797" s="93">
        <v>8.4619500000000034</v>
      </c>
      <c r="J797" s="94">
        <f t="shared" si="12"/>
        <v>-2.4216471482133032E-5</v>
      </c>
      <c r="K797" s="94">
        <f>I797/'סכום נכסי הקרן'!$C$42</f>
        <v>7.5882836686403637E-8</v>
      </c>
    </row>
    <row r="798" spans="2:11">
      <c r="B798" s="88" t="s">
        <v>3874</v>
      </c>
      <c r="C798" s="90" t="s">
        <v>3876</v>
      </c>
      <c r="D798" s="91" t="s">
        <v>558</v>
      </c>
      <c r="E798" s="91" t="s">
        <v>140</v>
      </c>
      <c r="F798" s="104">
        <v>45099</v>
      </c>
      <c r="G798" s="93">
        <v>1471365.68</v>
      </c>
      <c r="H798" s="105">
        <v>1.197028</v>
      </c>
      <c r="I798" s="93">
        <v>17.612660000000002</v>
      </c>
      <c r="J798" s="94">
        <f t="shared" si="12"/>
        <v>-5.0404041457879692E-5</v>
      </c>
      <c r="K798" s="94">
        <f>I798/'סכום נכסי הקרן'!$C$42</f>
        <v>1.5794215309629028E-7</v>
      </c>
    </row>
    <row r="799" spans="2:11">
      <c r="B799" s="88" t="s">
        <v>3874</v>
      </c>
      <c r="C799" s="90" t="s">
        <v>3877</v>
      </c>
      <c r="D799" s="91" t="s">
        <v>558</v>
      </c>
      <c r="E799" s="91" t="s">
        <v>140</v>
      </c>
      <c r="F799" s="104">
        <v>45099</v>
      </c>
      <c r="G799" s="93">
        <v>789112.31999999995</v>
      </c>
      <c r="H799" s="105">
        <v>1.1970270000000001</v>
      </c>
      <c r="I799" s="93">
        <v>9.4458900000000021</v>
      </c>
      <c r="J799" s="94">
        <f t="shared" si="12"/>
        <v>-2.7032318296416965E-5</v>
      </c>
      <c r="K799" s="94">
        <f>I799/'סכום נכסי הקרן'!$C$42</f>
        <v>8.4706353526992375E-8</v>
      </c>
    </row>
    <row r="800" spans="2:11">
      <c r="B800" s="88" t="s">
        <v>3874</v>
      </c>
      <c r="C800" s="90" t="s">
        <v>3878</v>
      </c>
      <c r="D800" s="91" t="s">
        <v>558</v>
      </c>
      <c r="E800" s="91" t="s">
        <v>140</v>
      </c>
      <c r="F800" s="104">
        <v>45099</v>
      </c>
      <c r="G800" s="93">
        <v>15700047.200000003</v>
      </c>
      <c r="H800" s="105">
        <v>1.197028</v>
      </c>
      <c r="I800" s="93">
        <v>187.93395000000004</v>
      </c>
      <c r="J800" s="94">
        <f t="shared" si="12"/>
        <v>-5.378307766767251E-4</v>
      </c>
      <c r="K800" s="94">
        <f>I800/'סכום נכסי הקרן'!$C$42</f>
        <v>1.6853043607774502E-6</v>
      </c>
    </row>
    <row r="801" spans="2:11">
      <c r="B801" s="88" t="s">
        <v>3874</v>
      </c>
      <c r="C801" s="90" t="s">
        <v>3879</v>
      </c>
      <c r="D801" s="91" t="s">
        <v>558</v>
      </c>
      <c r="E801" s="91" t="s">
        <v>140</v>
      </c>
      <c r="F801" s="104">
        <v>45099</v>
      </c>
      <c r="G801" s="93">
        <v>517854.96000000008</v>
      </c>
      <c r="H801" s="105">
        <v>1.197028</v>
      </c>
      <c r="I801" s="93">
        <v>6.1988700000000012</v>
      </c>
      <c r="J801" s="94">
        <f t="shared" si="12"/>
        <v>-1.7739972296746016E-5</v>
      </c>
      <c r="K801" s="94">
        <f>I801/'סכום נכסי הקרן'!$C$42</f>
        <v>5.5588586537411213E-8</v>
      </c>
    </row>
    <row r="802" spans="2:11">
      <c r="B802" s="88" t="s">
        <v>3874</v>
      </c>
      <c r="C802" s="90" t="s">
        <v>3880</v>
      </c>
      <c r="D802" s="91" t="s">
        <v>558</v>
      </c>
      <c r="E802" s="91" t="s">
        <v>140</v>
      </c>
      <c r="F802" s="104">
        <v>45099</v>
      </c>
      <c r="G802" s="93">
        <v>3596215.0000000005</v>
      </c>
      <c r="H802" s="105">
        <v>1.197028</v>
      </c>
      <c r="I802" s="93">
        <v>43.047699999999999</v>
      </c>
      <c r="J802" s="94">
        <f t="shared" si="12"/>
        <v>-1.2319422821234084E-4</v>
      </c>
      <c r="K802" s="94">
        <f>I802/'סכום נכסי הקרן'!$C$42</f>
        <v>3.8603177622478228E-7</v>
      </c>
    </row>
    <row r="803" spans="2:11">
      <c r="B803" s="88" t="s">
        <v>3649</v>
      </c>
      <c r="C803" s="90" t="s">
        <v>3881</v>
      </c>
      <c r="D803" s="91" t="s">
        <v>558</v>
      </c>
      <c r="E803" s="91" t="s">
        <v>141</v>
      </c>
      <c r="F803" s="104">
        <v>44966</v>
      </c>
      <c r="G803" s="93">
        <v>42775.81</v>
      </c>
      <c r="H803" s="105">
        <v>-3.7370190000000001</v>
      </c>
      <c r="I803" s="93">
        <v>-1.5985400000000003</v>
      </c>
      <c r="J803" s="94">
        <f t="shared" si="12"/>
        <v>4.574713668013747E-6</v>
      </c>
      <c r="K803" s="94">
        <f>I803/'סכום נכסי הקרן'!$C$42</f>
        <v>-1.4334964134352441E-8</v>
      </c>
    </row>
    <row r="804" spans="2:11">
      <c r="B804" s="88" t="s">
        <v>3649</v>
      </c>
      <c r="C804" s="90" t="s">
        <v>3882</v>
      </c>
      <c r="D804" s="91" t="s">
        <v>558</v>
      </c>
      <c r="E804" s="91" t="s">
        <v>141</v>
      </c>
      <c r="F804" s="104">
        <v>44966</v>
      </c>
      <c r="G804" s="93">
        <v>36021.72</v>
      </c>
      <c r="H804" s="105">
        <v>-3.7370230000000002</v>
      </c>
      <c r="I804" s="93">
        <v>-1.3461400000000003</v>
      </c>
      <c r="J804" s="94">
        <f t="shared" si="12"/>
        <v>3.8523934697036206E-6</v>
      </c>
      <c r="K804" s="94">
        <f>I804/'סכום נכסי הקרן'!$C$42</f>
        <v>-1.2071558184228857E-8</v>
      </c>
    </row>
    <row r="805" spans="2:11">
      <c r="B805" s="88" t="s">
        <v>3649</v>
      </c>
      <c r="C805" s="90" t="s">
        <v>3883</v>
      </c>
      <c r="D805" s="91" t="s">
        <v>558</v>
      </c>
      <c r="E805" s="91" t="s">
        <v>141</v>
      </c>
      <c r="F805" s="104">
        <v>44966</v>
      </c>
      <c r="G805" s="93">
        <v>121573.31000000001</v>
      </c>
      <c r="H805" s="105">
        <v>-3.7370290000000002</v>
      </c>
      <c r="I805" s="93">
        <v>-4.5432299999999994</v>
      </c>
      <c r="J805" s="94">
        <f t="shared" si="12"/>
        <v>1.3001849423805529E-5</v>
      </c>
      <c r="K805" s="94">
        <f>I805/'סכום נכסי הקרן'!$C$42</f>
        <v>-4.0741576128288327E-8</v>
      </c>
    </row>
    <row r="806" spans="2:11">
      <c r="B806" s="88" t="s">
        <v>3652</v>
      </c>
      <c r="C806" s="90" t="s">
        <v>3884</v>
      </c>
      <c r="D806" s="91" t="s">
        <v>558</v>
      </c>
      <c r="E806" s="91" t="s">
        <v>141</v>
      </c>
      <c r="F806" s="104">
        <v>44966</v>
      </c>
      <c r="G806" s="93">
        <v>19082.820000000003</v>
      </c>
      <c r="H806" s="105">
        <v>-3.7353489999999998</v>
      </c>
      <c r="I806" s="93">
        <v>-0.71280999999999994</v>
      </c>
      <c r="J806" s="94">
        <f t="shared" si="12"/>
        <v>2.0399249625889114E-6</v>
      </c>
      <c r="K806" s="94">
        <f>I806/'סכום נכסי הקרן'!$C$42</f>
        <v>-6.3921489512979098E-9</v>
      </c>
    </row>
    <row r="807" spans="2:11">
      <c r="B807" s="88" t="s">
        <v>3652</v>
      </c>
      <c r="C807" s="90" t="s">
        <v>3885</v>
      </c>
      <c r="D807" s="91" t="s">
        <v>558</v>
      </c>
      <c r="E807" s="91" t="s">
        <v>141</v>
      </c>
      <c r="F807" s="104">
        <v>44966</v>
      </c>
      <c r="G807" s="93">
        <v>229642.24000000005</v>
      </c>
      <c r="H807" s="105">
        <v>-3.7353230000000002</v>
      </c>
      <c r="I807" s="93">
        <v>-8.5778799999999986</v>
      </c>
      <c r="J807" s="94">
        <f t="shared" si="12"/>
        <v>2.4548240818860803E-5</v>
      </c>
      <c r="K807" s="94">
        <f>I807/'סכום נכסי הקרן'!$C$42</f>
        <v>-7.6922443072290395E-8</v>
      </c>
    </row>
    <row r="808" spans="2:11">
      <c r="B808" s="88" t="s">
        <v>3652</v>
      </c>
      <c r="C808" s="90" t="s">
        <v>3886</v>
      </c>
      <c r="D808" s="91" t="s">
        <v>558</v>
      </c>
      <c r="E808" s="91" t="s">
        <v>141</v>
      </c>
      <c r="F808" s="104">
        <v>44966</v>
      </c>
      <c r="G808" s="93">
        <v>270167.34000000008</v>
      </c>
      <c r="H808" s="105">
        <v>-3.7353260000000001</v>
      </c>
      <c r="I808" s="93">
        <v>-10.09163</v>
      </c>
      <c r="J808" s="94">
        <f t="shared" si="12"/>
        <v>2.8880301833884399E-5</v>
      </c>
      <c r="K808" s="94">
        <f>I808/'סכום נכסי הקרן'!$C$42</f>
        <v>-9.0497049874982863E-8</v>
      </c>
    </row>
    <row r="809" spans="2:11">
      <c r="B809" s="88" t="s">
        <v>3652</v>
      </c>
      <c r="C809" s="90" t="s">
        <v>3887</v>
      </c>
      <c r="D809" s="91" t="s">
        <v>558</v>
      </c>
      <c r="E809" s="91" t="s">
        <v>141</v>
      </c>
      <c r="F809" s="104">
        <v>44966</v>
      </c>
      <c r="G809" s="93">
        <v>157.58000000000004</v>
      </c>
      <c r="H809" s="105">
        <v>-3.737784</v>
      </c>
      <c r="I809" s="93">
        <v>-5.8899999999999994E-3</v>
      </c>
      <c r="J809" s="94">
        <f t="shared" si="12"/>
        <v>1.6856045832197483E-8</v>
      </c>
      <c r="K809" s="94">
        <f>I809/'סכום נכסי הקרן'!$C$42</f>
        <v>-5.2818783859857032E-11</v>
      </c>
    </row>
    <row r="810" spans="2:11">
      <c r="B810" s="88" t="s">
        <v>3652</v>
      </c>
      <c r="C810" s="90" t="s">
        <v>3888</v>
      </c>
      <c r="D810" s="91" t="s">
        <v>558</v>
      </c>
      <c r="E810" s="91" t="s">
        <v>141</v>
      </c>
      <c r="F810" s="104">
        <v>44966</v>
      </c>
      <c r="G810" s="93">
        <v>938831.53000000014</v>
      </c>
      <c r="H810" s="105">
        <v>-3.7353239999999999</v>
      </c>
      <c r="I810" s="93">
        <v>-35.068400000000004</v>
      </c>
      <c r="J810" s="94">
        <f t="shared" si="12"/>
        <v>1.0035900809199224E-4</v>
      </c>
      <c r="K810" s="94">
        <f>I810/'סכום נכסי הקרן'!$C$42</f>
        <v>-3.1447712052818516E-7</v>
      </c>
    </row>
    <row r="811" spans="2:11">
      <c r="B811" s="88" t="s">
        <v>3652</v>
      </c>
      <c r="C811" s="90" t="s">
        <v>3889</v>
      </c>
      <c r="D811" s="91" t="s">
        <v>558</v>
      </c>
      <c r="E811" s="91" t="s">
        <v>141</v>
      </c>
      <c r="F811" s="104">
        <v>44966</v>
      </c>
      <c r="G811" s="93">
        <v>40061.310000000005</v>
      </c>
      <c r="H811" s="105">
        <v>-3.735325</v>
      </c>
      <c r="I811" s="93">
        <v>-1.4964200000000003</v>
      </c>
      <c r="J811" s="94">
        <f t="shared" si="12"/>
        <v>4.2824658920572099E-6</v>
      </c>
      <c r="K811" s="94">
        <f>I811/'סכום נכסי הקרן'!$C$42</f>
        <v>-1.3419199413169317E-8</v>
      </c>
    </row>
    <row r="812" spans="2:11">
      <c r="B812" s="88" t="s">
        <v>3652</v>
      </c>
      <c r="C812" s="90" t="s">
        <v>3890</v>
      </c>
      <c r="D812" s="91" t="s">
        <v>558</v>
      </c>
      <c r="E812" s="91" t="s">
        <v>141</v>
      </c>
      <c r="F812" s="104">
        <v>44966</v>
      </c>
      <c r="G812" s="93">
        <v>443389.65000000008</v>
      </c>
      <c r="H812" s="105">
        <v>-3.7353239999999999</v>
      </c>
      <c r="I812" s="93">
        <v>-16.56204</v>
      </c>
      <c r="J812" s="94">
        <f t="shared" si="12"/>
        <v>4.7397369323376576E-5</v>
      </c>
      <c r="K812" s="94">
        <f>I812/'סכום נכסי הקרן'!$C$42</f>
        <v>-1.4852068099122354E-7</v>
      </c>
    </row>
    <row r="813" spans="2:11">
      <c r="B813" s="88" t="s">
        <v>3652</v>
      </c>
      <c r="C813" s="90" t="s">
        <v>3891</v>
      </c>
      <c r="D813" s="91" t="s">
        <v>558</v>
      </c>
      <c r="E813" s="91" t="s">
        <v>141</v>
      </c>
      <c r="F813" s="104">
        <v>44966</v>
      </c>
      <c r="G813" s="93">
        <v>29155.560000000005</v>
      </c>
      <c r="H813" s="105">
        <v>-3.7353079999999999</v>
      </c>
      <c r="I813" s="93">
        <v>-1.0890500000000001</v>
      </c>
      <c r="J813" s="94">
        <f t="shared" si="12"/>
        <v>3.1166513944914551E-6</v>
      </c>
      <c r="K813" s="94">
        <f>I813/'סכום נכסי הקרן'!$C$42</f>
        <v>-9.7660944927975051E-9</v>
      </c>
    </row>
    <row r="814" spans="2:11">
      <c r="B814" s="88" t="s">
        <v>3652</v>
      </c>
      <c r="C814" s="90" t="s">
        <v>3892</v>
      </c>
      <c r="D814" s="91" t="s">
        <v>558</v>
      </c>
      <c r="E814" s="91" t="s">
        <v>141</v>
      </c>
      <c r="F814" s="104">
        <v>44966</v>
      </c>
      <c r="G814" s="93">
        <v>31519.520000000004</v>
      </c>
      <c r="H814" s="105">
        <v>-3.7353360000000002</v>
      </c>
      <c r="I814" s="93">
        <v>-1.17736</v>
      </c>
      <c r="J814" s="94">
        <f t="shared" si="12"/>
        <v>3.3693776096767453E-6</v>
      </c>
      <c r="K814" s="94">
        <f>I814/'סכום נכסי הקרן'!$C$42</f>
        <v>-1.0558017549276957E-8</v>
      </c>
    </row>
    <row r="815" spans="2:11">
      <c r="B815" s="88" t="s">
        <v>3652</v>
      </c>
      <c r="C815" s="90" t="s">
        <v>3893</v>
      </c>
      <c r="D815" s="91" t="s">
        <v>558</v>
      </c>
      <c r="E815" s="91" t="s">
        <v>141</v>
      </c>
      <c r="F815" s="104">
        <v>44966</v>
      </c>
      <c r="G815" s="93">
        <v>332756.10000000003</v>
      </c>
      <c r="H815" s="105">
        <v>-3.7353239999999999</v>
      </c>
      <c r="I815" s="93">
        <v>-12.429520000000002</v>
      </c>
      <c r="J815" s="94">
        <f t="shared" si="12"/>
        <v>3.5570892833992414E-5</v>
      </c>
      <c r="K815" s="94">
        <f>I815/'סכום נכסי הקרן'!$C$42</f>
        <v>-1.1146216135174369E-7</v>
      </c>
    </row>
    <row r="816" spans="2:11">
      <c r="B816" s="88" t="s">
        <v>3894</v>
      </c>
      <c r="C816" s="90" t="s">
        <v>3895</v>
      </c>
      <c r="D816" s="91" t="s">
        <v>558</v>
      </c>
      <c r="E816" s="91" t="s">
        <v>141</v>
      </c>
      <c r="F816" s="104">
        <v>45033</v>
      </c>
      <c r="G816" s="93">
        <v>920811.60000000009</v>
      </c>
      <c r="H816" s="105">
        <v>-1.472351</v>
      </c>
      <c r="I816" s="93">
        <v>-13.557580000000002</v>
      </c>
      <c r="J816" s="94">
        <f t="shared" si="12"/>
        <v>3.8799183336788451E-5</v>
      </c>
      <c r="K816" s="94">
        <f>I816/'סכום נכסי הקרן'!$C$42</f>
        <v>-1.2157807940283881E-7</v>
      </c>
    </row>
    <row r="817" spans="2:11">
      <c r="B817" s="88" t="s">
        <v>3894</v>
      </c>
      <c r="C817" s="90" t="s">
        <v>3896</v>
      </c>
      <c r="D817" s="91" t="s">
        <v>558</v>
      </c>
      <c r="E817" s="91" t="s">
        <v>141</v>
      </c>
      <c r="F817" s="104">
        <v>45033</v>
      </c>
      <c r="G817" s="93">
        <v>2961684.61</v>
      </c>
      <c r="H817" s="105">
        <v>-1.472351</v>
      </c>
      <c r="I817" s="93">
        <v>-43.606390000000005</v>
      </c>
      <c r="J817" s="94">
        <f t="shared" si="12"/>
        <v>1.2479309141199968E-4</v>
      </c>
      <c r="K817" s="94">
        <f>I817/'סכום נכסי הקרן'!$C$42</f>
        <v>-3.9104184861097309E-7</v>
      </c>
    </row>
    <row r="818" spans="2:11">
      <c r="B818" s="88" t="s">
        <v>3894</v>
      </c>
      <c r="C818" s="90" t="s">
        <v>3897</v>
      </c>
      <c r="D818" s="91" t="s">
        <v>558</v>
      </c>
      <c r="E818" s="91" t="s">
        <v>141</v>
      </c>
      <c r="F818" s="104">
        <v>45033</v>
      </c>
      <c r="G818" s="93">
        <v>33931907.460000008</v>
      </c>
      <c r="H818" s="105">
        <v>-1.472351</v>
      </c>
      <c r="I818" s="93">
        <v>-499.59674000000007</v>
      </c>
      <c r="J818" s="94">
        <f t="shared" si="12"/>
        <v>1.4297496684306369E-3</v>
      </c>
      <c r="K818" s="94">
        <f>I818/'סכום נכסי הקרן'!$C$42</f>
        <v>-4.4801514816891676E-6</v>
      </c>
    </row>
    <row r="819" spans="2:11">
      <c r="B819" s="88" t="s">
        <v>3898</v>
      </c>
      <c r="C819" s="90" t="s">
        <v>3899</v>
      </c>
      <c r="D819" s="91" t="s">
        <v>558</v>
      </c>
      <c r="E819" s="91" t="s">
        <v>141</v>
      </c>
      <c r="F819" s="104">
        <v>45033</v>
      </c>
      <c r="G819" s="93">
        <v>121086725.40000002</v>
      </c>
      <c r="H819" s="105">
        <v>-1.472351</v>
      </c>
      <c r="I819" s="93">
        <v>-1782.8214700000003</v>
      </c>
      <c r="J819" s="94">
        <f t="shared" si="12"/>
        <v>5.1020917502454495E-3</v>
      </c>
      <c r="K819" s="94">
        <f>I819/'סכום נכסי הקרן'!$C$42</f>
        <v>-1.5987514751212668E-5</v>
      </c>
    </row>
    <row r="820" spans="2:11">
      <c r="B820" s="88" t="s">
        <v>3658</v>
      </c>
      <c r="C820" s="90" t="s">
        <v>3900</v>
      </c>
      <c r="D820" s="91" t="s">
        <v>558</v>
      </c>
      <c r="E820" s="91" t="s">
        <v>141</v>
      </c>
      <c r="F820" s="104">
        <v>45033</v>
      </c>
      <c r="G820" s="93">
        <v>3731654.6100000008</v>
      </c>
      <c r="H820" s="105">
        <v>-1.4079699999999999</v>
      </c>
      <c r="I820" s="93">
        <v>-52.540560000000013</v>
      </c>
      <c r="J820" s="94">
        <f t="shared" si="12"/>
        <v>1.5036096560429917E-4</v>
      </c>
      <c r="K820" s="94">
        <f>I820/'סכום נכסי הקרן'!$C$42</f>
        <v>-4.7115933489233461E-7</v>
      </c>
    </row>
    <row r="821" spans="2:11">
      <c r="B821" s="88" t="s">
        <v>3658</v>
      </c>
      <c r="C821" s="90" t="s">
        <v>3901</v>
      </c>
      <c r="D821" s="91" t="s">
        <v>558</v>
      </c>
      <c r="E821" s="91" t="s">
        <v>141</v>
      </c>
      <c r="F821" s="104">
        <v>45033</v>
      </c>
      <c r="G821" s="93">
        <v>7656802.4200000009</v>
      </c>
      <c r="H821" s="105">
        <v>-1.4079699999999999</v>
      </c>
      <c r="I821" s="93">
        <v>-107.80545000000001</v>
      </c>
      <c r="J821" s="94">
        <f t="shared" si="12"/>
        <v>3.0851843907651519E-4</v>
      </c>
      <c r="K821" s="94">
        <f>I821/'סכום נכסי הקרן'!$C$42</f>
        <v>-9.6674919566462233E-7</v>
      </c>
    </row>
    <row r="822" spans="2:11">
      <c r="B822" s="88" t="s">
        <v>3658</v>
      </c>
      <c r="C822" s="90" t="s">
        <v>3902</v>
      </c>
      <c r="D822" s="91" t="s">
        <v>558</v>
      </c>
      <c r="E822" s="91" t="s">
        <v>141</v>
      </c>
      <c r="F822" s="104">
        <v>45033</v>
      </c>
      <c r="G822" s="93">
        <v>5132176.830000001</v>
      </c>
      <c r="H822" s="105">
        <v>-1.4079699999999999</v>
      </c>
      <c r="I822" s="93">
        <v>-72.259490000000014</v>
      </c>
      <c r="J822" s="94">
        <f t="shared" si="12"/>
        <v>2.0679274622261733E-4</v>
      </c>
      <c r="K822" s="94">
        <f>I822/'סכום נכסי הקרן'!$C$42</f>
        <v>-6.4798953890212253E-7</v>
      </c>
    </row>
    <row r="823" spans="2:11">
      <c r="B823" s="88" t="s">
        <v>3658</v>
      </c>
      <c r="C823" s="90" t="s">
        <v>3903</v>
      </c>
      <c r="D823" s="91" t="s">
        <v>558</v>
      </c>
      <c r="E823" s="91" t="s">
        <v>141</v>
      </c>
      <c r="F823" s="104">
        <v>45033</v>
      </c>
      <c r="G823" s="93">
        <v>4238422.5199999996</v>
      </c>
      <c r="H823" s="105">
        <v>-1.4079699999999999</v>
      </c>
      <c r="I823" s="93">
        <v>-59.675700000000013</v>
      </c>
      <c r="J823" s="94">
        <f t="shared" si="12"/>
        <v>1.7078036235457854E-4</v>
      </c>
      <c r="K823" s="94">
        <f>I823/'סכום נכסי הקרן'!$C$42</f>
        <v>-5.3514395585495267E-7</v>
      </c>
    </row>
    <row r="824" spans="2:11">
      <c r="B824" s="88" t="s">
        <v>3658</v>
      </c>
      <c r="C824" s="90" t="s">
        <v>3904</v>
      </c>
      <c r="D824" s="91" t="s">
        <v>558</v>
      </c>
      <c r="E824" s="91" t="s">
        <v>141</v>
      </c>
      <c r="F824" s="104">
        <v>45033</v>
      </c>
      <c r="G824" s="93">
        <v>48373300.500000007</v>
      </c>
      <c r="H824" s="105">
        <v>-1.4079699999999999</v>
      </c>
      <c r="I824" s="93">
        <v>-681.08132999999998</v>
      </c>
      <c r="J824" s="94">
        <f t="shared" si="12"/>
        <v>1.9491236186645194E-3</v>
      </c>
      <c r="K824" s="94">
        <f>I824/'סכום נכסי הקרן'!$C$42</f>
        <v>-6.1076209779718102E-6</v>
      </c>
    </row>
    <row r="825" spans="2:11">
      <c r="B825" s="88" t="s">
        <v>3658</v>
      </c>
      <c r="C825" s="90" t="s">
        <v>3905</v>
      </c>
      <c r="D825" s="91" t="s">
        <v>558</v>
      </c>
      <c r="E825" s="91" t="s">
        <v>141</v>
      </c>
      <c r="F825" s="104">
        <v>45033</v>
      </c>
      <c r="G825" s="93">
        <v>3317026.3200000008</v>
      </c>
      <c r="H825" s="105">
        <v>-1.4079699999999999</v>
      </c>
      <c r="I825" s="93">
        <v>-46.702720000000006</v>
      </c>
      <c r="J825" s="94">
        <f t="shared" si="12"/>
        <v>1.3365419164826592E-4</v>
      </c>
      <c r="K825" s="94">
        <f>I825/'סכום נכסי הקרן'!$C$42</f>
        <v>-4.1880829768207518E-7</v>
      </c>
    </row>
    <row r="826" spans="2:11">
      <c r="B826" s="88" t="s">
        <v>3658</v>
      </c>
      <c r="C826" s="90" t="s">
        <v>3906</v>
      </c>
      <c r="D826" s="91" t="s">
        <v>558</v>
      </c>
      <c r="E826" s="91" t="s">
        <v>141</v>
      </c>
      <c r="F826" s="104">
        <v>45033</v>
      </c>
      <c r="G826" s="93">
        <v>35013055.600000001</v>
      </c>
      <c r="H826" s="105">
        <v>-1.4079699999999999</v>
      </c>
      <c r="I826" s="93">
        <v>-492.97315000000009</v>
      </c>
      <c r="J826" s="94">
        <f t="shared" si="12"/>
        <v>1.41079422927721E-3</v>
      </c>
      <c r="K826" s="94">
        <f>I826/'סכום נכסי הקרן'!$C$42</f>
        <v>-4.4207542034911521E-6</v>
      </c>
    </row>
    <row r="827" spans="2:11">
      <c r="B827" s="88" t="s">
        <v>3660</v>
      </c>
      <c r="C827" s="90" t="s">
        <v>3907</v>
      </c>
      <c r="D827" s="91" t="s">
        <v>558</v>
      </c>
      <c r="E827" s="91" t="s">
        <v>141</v>
      </c>
      <c r="F827" s="104">
        <v>45064</v>
      </c>
      <c r="G827" s="93">
        <v>2258871.0900000003</v>
      </c>
      <c r="H827" s="105">
        <v>-1.342892</v>
      </c>
      <c r="I827" s="93">
        <v>-30.334210000000006</v>
      </c>
      <c r="J827" s="94">
        <f t="shared" si="12"/>
        <v>8.6810667919100742E-5</v>
      </c>
      <c r="K827" s="94">
        <f>I827/'סכום נכסי הקרן'!$C$42</f>
        <v>-2.7202310382844042E-7</v>
      </c>
    </row>
    <row r="828" spans="2:11">
      <c r="B828" s="88" t="s">
        <v>3660</v>
      </c>
      <c r="C828" s="90" t="s">
        <v>3908</v>
      </c>
      <c r="D828" s="91" t="s">
        <v>558</v>
      </c>
      <c r="E828" s="91" t="s">
        <v>141</v>
      </c>
      <c r="F828" s="104">
        <v>45064</v>
      </c>
      <c r="G828" s="93">
        <v>1184754.8400000003</v>
      </c>
      <c r="H828" s="105">
        <v>-1.342892</v>
      </c>
      <c r="I828" s="93">
        <v>-15.909980000000003</v>
      </c>
      <c r="J828" s="94">
        <f t="shared" si="12"/>
        <v>4.5531299162876975E-5</v>
      </c>
      <c r="K828" s="94">
        <f>I828/'סכום נכסי הקרן'!$C$42</f>
        <v>-1.4267330981912536E-7</v>
      </c>
    </row>
    <row r="829" spans="2:11">
      <c r="B829" s="88" t="s">
        <v>3660</v>
      </c>
      <c r="C829" s="90" t="s">
        <v>3909</v>
      </c>
      <c r="D829" s="91" t="s">
        <v>558</v>
      </c>
      <c r="E829" s="91" t="s">
        <v>141</v>
      </c>
      <c r="F829" s="104">
        <v>45064</v>
      </c>
      <c r="G829" s="93">
        <v>32200437.890000004</v>
      </c>
      <c r="H829" s="105">
        <v>-1.3428929999999999</v>
      </c>
      <c r="I829" s="93">
        <v>-432.41728000000006</v>
      </c>
      <c r="J829" s="94">
        <f t="shared" si="12"/>
        <v>1.237494989866583E-3</v>
      </c>
      <c r="K829" s="94">
        <f>I829/'סכום נכסי הקרן'!$C$42</f>
        <v>-3.8777172919503027E-6</v>
      </c>
    </row>
    <row r="830" spans="2:11">
      <c r="B830" s="88" t="s">
        <v>3660</v>
      </c>
      <c r="C830" s="90" t="s">
        <v>3910</v>
      </c>
      <c r="D830" s="91" t="s">
        <v>558</v>
      </c>
      <c r="E830" s="91" t="s">
        <v>141</v>
      </c>
      <c r="F830" s="104">
        <v>45064</v>
      </c>
      <c r="G830" s="93">
        <v>2489368.1400000006</v>
      </c>
      <c r="H830" s="105">
        <v>-1.3428929999999999</v>
      </c>
      <c r="I830" s="93">
        <v>-33.42954000000001</v>
      </c>
      <c r="J830" s="94">
        <f t="shared" si="12"/>
        <v>9.5668906347925171E-5</v>
      </c>
      <c r="K830" s="94">
        <f>I830/'סכום נכסי הקרן'!$C$42</f>
        <v>-2.9978058536408245E-7</v>
      </c>
    </row>
    <row r="831" spans="2:11">
      <c r="B831" s="88" t="s">
        <v>3662</v>
      </c>
      <c r="C831" s="90" t="s">
        <v>3911</v>
      </c>
      <c r="D831" s="91" t="s">
        <v>558</v>
      </c>
      <c r="E831" s="91" t="s">
        <v>141</v>
      </c>
      <c r="F831" s="104">
        <v>45064</v>
      </c>
      <c r="G831" s="93">
        <v>2308356.0000000005</v>
      </c>
      <c r="H831" s="105">
        <v>-1.1942600000000001</v>
      </c>
      <c r="I831" s="93">
        <v>-27.567780000000006</v>
      </c>
      <c r="J831" s="94">
        <f t="shared" si="12"/>
        <v>7.8893677957884092E-5</v>
      </c>
      <c r="K831" s="94">
        <f>I831/'סכום נכסי הקרן'!$C$42</f>
        <v>-2.4721504470561797E-7</v>
      </c>
    </row>
    <row r="832" spans="2:11">
      <c r="B832" s="88" t="s">
        <v>3662</v>
      </c>
      <c r="C832" s="90" t="s">
        <v>3912</v>
      </c>
      <c r="D832" s="91" t="s">
        <v>558</v>
      </c>
      <c r="E832" s="91" t="s">
        <v>141</v>
      </c>
      <c r="F832" s="104">
        <v>45064</v>
      </c>
      <c r="G832" s="93">
        <v>923342.40000000014</v>
      </c>
      <c r="H832" s="105">
        <v>-1.1942600000000001</v>
      </c>
      <c r="I832" s="93">
        <v>-11.027110000000002</v>
      </c>
      <c r="J832" s="94">
        <f t="shared" si="12"/>
        <v>3.1557465459538747E-5</v>
      </c>
      <c r="K832" s="94">
        <f>I832/'סכום נכסי הקרן'!$C$42</f>
        <v>-9.8885999947176275E-8</v>
      </c>
    </row>
    <row r="833" spans="2:11">
      <c r="B833" s="88" t="s">
        <v>3662</v>
      </c>
      <c r="C833" s="90" t="s">
        <v>3913</v>
      </c>
      <c r="D833" s="91" t="s">
        <v>558</v>
      </c>
      <c r="E833" s="91" t="s">
        <v>141</v>
      </c>
      <c r="F833" s="104">
        <v>45064</v>
      </c>
      <c r="G833" s="93">
        <v>3554868.2400000007</v>
      </c>
      <c r="H833" s="105">
        <v>-1.1942600000000001</v>
      </c>
      <c r="I833" s="93">
        <v>-42.45438</v>
      </c>
      <c r="J833" s="94">
        <f t="shared" si="12"/>
        <v>1.2149626062097253E-4</v>
      </c>
      <c r="K833" s="94">
        <f>I833/'סכום נכסי הקרן'!$C$42</f>
        <v>-3.8071115808560908E-7</v>
      </c>
    </row>
    <row r="834" spans="2:11">
      <c r="B834" s="88" t="s">
        <v>3662</v>
      </c>
      <c r="C834" s="90" t="s">
        <v>3914</v>
      </c>
      <c r="D834" s="91" t="s">
        <v>558</v>
      </c>
      <c r="E834" s="91" t="s">
        <v>141</v>
      </c>
      <c r="F834" s="104">
        <v>45064</v>
      </c>
      <c r="G834" s="93">
        <v>170356.66000000003</v>
      </c>
      <c r="H834" s="105">
        <v>-1.194259</v>
      </c>
      <c r="I834" s="93">
        <v>-2.0345000000000004</v>
      </c>
      <c r="J834" s="94">
        <f t="shared" si="12"/>
        <v>5.8223472403405415E-6</v>
      </c>
      <c r="K834" s="94">
        <f>I834/'סכום נכסי הקרן'!$C$42</f>
        <v>-1.8244450893527872E-8</v>
      </c>
    </row>
    <row r="835" spans="2:11">
      <c r="B835" s="88" t="s">
        <v>3662</v>
      </c>
      <c r="C835" s="90" t="s">
        <v>3915</v>
      </c>
      <c r="D835" s="91" t="s">
        <v>558</v>
      </c>
      <c r="E835" s="91" t="s">
        <v>141</v>
      </c>
      <c r="F835" s="104">
        <v>45064</v>
      </c>
      <c r="G835" s="93">
        <v>2049820.1300000004</v>
      </c>
      <c r="H835" s="105">
        <v>-1.1942600000000001</v>
      </c>
      <c r="I835" s="93">
        <v>-24.48019</v>
      </c>
      <c r="J835" s="94">
        <f t="shared" si="12"/>
        <v>7.005758991865918E-5</v>
      </c>
      <c r="K835" s="94">
        <f>I835/'סכום נכסי הקרן'!$C$42</f>
        <v>-2.1952697189443694E-7</v>
      </c>
    </row>
    <row r="836" spans="2:11">
      <c r="B836" s="88" t="s">
        <v>3662</v>
      </c>
      <c r="C836" s="90" t="s">
        <v>3916</v>
      </c>
      <c r="D836" s="91" t="s">
        <v>558</v>
      </c>
      <c r="E836" s="91" t="s">
        <v>141</v>
      </c>
      <c r="F836" s="104">
        <v>45064</v>
      </c>
      <c r="G836" s="93">
        <v>1315762.9200000002</v>
      </c>
      <c r="H836" s="105">
        <v>-1.1942600000000001</v>
      </c>
      <c r="I836" s="93">
        <v>-15.713630000000002</v>
      </c>
      <c r="J836" s="94">
        <f t="shared" si="12"/>
        <v>4.4969383271679689E-5</v>
      </c>
      <c r="K836" s="94">
        <f>I836/'סכום נכסי הקרן'!$C$42</f>
        <v>-1.4091253423153912E-7</v>
      </c>
    </row>
    <row r="837" spans="2:11">
      <c r="B837" s="88" t="s">
        <v>3662</v>
      </c>
      <c r="C837" s="90" t="s">
        <v>3917</v>
      </c>
      <c r="D837" s="91" t="s">
        <v>558</v>
      </c>
      <c r="E837" s="91" t="s">
        <v>141</v>
      </c>
      <c r="F837" s="104">
        <v>45064</v>
      </c>
      <c r="G837" s="93">
        <v>1385013.6000000003</v>
      </c>
      <c r="H837" s="105">
        <v>-1.1942600000000001</v>
      </c>
      <c r="I837" s="93">
        <v>-16.540669999999999</v>
      </c>
      <c r="J837" s="94">
        <f t="shared" si="12"/>
        <v>4.7336212498345318E-5</v>
      </c>
      <c r="K837" s="94">
        <f>I837/'סכום נכסי הקרן'!$C$42</f>
        <v>-1.4832904475844167E-7</v>
      </c>
    </row>
    <row r="838" spans="2:11">
      <c r="B838" s="88" t="s">
        <v>3664</v>
      </c>
      <c r="C838" s="90" t="s">
        <v>3918</v>
      </c>
      <c r="D838" s="91" t="s">
        <v>558</v>
      </c>
      <c r="E838" s="91" t="s">
        <v>141</v>
      </c>
      <c r="F838" s="104">
        <v>45064</v>
      </c>
      <c r="G838" s="93">
        <v>94659283.000000015</v>
      </c>
      <c r="H838" s="105">
        <v>-1.1764209999999999</v>
      </c>
      <c r="I838" s="93">
        <v>-1113.5918500000002</v>
      </c>
      <c r="J838" s="94">
        <f t="shared" si="12"/>
        <v>3.1868854434569764E-3</v>
      </c>
      <c r="K838" s="94">
        <f>I838/'סכום נכסי הקרן'!$C$42</f>
        <v>-9.9861744029284128E-6</v>
      </c>
    </row>
    <row r="839" spans="2:11">
      <c r="B839" s="88" t="s">
        <v>3919</v>
      </c>
      <c r="C839" s="90" t="s">
        <v>3920</v>
      </c>
      <c r="D839" s="91" t="s">
        <v>558</v>
      </c>
      <c r="E839" s="91" t="s">
        <v>141</v>
      </c>
      <c r="F839" s="104">
        <v>45104</v>
      </c>
      <c r="G839" s="93">
        <v>282756.96000000008</v>
      </c>
      <c r="H839" s="105">
        <v>0.88344100000000003</v>
      </c>
      <c r="I839" s="93">
        <v>2.4979899999999997</v>
      </c>
      <c r="J839" s="94">
        <f t="shared" si="12"/>
        <v>-7.1487663715400658E-6</v>
      </c>
      <c r="K839" s="94">
        <f>I839/'סכום נכסי הקרן'!$C$42</f>
        <v>2.240081390391923E-8</v>
      </c>
    </row>
    <row r="840" spans="2:11">
      <c r="B840" s="88" t="s">
        <v>3919</v>
      </c>
      <c r="C840" s="90" t="s">
        <v>3921</v>
      </c>
      <c r="D840" s="91" t="s">
        <v>558</v>
      </c>
      <c r="E840" s="91" t="s">
        <v>141</v>
      </c>
      <c r="F840" s="104">
        <v>45104</v>
      </c>
      <c r="G840" s="93">
        <v>9425.2300000000014</v>
      </c>
      <c r="H840" s="105">
        <v>0.88348000000000004</v>
      </c>
      <c r="I840" s="93">
        <v>8.3269999999999997E-2</v>
      </c>
      <c r="J840" s="94">
        <f t="shared" si="12"/>
        <v>-2.3830270567862215E-7</v>
      </c>
      <c r="K840" s="94">
        <f>I840/'סכום נכסי הקרן'!$C$42</f>
        <v>7.4672667776066136E-10</v>
      </c>
    </row>
    <row r="841" spans="2:11">
      <c r="B841" s="88" t="s">
        <v>3922</v>
      </c>
      <c r="C841" s="90" t="s">
        <v>3923</v>
      </c>
      <c r="D841" s="91" t="s">
        <v>558</v>
      </c>
      <c r="E841" s="91" t="s">
        <v>141</v>
      </c>
      <c r="F841" s="104">
        <v>45104</v>
      </c>
      <c r="G841" s="93">
        <v>8955727.9000000004</v>
      </c>
      <c r="H841" s="105">
        <v>0.88458099999999995</v>
      </c>
      <c r="I841" s="93">
        <v>79.220710000000025</v>
      </c>
      <c r="J841" s="94">
        <f t="shared" si="12"/>
        <v>-2.2671441742261902E-4</v>
      </c>
      <c r="K841" s="94">
        <f>I841/'סכום נכסי הקרן'!$C$42</f>
        <v>7.1041452609752396E-7</v>
      </c>
    </row>
    <row r="842" spans="2:11">
      <c r="B842" s="88" t="s">
        <v>3924</v>
      </c>
      <c r="C842" s="90" t="s">
        <v>3925</v>
      </c>
      <c r="D842" s="91" t="s">
        <v>558</v>
      </c>
      <c r="E842" s="91" t="s">
        <v>141</v>
      </c>
      <c r="F842" s="104">
        <v>45104</v>
      </c>
      <c r="G842" s="93">
        <v>1744010.1700000004</v>
      </c>
      <c r="H842" s="105">
        <v>0.88454600000000005</v>
      </c>
      <c r="I842" s="93">
        <v>15.426580000000001</v>
      </c>
      <c r="J842" s="94">
        <f t="shared" si="12"/>
        <v>-4.4147901445511223E-5</v>
      </c>
      <c r="K842" s="94">
        <f>I842/'סכום נכסי הקרן'!$C$42</f>
        <v>1.3833840317772383E-7</v>
      </c>
    </row>
    <row r="843" spans="2:11">
      <c r="B843" s="88" t="s">
        <v>3926</v>
      </c>
      <c r="C843" s="90" t="s">
        <v>3927</v>
      </c>
      <c r="D843" s="91" t="s">
        <v>558</v>
      </c>
      <c r="E843" s="91" t="s">
        <v>141</v>
      </c>
      <c r="F843" s="104">
        <v>45104</v>
      </c>
      <c r="G843" s="93">
        <v>117882000.00000001</v>
      </c>
      <c r="H843" s="105">
        <v>0.92110000000000003</v>
      </c>
      <c r="I843" s="93">
        <v>1085.81116</v>
      </c>
      <c r="J843" s="94">
        <f t="shared" si="12"/>
        <v>-3.1073824580766579E-3</v>
      </c>
      <c r="K843" s="94">
        <f>I843/'סכום נכסי הקרן'!$C$42</f>
        <v>9.7370500802479864E-6</v>
      </c>
    </row>
    <row r="844" spans="2:11">
      <c r="B844" s="88" t="s">
        <v>3666</v>
      </c>
      <c r="C844" s="90" t="s">
        <v>3876</v>
      </c>
      <c r="D844" s="91" t="s">
        <v>558</v>
      </c>
      <c r="E844" s="91" t="s">
        <v>138</v>
      </c>
      <c r="F844" s="104">
        <v>44971</v>
      </c>
      <c r="G844" s="93">
        <v>5999922.6300000008</v>
      </c>
      <c r="H844" s="105">
        <v>10.089753999999999</v>
      </c>
      <c r="I844" s="93">
        <v>605.37743000000012</v>
      </c>
      <c r="J844" s="94">
        <f t="shared" ref="J844:J907" si="13">IFERROR(I844/$I$11,0)</f>
        <v>-1.7324736342712948E-3</v>
      </c>
      <c r="K844" s="94">
        <f>I844/'סכום נכסי הקרן'!$C$42</f>
        <v>5.4287435702556435E-6</v>
      </c>
    </row>
    <row r="845" spans="2:11">
      <c r="B845" s="88" t="s">
        <v>3666</v>
      </c>
      <c r="C845" s="90" t="s">
        <v>3928</v>
      </c>
      <c r="D845" s="91" t="s">
        <v>558</v>
      </c>
      <c r="E845" s="91" t="s">
        <v>138</v>
      </c>
      <c r="F845" s="104">
        <v>44971</v>
      </c>
      <c r="G845" s="93">
        <v>57142.130000000012</v>
      </c>
      <c r="H845" s="105">
        <v>10.089753</v>
      </c>
      <c r="I845" s="93">
        <v>5.7655000000000012</v>
      </c>
      <c r="J845" s="94">
        <f t="shared" si="13"/>
        <v>-1.6499750805693481E-5</v>
      </c>
      <c r="K845" s="94">
        <f>I845/'סכום נכסי הקרן'!$C$42</f>
        <v>5.1702325695077384E-8</v>
      </c>
    </row>
    <row r="846" spans="2:11">
      <c r="B846" s="88" t="s">
        <v>3666</v>
      </c>
      <c r="C846" s="90" t="s">
        <v>3929</v>
      </c>
      <c r="D846" s="91" t="s">
        <v>558</v>
      </c>
      <c r="E846" s="91" t="s">
        <v>138</v>
      </c>
      <c r="F846" s="104">
        <v>44971</v>
      </c>
      <c r="G846" s="93">
        <v>461850.1700000001</v>
      </c>
      <c r="H846" s="105">
        <v>10.089755</v>
      </c>
      <c r="I846" s="93">
        <v>46.599550000000008</v>
      </c>
      <c r="J846" s="94">
        <f t="shared" si="13"/>
        <v>-1.3335893897449549E-4</v>
      </c>
      <c r="K846" s="94">
        <f>I846/'סכום נכסי הקרן'!$C$42</f>
        <v>4.1788311704865898E-7</v>
      </c>
    </row>
    <row r="847" spans="2:11">
      <c r="B847" s="88" t="s">
        <v>3666</v>
      </c>
      <c r="C847" s="90" t="s">
        <v>3930</v>
      </c>
      <c r="D847" s="91" t="s">
        <v>558</v>
      </c>
      <c r="E847" s="91" t="s">
        <v>138</v>
      </c>
      <c r="F847" s="104">
        <v>44971</v>
      </c>
      <c r="G847" s="93">
        <v>125712.68000000002</v>
      </c>
      <c r="H847" s="105">
        <v>10.089753999999999</v>
      </c>
      <c r="I847" s="93">
        <v>12.684100000000003</v>
      </c>
      <c r="J847" s="94">
        <f t="shared" si="13"/>
        <v>-3.6299451772525666E-5</v>
      </c>
      <c r="K847" s="94">
        <f>I847/'סכום נכסי הקרן'!$C$42</f>
        <v>1.1374511652917024E-7</v>
      </c>
    </row>
    <row r="848" spans="2:11">
      <c r="B848" s="88" t="s">
        <v>3666</v>
      </c>
      <c r="C848" s="90" t="s">
        <v>3931</v>
      </c>
      <c r="D848" s="91" t="s">
        <v>558</v>
      </c>
      <c r="E848" s="91" t="s">
        <v>138</v>
      </c>
      <c r="F848" s="104">
        <v>44971</v>
      </c>
      <c r="G848" s="93">
        <v>14714095.950000003</v>
      </c>
      <c r="H848" s="105">
        <v>10.089753999999999</v>
      </c>
      <c r="I848" s="93">
        <v>1484.6160900000002</v>
      </c>
      <c r="J848" s="94">
        <f t="shared" si="13"/>
        <v>-4.2486853745768811E-3</v>
      </c>
      <c r="K848" s="94">
        <f>I848/'סכום נכסי הקרן'!$C$42</f>
        <v>1.3313347431676752E-5</v>
      </c>
    </row>
    <row r="849" spans="2:11">
      <c r="B849" s="88" t="s">
        <v>3666</v>
      </c>
      <c r="C849" s="90" t="s">
        <v>3932</v>
      </c>
      <c r="D849" s="91" t="s">
        <v>558</v>
      </c>
      <c r="E849" s="91" t="s">
        <v>138</v>
      </c>
      <c r="F849" s="104">
        <v>44971</v>
      </c>
      <c r="G849" s="93">
        <v>63007.740000000013</v>
      </c>
      <c r="H849" s="105">
        <v>10.08976</v>
      </c>
      <c r="I849" s="93">
        <v>6.357330000000001</v>
      </c>
      <c r="J849" s="94">
        <f t="shared" si="13"/>
        <v>-1.8193454303973523E-5</v>
      </c>
      <c r="K849" s="94">
        <f>I849/'סכום נכסי הקרן'!$C$42</f>
        <v>5.7009582206415105E-8</v>
      </c>
    </row>
    <row r="850" spans="2:11">
      <c r="B850" s="88" t="s">
        <v>3666</v>
      </c>
      <c r="C850" s="90" t="s">
        <v>3933</v>
      </c>
      <c r="D850" s="91" t="s">
        <v>558</v>
      </c>
      <c r="E850" s="91" t="s">
        <v>138</v>
      </c>
      <c r="F850" s="104">
        <v>44971</v>
      </c>
      <c r="G850" s="93">
        <v>857.1400000000001</v>
      </c>
      <c r="H850" s="105">
        <v>10.089366999999999</v>
      </c>
      <c r="I850" s="93">
        <v>8.6480000000000015E-2</v>
      </c>
      <c r="J850" s="94">
        <f t="shared" si="13"/>
        <v>-2.4748910756679775E-7</v>
      </c>
      <c r="K850" s="94">
        <f>I850/'סכום נכסי הקרן'!$C$42</f>
        <v>7.7551246658751052E-10</v>
      </c>
    </row>
    <row r="851" spans="2:11">
      <c r="B851" s="88" t="s">
        <v>3666</v>
      </c>
      <c r="C851" s="90" t="s">
        <v>3934</v>
      </c>
      <c r="D851" s="91" t="s">
        <v>558</v>
      </c>
      <c r="E851" s="91" t="s">
        <v>138</v>
      </c>
      <c r="F851" s="104">
        <v>44971</v>
      </c>
      <c r="G851" s="93">
        <v>485.70000000000005</v>
      </c>
      <c r="H851" s="105">
        <v>10.090591</v>
      </c>
      <c r="I851" s="93">
        <v>4.9010000000000012E-2</v>
      </c>
      <c r="J851" s="94">
        <f t="shared" si="13"/>
        <v>-1.4025718272258047E-7</v>
      </c>
      <c r="K851" s="94">
        <f>I851/'סכום נכסי הקרן'!$C$42</f>
        <v>4.3949891289840306E-10</v>
      </c>
    </row>
    <row r="852" spans="2:11">
      <c r="B852" s="88" t="s">
        <v>3666</v>
      </c>
      <c r="C852" s="90" t="s">
        <v>3935</v>
      </c>
      <c r="D852" s="91" t="s">
        <v>558</v>
      </c>
      <c r="E852" s="91" t="s">
        <v>138</v>
      </c>
      <c r="F852" s="104">
        <v>44971</v>
      </c>
      <c r="G852" s="93">
        <v>54857.900000000009</v>
      </c>
      <c r="H852" s="105">
        <v>10.089759000000001</v>
      </c>
      <c r="I852" s="93">
        <v>5.5350299999999999</v>
      </c>
      <c r="J852" s="94">
        <f t="shared" si="13"/>
        <v>-1.5840190044582011E-5</v>
      </c>
      <c r="K852" s="94">
        <f>I852/'סכום נכסי הקרן'!$C$42</f>
        <v>4.9635577797593291E-8</v>
      </c>
    </row>
    <row r="853" spans="2:11">
      <c r="B853" s="88" t="s">
        <v>3666</v>
      </c>
      <c r="C853" s="90" t="s">
        <v>3936</v>
      </c>
      <c r="D853" s="91" t="s">
        <v>558</v>
      </c>
      <c r="E853" s="91" t="s">
        <v>138</v>
      </c>
      <c r="F853" s="104">
        <v>44971</v>
      </c>
      <c r="G853" s="93">
        <v>46285.110000000008</v>
      </c>
      <c r="H853" s="105">
        <v>10.089746</v>
      </c>
      <c r="I853" s="93">
        <v>4.6700499999999998</v>
      </c>
      <c r="J853" s="94">
        <f t="shared" si="13"/>
        <v>-1.336478384357451E-5</v>
      </c>
      <c r="K853" s="94">
        <f>I853/'סכום נכסי הקרן'!$C$42</f>
        <v>4.1878838975335372E-8</v>
      </c>
    </row>
    <row r="854" spans="2:11">
      <c r="B854" s="88" t="s">
        <v>3666</v>
      </c>
      <c r="C854" s="90" t="s">
        <v>3937</v>
      </c>
      <c r="D854" s="91" t="s">
        <v>558</v>
      </c>
      <c r="E854" s="91" t="s">
        <v>138</v>
      </c>
      <c r="F854" s="104">
        <v>44971</v>
      </c>
      <c r="G854" s="93">
        <v>18999754.970000003</v>
      </c>
      <c r="H854" s="105">
        <v>10.089753999999999</v>
      </c>
      <c r="I854" s="93">
        <v>1917.0285400000002</v>
      </c>
      <c r="J854" s="94">
        <f t="shared" si="13"/>
        <v>-5.4861665419135199E-3</v>
      </c>
      <c r="K854" s="94">
        <f>I854/'סכום נכסי הקרן'!$C$42</f>
        <v>1.7191021410430783E-5</v>
      </c>
    </row>
    <row r="855" spans="2:11">
      <c r="B855" s="88" t="s">
        <v>3938</v>
      </c>
      <c r="C855" s="90" t="s">
        <v>3939</v>
      </c>
      <c r="D855" s="91" t="s">
        <v>558</v>
      </c>
      <c r="E855" s="91" t="s">
        <v>138</v>
      </c>
      <c r="F855" s="104">
        <v>44971</v>
      </c>
      <c r="G855" s="93">
        <v>942398.70000000019</v>
      </c>
      <c r="H855" s="105">
        <v>10.047349000000001</v>
      </c>
      <c r="I855" s="93">
        <v>94.686090000000021</v>
      </c>
      <c r="J855" s="94">
        <f t="shared" si="13"/>
        <v>-2.7097335699687204E-4</v>
      </c>
      <c r="K855" s="94">
        <f>I855/'סכום נכסי הקרן'!$C$42</f>
        <v>8.491008696510988E-7</v>
      </c>
    </row>
    <row r="856" spans="2:11">
      <c r="B856" s="88" t="s">
        <v>3938</v>
      </c>
      <c r="C856" s="90" t="s">
        <v>3940</v>
      </c>
      <c r="D856" s="91" t="s">
        <v>558</v>
      </c>
      <c r="E856" s="91" t="s">
        <v>138</v>
      </c>
      <c r="F856" s="104">
        <v>44971</v>
      </c>
      <c r="G856" s="93">
        <v>1142301.4400000002</v>
      </c>
      <c r="H856" s="105">
        <v>10.04735</v>
      </c>
      <c r="I856" s="93">
        <v>114.77102000000002</v>
      </c>
      <c r="J856" s="94">
        <f t="shared" si="13"/>
        <v>-3.2845255913888869E-4</v>
      </c>
      <c r="K856" s="94">
        <f>I856/'סכום נכסי הקרן'!$C$42</f>
        <v>1.0292131916392752E-6</v>
      </c>
    </row>
    <row r="857" spans="2:11">
      <c r="B857" s="88" t="s">
        <v>3938</v>
      </c>
      <c r="C857" s="90" t="s">
        <v>3941</v>
      </c>
      <c r="D857" s="91" t="s">
        <v>558</v>
      </c>
      <c r="E857" s="91" t="s">
        <v>138</v>
      </c>
      <c r="F857" s="104">
        <v>44971</v>
      </c>
      <c r="G857" s="93">
        <v>12279740.380000003</v>
      </c>
      <c r="H857" s="105">
        <v>10.04735</v>
      </c>
      <c r="I857" s="93">
        <v>1233.7885100000003</v>
      </c>
      <c r="J857" s="94">
        <f t="shared" si="13"/>
        <v>-3.5308651395243888E-3</v>
      </c>
      <c r="K857" s="94">
        <f>I857/'סכום נכסי הקרן'!$C$42</f>
        <v>1.1064042213661304E-5</v>
      </c>
    </row>
    <row r="858" spans="2:11">
      <c r="B858" s="88" t="s">
        <v>3942</v>
      </c>
      <c r="C858" s="90" t="s">
        <v>3943</v>
      </c>
      <c r="D858" s="91" t="s">
        <v>558</v>
      </c>
      <c r="E858" s="91" t="s">
        <v>138</v>
      </c>
      <c r="F858" s="104">
        <v>45084</v>
      </c>
      <c r="G858" s="93">
        <v>13369.950000000003</v>
      </c>
      <c r="H858" s="105">
        <v>3.9581300000000001</v>
      </c>
      <c r="I858" s="93">
        <v>0.52920000000000011</v>
      </c>
      <c r="J858" s="94">
        <f t="shared" si="13"/>
        <v>-1.5144684982001547E-6</v>
      </c>
      <c r="K858" s="94">
        <f>I858/'סכום נכסי הקרן'!$C$42</f>
        <v>4.7456197654730647E-9</v>
      </c>
    </row>
    <row r="859" spans="2:11">
      <c r="B859" s="88" t="s">
        <v>3942</v>
      </c>
      <c r="C859" s="90" t="s">
        <v>3944</v>
      </c>
      <c r="D859" s="91" t="s">
        <v>558</v>
      </c>
      <c r="E859" s="91" t="s">
        <v>138</v>
      </c>
      <c r="F859" s="104">
        <v>45084</v>
      </c>
      <c r="G859" s="93">
        <v>32087.880000000005</v>
      </c>
      <c r="H859" s="105">
        <v>3.9581300000000001</v>
      </c>
      <c r="I859" s="93">
        <v>1.2700800000000001</v>
      </c>
      <c r="J859" s="94">
        <f t="shared" si="13"/>
        <v>-3.6347243956803705E-6</v>
      </c>
      <c r="K859" s="94">
        <f>I859/'סכום נכסי הקרן'!$C$42</f>
        <v>1.1389487437135352E-8</v>
      </c>
    </row>
    <row r="860" spans="2:11">
      <c r="B860" s="88" t="s">
        <v>3942</v>
      </c>
      <c r="C860" s="90" t="s">
        <v>3945</v>
      </c>
      <c r="D860" s="91" t="s">
        <v>558</v>
      </c>
      <c r="E860" s="91" t="s">
        <v>138</v>
      </c>
      <c r="F860" s="104">
        <v>45084</v>
      </c>
      <c r="G860" s="93">
        <v>1462672.5300000003</v>
      </c>
      <c r="H860" s="105">
        <v>3.9581430000000002</v>
      </c>
      <c r="I860" s="93">
        <v>57.894670000000012</v>
      </c>
      <c r="J860" s="94">
        <f t="shared" si="13"/>
        <v>-1.6568339744651086E-4</v>
      </c>
      <c r="K860" s="94">
        <f>I860/'סכום נכסי הקרן'!$C$42</f>
        <v>5.1917250617449063E-7</v>
      </c>
    </row>
    <row r="861" spans="2:11">
      <c r="B861" s="88" t="s">
        <v>3942</v>
      </c>
      <c r="C861" s="90" t="s">
        <v>3946</v>
      </c>
      <c r="D861" s="91" t="s">
        <v>558</v>
      </c>
      <c r="E861" s="91" t="s">
        <v>138</v>
      </c>
      <c r="F861" s="104">
        <v>45084</v>
      </c>
      <c r="G861" s="93">
        <v>66.860000000000014</v>
      </c>
      <c r="H861" s="105">
        <v>3.9635060000000002</v>
      </c>
      <c r="I861" s="93">
        <v>2.6500000000000004E-3</v>
      </c>
      <c r="J861" s="94">
        <f t="shared" si="13"/>
        <v>-7.5837897207679701E-9</v>
      </c>
      <c r="K861" s="94">
        <f>I861/'סכום נכסי הקרן'!$C$42</f>
        <v>2.376396896920563E-11</v>
      </c>
    </row>
    <row r="862" spans="2:11">
      <c r="B862" s="88" t="s">
        <v>3947</v>
      </c>
      <c r="C862" s="90" t="s">
        <v>3939</v>
      </c>
      <c r="D862" s="91" t="s">
        <v>558</v>
      </c>
      <c r="E862" s="91" t="s">
        <v>138</v>
      </c>
      <c r="F862" s="104">
        <v>45092</v>
      </c>
      <c r="G862" s="93">
        <v>52469.180000000008</v>
      </c>
      <c r="H862" s="105">
        <v>2.6029949999999999</v>
      </c>
      <c r="I862" s="93">
        <v>1.3657700000000002</v>
      </c>
      <c r="J862" s="94">
        <f t="shared" si="13"/>
        <v>-3.9085707497861396E-6</v>
      </c>
      <c r="K862" s="94">
        <f>I862/'סכום נכסי הקרן'!$C$42</f>
        <v>1.2247590905310179E-8</v>
      </c>
    </row>
    <row r="863" spans="2:11">
      <c r="B863" s="88" t="s">
        <v>3947</v>
      </c>
      <c r="C863" s="90" t="s">
        <v>3948</v>
      </c>
      <c r="D863" s="91" t="s">
        <v>558</v>
      </c>
      <c r="E863" s="91" t="s">
        <v>138</v>
      </c>
      <c r="F863" s="104">
        <v>45092</v>
      </c>
      <c r="G863" s="93">
        <v>5536948.620000001</v>
      </c>
      <c r="H863" s="105">
        <v>2.6029879999999999</v>
      </c>
      <c r="I863" s="93">
        <v>144.12610999999998</v>
      </c>
      <c r="J863" s="94">
        <f t="shared" si="13"/>
        <v>-4.1246117415557487E-4</v>
      </c>
      <c r="K863" s="94">
        <f>I863/'סכום נכסי הקרן'!$C$42</f>
        <v>1.292456002148044E-6</v>
      </c>
    </row>
    <row r="864" spans="2:11">
      <c r="B864" s="88" t="s">
        <v>3947</v>
      </c>
      <c r="C864" s="90" t="s">
        <v>3949</v>
      </c>
      <c r="D864" s="91" t="s">
        <v>558</v>
      </c>
      <c r="E864" s="91" t="s">
        <v>138</v>
      </c>
      <c r="F864" s="104">
        <v>45092</v>
      </c>
      <c r="G864" s="93">
        <v>949.20000000000016</v>
      </c>
      <c r="H864" s="105">
        <v>2.6032449999999998</v>
      </c>
      <c r="I864" s="93">
        <v>2.4710000000000003E-2</v>
      </c>
      <c r="J864" s="94">
        <f t="shared" si="13"/>
        <v>-7.0715261886859062E-8</v>
      </c>
      <c r="K864" s="94">
        <f>I864/'סכום נכסי הקרן'!$C$42</f>
        <v>2.2158780121851741E-10</v>
      </c>
    </row>
    <row r="865" spans="2:11">
      <c r="B865" s="88" t="s">
        <v>3947</v>
      </c>
      <c r="C865" s="90" t="s">
        <v>3950</v>
      </c>
      <c r="D865" s="91" t="s">
        <v>558</v>
      </c>
      <c r="E865" s="91" t="s">
        <v>138</v>
      </c>
      <c r="F865" s="104">
        <v>45092</v>
      </c>
      <c r="G865" s="93">
        <v>922.82000000000016</v>
      </c>
      <c r="H865" s="105">
        <v>2.6028910000000001</v>
      </c>
      <c r="I865" s="93">
        <v>2.4020000000000003E-2</v>
      </c>
      <c r="J865" s="94">
        <f t="shared" si="13"/>
        <v>-6.8740614752017591E-8</v>
      </c>
      <c r="K865" s="94">
        <f>I865/'סכום נכסי הקרן'!$C$42</f>
        <v>2.1540020175106387E-10</v>
      </c>
    </row>
    <row r="866" spans="2:11">
      <c r="B866" s="88" t="s">
        <v>3947</v>
      </c>
      <c r="C866" s="90" t="s">
        <v>3951</v>
      </c>
      <c r="D866" s="91" t="s">
        <v>558</v>
      </c>
      <c r="E866" s="91" t="s">
        <v>138</v>
      </c>
      <c r="F866" s="104">
        <v>45092</v>
      </c>
      <c r="G866" s="93">
        <v>7382.6100000000015</v>
      </c>
      <c r="H866" s="105">
        <v>2.6030090000000001</v>
      </c>
      <c r="I866" s="93">
        <v>0.19216999999999998</v>
      </c>
      <c r="J866" s="94">
        <f t="shared" si="13"/>
        <v>-5.4995353609055856E-7</v>
      </c>
      <c r="K866" s="94">
        <f>I866/'סכום נכסי הקרן'!$C$42</f>
        <v>1.7232912893631114E-9</v>
      </c>
    </row>
    <row r="867" spans="2:11">
      <c r="B867" s="88" t="s">
        <v>3947</v>
      </c>
      <c r="C867" s="90" t="s">
        <v>3952</v>
      </c>
      <c r="D867" s="91" t="s">
        <v>558</v>
      </c>
      <c r="E867" s="91" t="s">
        <v>138</v>
      </c>
      <c r="F867" s="104">
        <v>45092</v>
      </c>
      <c r="G867" s="93">
        <v>62752.070000000007</v>
      </c>
      <c r="H867" s="105">
        <v>2.6029900000000001</v>
      </c>
      <c r="I867" s="93">
        <v>1.6334300000000004</v>
      </c>
      <c r="J867" s="94">
        <f t="shared" si="13"/>
        <v>-4.6745621296581228E-6</v>
      </c>
      <c r="K867" s="94">
        <f>I867/'סכום נכסי הקרן'!$C$42</f>
        <v>1.4647841446554549E-8</v>
      </c>
    </row>
    <row r="868" spans="2:11">
      <c r="B868" s="88" t="s">
        <v>3953</v>
      </c>
      <c r="C868" s="90" t="s">
        <v>3954</v>
      </c>
      <c r="D868" s="91" t="s">
        <v>558</v>
      </c>
      <c r="E868" s="91" t="s">
        <v>138</v>
      </c>
      <c r="F868" s="104">
        <v>45097</v>
      </c>
      <c r="G868" s="93">
        <v>78835.23000000001</v>
      </c>
      <c r="H868" s="105">
        <v>2.2780300000000002</v>
      </c>
      <c r="I868" s="93">
        <v>1.7958900000000004</v>
      </c>
      <c r="J868" s="94">
        <f t="shared" si="13"/>
        <v>-5.139491366652826E-6</v>
      </c>
      <c r="K868" s="94">
        <f>I868/'סכום נכסי הקרן'!$C$42</f>
        <v>1.6104707257398758E-8</v>
      </c>
    </row>
    <row r="869" spans="2:11">
      <c r="B869" s="88" t="s">
        <v>3953</v>
      </c>
      <c r="C869" s="90" t="s">
        <v>3955</v>
      </c>
      <c r="D869" s="91" t="s">
        <v>558</v>
      </c>
      <c r="E869" s="91" t="s">
        <v>138</v>
      </c>
      <c r="F869" s="104">
        <v>45097</v>
      </c>
      <c r="G869" s="93">
        <v>289062.50000000006</v>
      </c>
      <c r="H869" s="105">
        <v>2.2780260000000001</v>
      </c>
      <c r="I869" s="93">
        <v>6.5849200000000012</v>
      </c>
      <c r="J869" s="94">
        <f t="shared" si="13"/>
        <v>-1.8844773059652609E-5</v>
      </c>
      <c r="K869" s="94">
        <f>I869/'סכום נכסי הקרן'!$C$42</f>
        <v>5.9050503601774168E-8</v>
      </c>
    </row>
    <row r="870" spans="2:11">
      <c r="B870" s="88" t="s">
        <v>3956</v>
      </c>
      <c r="C870" s="90" t="s">
        <v>3957</v>
      </c>
      <c r="D870" s="91" t="s">
        <v>558</v>
      </c>
      <c r="E870" s="91" t="s">
        <v>138</v>
      </c>
      <c r="F870" s="104">
        <v>45099</v>
      </c>
      <c r="G870" s="93">
        <v>37146493.210000008</v>
      </c>
      <c r="H870" s="105">
        <v>1.835528</v>
      </c>
      <c r="I870" s="93">
        <v>681.83432999999991</v>
      </c>
      <c r="J870" s="94">
        <f t="shared" si="13"/>
        <v>-1.951278559668194E-3</v>
      </c>
      <c r="K870" s="94">
        <f>I870/'סכום נכסי הקרן'!$C$42</f>
        <v>6.1143735321732483E-6</v>
      </c>
    </row>
    <row r="871" spans="2:11">
      <c r="B871" s="88" t="s">
        <v>3956</v>
      </c>
      <c r="C871" s="90" t="s">
        <v>3958</v>
      </c>
      <c r="D871" s="91" t="s">
        <v>558</v>
      </c>
      <c r="E871" s="91" t="s">
        <v>138</v>
      </c>
      <c r="F871" s="104">
        <v>45099</v>
      </c>
      <c r="G871" s="93">
        <v>18311651.570000004</v>
      </c>
      <c r="H871" s="105">
        <v>1.835528</v>
      </c>
      <c r="I871" s="93">
        <v>336.11551000000009</v>
      </c>
      <c r="J871" s="94">
        <f t="shared" si="13"/>
        <v>-9.6189786782214484E-4</v>
      </c>
      <c r="K871" s="94">
        <f>I871/'סכום נכסי הקרן'!$C$42</f>
        <v>3.0141277546070661E-6</v>
      </c>
    </row>
    <row r="872" spans="2:11">
      <c r="B872" s="88" t="s">
        <v>3956</v>
      </c>
      <c r="C872" s="90" t="s">
        <v>3959</v>
      </c>
      <c r="D872" s="91" t="s">
        <v>558</v>
      </c>
      <c r="E872" s="91" t="s">
        <v>138</v>
      </c>
      <c r="F872" s="104">
        <v>45099</v>
      </c>
      <c r="G872" s="93">
        <v>3662330.3000000007</v>
      </c>
      <c r="H872" s="105">
        <v>1.835528</v>
      </c>
      <c r="I872" s="93">
        <v>67.223100000000017</v>
      </c>
      <c r="J872" s="94">
        <f t="shared" si="13"/>
        <v>-1.9237956784081409E-4</v>
      </c>
      <c r="K872" s="94">
        <f>I872/'סכום נכסי הקרן'!$C$42</f>
        <v>6.0282553298634228E-7</v>
      </c>
    </row>
    <row r="873" spans="2:11">
      <c r="B873" s="88" t="s">
        <v>3956</v>
      </c>
      <c r="C873" s="90" t="s">
        <v>3960</v>
      </c>
      <c r="D873" s="91" t="s">
        <v>558</v>
      </c>
      <c r="E873" s="91" t="s">
        <v>138</v>
      </c>
      <c r="F873" s="104">
        <v>45099</v>
      </c>
      <c r="G873" s="93">
        <v>222355.76000000004</v>
      </c>
      <c r="H873" s="105">
        <v>1.8355269999999999</v>
      </c>
      <c r="I873" s="93">
        <v>4.0814000000000004</v>
      </c>
      <c r="J873" s="94">
        <f t="shared" si="13"/>
        <v>-1.1680180892959391E-5</v>
      </c>
      <c r="K873" s="94">
        <f>I873/'סכום נכסי הקרן'!$C$42</f>
        <v>3.6600099226760698E-8</v>
      </c>
    </row>
    <row r="874" spans="2:11">
      <c r="B874" s="88" t="s">
        <v>3961</v>
      </c>
      <c r="C874" s="90" t="s">
        <v>3962</v>
      </c>
      <c r="D874" s="91" t="s">
        <v>558</v>
      </c>
      <c r="E874" s="91" t="s">
        <v>138</v>
      </c>
      <c r="F874" s="104">
        <v>45104</v>
      </c>
      <c r="G874" s="93">
        <v>542162.37000000011</v>
      </c>
      <c r="H874" s="105">
        <v>0.53914300000000004</v>
      </c>
      <c r="I874" s="93">
        <v>2.9230300000000007</v>
      </c>
      <c r="J874" s="94">
        <f t="shared" si="13"/>
        <v>-8.3651490066024148E-6</v>
      </c>
      <c r="K874" s="94">
        <f>I874/'סכום נכסי הקרן'!$C$42</f>
        <v>2.6212375175870619E-8</v>
      </c>
    </row>
    <row r="875" spans="2:11">
      <c r="B875" s="88" t="s">
        <v>3963</v>
      </c>
      <c r="C875" s="90" t="s">
        <v>3964</v>
      </c>
      <c r="D875" s="91" t="s">
        <v>558</v>
      </c>
      <c r="E875" s="91" t="s">
        <v>138</v>
      </c>
      <c r="F875" s="104">
        <v>45105</v>
      </c>
      <c r="G875" s="93">
        <v>107666.71000000002</v>
      </c>
      <c r="H875" s="105">
        <v>0.30959399999999998</v>
      </c>
      <c r="I875" s="93">
        <v>0.33332999999999996</v>
      </c>
      <c r="J875" s="94">
        <f t="shared" si="13"/>
        <v>-9.5392627457493833E-7</v>
      </c>
      <c r="K875" s="94">
        <f>I875/'סכום נכסי הקרן'!$C$42</f>
        <v>2.9891485949076645E-9</v>
      </c>
    </row>
    <row r="876" spans="2:11">
      <c r="B876" s="88" t="s">
        <v>3963</v>
      </c>
      <c r="C876" s="90" t="s">
        <v>3154</v>
      </c>
      <c r="D876" s="91" t="s">
        <v>558</v>
      </c>
      <c r="E876" s="91" t="s">
        <v>138</v>
      </c>
      <c r="F876" s="104">
        <v>45105</v>
      </c>
      <c r="G876" s="93">
        <v>15660.620000000003</v>
      </c>
      <c r="H876" s="105">
        <v>0.30956600000000001</v>
      </c>
      <c r="I876" s="93">
        <v>4.8479999999999995E-2</v>
      </c>
      <c r="J876" s="94">
        <f t="shared" si="13"/>
        <v>-1.3874042477842681E-7</v>
      </c>
      <c r="K876" s="94">
        <f>I876/'סכום נכסי הקרן'!$C$42</f>
        <v>4.3474611910456179E-10</v>
      </c>
    </row>
    <row r="877" spans="2:11">
      <c r="B877" s="88" t="s">
        <v>3963</v>
      </c>
      <c r="C877" s="90" t="s">
        <v>3965</v>
      </c>
      <c r="D877" s="91" t="s">
        <v>558</v>
      </c>
      <c r="E877" s="91" t="s">
        <v>138</v>
      </c>
      <c r="F877" s="104">
        <v>45105</v>
      </c>
      <c r="G877" s="93">
        <v>932295.85000000009</v>
      </c>
      <c r="H877" s="105">
        <v>0.30959599999999998</v>
      </c>
      <c r="I877" s="93">
        <v>2.8863500000000002</v>
      </c>
      <c r="J877" s="94">
        <f t="shared" si="13"/>
        <v>-8.2601779096372182E-6</v>
      </c>
      <c r="K877" s="94">
        <f>I877/'סכום נכסי הקרן'!$C$42</f>
        <v>2.5883445975194968E-8</v>
      </c>
    </row>
    <row r="878" spans="2:11">
      <c r="B878" s="95"/>
      <c r="C878" s="90"/>
      <c r="D878" s="90"/>
      <c r="E878" s="90"/>
      <c r="F878" s="90"/>
      <c r="G878" s="93"/>
      <c r="H878" s="105"/>
      <c r="I878" s="90"/>
      <c r="J878" s="94"/>
      <c r="K878" s="90"/>
    </row>
    <row r="879" spans="2:11">
      <c r="B879" s="87" t="s">
        <v>200</v>
      </c>
      <c r="C879" s="82"/>
      <c r="D879" s="83"/>
      <c r="E879" s="83"/>
      <c r="F879" s="102"/>
      <c r="G879" s="85"/>
      <c r="H879" s="103"/>
      <c r="I879" s="85">
        <v>-2507.1373908390001</v>
      </c>
      <c r="J879" s="86">
        <f t="shared" si="13"/>
        <v>7.1749444427161631E-3</v>
      </c>
      <c r="K879" s="86">
        <f>I879/'סכום נכסי הקרן'!$C$42</f>
        <v>-2.2482843455635155E-5</v>
      </c>
    </row>
    <row r="880" spans="2:11">
      <c r="B880" s="88" t="s">
        <v>3966</v>
      </c>
      <c r="C880" s="90" t="s">
        <v>3967</v>
      </c>
      <c r="D880" s="91" t="s">
        <v>558</v>
      </c>
      <c r="E880" s="91" t="s">
        <v>139</v>
      </c>
      <c r="F880" s="104">
        <v>45097</v>
      </c>
      <c r="G880" s="93">
        <v>11864459.850000001</v>
      </c>
      <c r="H880" s="105">
        <v>0.57616199999999995</v>
      </c>
      <c r="I880" s="93">
        <v>68.358509161000001</v>
      </c>
      <c r="J880" s="94">
        <f t="shared" si="13"/>
        <v>-1.9562889022725088E-4</v>
      </c>
      <c r="K880" s="94">
        <f>I880/'סכום נכסי הקרן'!$C$42</f>
        <v>6.1300735489930662E-7</v>
      </c>
    </row>
    <row r="881" spans="2:11">
      <c r="B881" s="88" t="s">
        <v>3968</v>
      </c>
      <c r="C881" s="90" t="s">
        <v>3969</v>
      </c>
      <c r="D881" s="91" t="s">
        <v>558</v>
      </c>
      <c r="E881" s="91" t="s">
        <v>139</v>
      </c>
      <c r="F881" s="104">
        <v>45036</v>
      </c>
      <c r="G881" s="93">
        <v>85000000.000000015</v>
      </c>
      <c r="H881" s="105">
        <v>0.83706199999999997</v>
      </c>
      <c r="I881" s="93">
        <v>711.5027</v>
      </c>
      <c r="J881" s="94">
        <f t="shared" si="13"/>
        <v>-2.0361837217202474E-3</v>
      </c>
      <c r="K881" s="94">
        <f>I881/'סכום נכסי הקרן'!$C$42</f>
        <v>6.3804256921909513E-6</v>
      </c>
    </row>
    <row r="882" spans="2:11">
      <c r="B882" s="88" t="s">
        <v>3970</v>
      </c>
      <c r="C882" s="90" t="s">
        <v>3971</v>
      </c>
      <c r="D882" s="91" t="s">
        <v>558</v>
      </c>
      <c r="E882" s="91" t="s">
        <v>139</v>
      </c>
      <c r="F882" s="104">
        <v>45036</v>
      </c>
      <c r="G882" s="93">
        <v>25000000.000000004</v>
      </c>
      <c r="H882" s="105">
        <v>0.96128999999999998</v>
      </c>
      <c r="I882" s="93">
        <v>240.32250000000002</v>
      </c>
      <c r="J882" s="94">
        <f t="shared" si="13"/>
        <v>-6.8775671893179634E-4</v>
      </c>
      <c r="K882" s="94">
        <f>I882/'סכום נכסי הקרן'!$C$42</f>
        <v>2.1551005406044979E-6</v>
      </c>
    </row>
    <row r="883" spans="2:11">
      <c r="B883" s="88" t="s">
        <v>3972</v>
      </c>
      <c r="C883" s="90" t="s">
        <v>3973</v>
      </c>
      <c r="D883" s="91" t="s">
        <v>558</v>
      </c>
      <c r="E883" s="91" t="s">
        <v>139</v>
      </c>
      <c r="F883" s="104">
        <v>45036</v>
      </c>
      <c r="G883" s="93">
        <v>40000000.000000007</v>
      </c>
      <c r="H883" s="105">
        <v>0.96145099999999994</v>
      </c>
      <c r="I883" s="93">
        <v>384.58040000000005</v>
      </c>
      <c r="J883" s="94">
        <f t="shared" si="13"/>
        <v>-1.1005950506901259E-3</v>
      </c>
      <c r="K883" s="94">
        <f>I883/'סכום נכסי הקרן'!$C$42</f>
        <v>3.4487383742508261E-6</v>
      </c>
    </row>
    <row r="884" spans="2:11">
      <c r="B884" s="88" t="s">
        <v>3974</v>
      </c>
      <c r="C884" s="90" t="s">
        <v>3975</v>
      </c>
      <c r="D884" s="91" t="s">
        <v>558</v>
      </c>
      <c r="E884" s="91" t="s">
        <v>139</v>
      </c>
      <c r="F884" s="104">
        <v>45034</v>
      </c>
      <c r="G884" s="93">
        <v>25000000.000000004</v>
      </c>
      <c r="H884" s="105">
        <v>1.1553420000000001</v>
      </c>
      <c r="I884" s="93">
        <v>288.83550000000008</v>
      </c>
      <c r="J884" s="94">
        <f t="shared" si="13"/>
        <v>-8.2659158335580268E-4</v>
      </c>
      <c r="K884" s="94">
        <f>I884/'סכום נכסי הקרן'!$C$42</f>
        <v>2.5901425883792428E-6</v>
      </c>
    </row>
    <row r="885" spans="2:11">
      <c r="B885" s="88" t="s">
        <v>3976</v>
      </c>
      <c r="C885" s="90" t="s">
        <v>3977</v>
      </c>
      <c r="D885" s="91" t="s">
        <v>558</v>
      </c>
      <c r="E885" s="91" t="s">
        <v>139</v>
      </c>
      <c r="F885" s="104">
        <v>45034</v>
      </c>
      <c r="G885" s="93">
        <v>115000000.00000001</v>
      </c>
      <c r="H885" s="105">
        <v>1.4038919999999999</v>
      </c>
      <c r="I885" s="93">
        <v>1614.4758000000004</v>
      </c>
      <c r="J885" s="94">
        <f t="shared" si="13"/>
        <v>-4.6203188590447719E-3</v>
      </c>
      <c r="K885" s="94">
        <f>I885/'סכום נכסי הקרן'!$C$42</f>
        <v>1.4477868985937147E-5</v>
      </c>
    </row>
    <row r="886" spans="2:11">
      <c r="B886" s="88" t="s">
        <v>3978</v>
      </c>
      <c r="C886" s="90" t="s">
        <v>3979</v>
      </c>
      <c r="D886" s="91" t="s">
        <v>558</v>
      </c>
      <c r="E886" s="91" t="s">
        <v>139</v>
      </c>
      <c r="F886" s="104">
        <v>44889</v>
      </c>
      <c r="G886" s="93">
        <v>30000000.000000004</v>
      </c>
      <c r="H886" s="105">
        <v>-2.5139580000000001</v>
      </c>
      <c r="I886" s="93">
        <v>-754.18740000000014</v>
      </c>
      <c r="J886" s="94">
        <f t="shared" si="13"/>
        <v>2.1583391138312153E-3</v>
      </c>
      <c r="K886" s="94">
        <f>I886/'סכום נכסי הקרן'!$C$42</f>
        <v>-6.7632022530437267E-6</v>
      </c>
    </row>
    <row r="887" spans="2:11">
      <c r="B887" s="88" t="s">
        <v>3980</v>
      </c>
      <c r="C887" s="90" t="s">
        <v>3981</v>
      </c>
      <c r="D887" s="91" t="s">
        <v>558</v>
      </c>
      <c r="E887" s="91" t="s">
        <v>139</v>
      </c>
      <c r="F887" s="104">
        <v>44888</v>
      </c>
      <c r="G887" s="93">
        <v>20000000.000000004</v>
      </c>
      <c r="H887" s="105">
        <v>-2.1979730000000002</v>
      </c>
      <c r="I887" s="93">
        <v>-439.59460000000007</v>
      </c>
      <c r="J887" s="94">
        <f t="shared" si="13"/>
        <v>1.2580350976547573E-3</v>
      </c>
      <c r="K887" s="94">
        <f>I887/'סכום נכסי הקרן'!$C$42</f>
        <v>-3.9420801635586268E-6</v>
      </c>
    </row>
    <row r="888" spans="2:11">
      <c r="B888" s="88" t="s">
        <v>3982</v>
      </c>
      <c r="C888" s="90" t="s">
        <v>3983</v>
      </c>
      <c r="D888" s="91" t="s">
        <v>558</v>
      </c>
      <c r="E888" s="91" t="s">
        <v>139</v>
      </c>
      <c r="F888" s="104">
        <v>44888</v>
      </c>
      <c r="G888" s="93">
        <v>10000000.000000002</v>
      </c>
      <c r="H888" s="105">
        <v>-2.1139389999999998</v>
      </c>
      <c r="I888" s="93">
        <v>-211.39390000000003</v>
      </c>
      <c r="J888" s="94">
        <f t="shared" si="13"/>
        <v>6.0496863617096302E-4</v>
      </c>
      <c r="K888" s="94">
        <f>I888/'סכום נכסי הקרן'!$C$42</f>
        <v>-1.8956822942940973E-6</v>
      </c>
    </row>
    <row r="889" spans="2:11">
      <c r="B889" s="88" t="s">
        <v>3984</v>
      </c>
      <c r="C889" s="90" t="s">
        <v>3985</v>
      </c>
      <c r="D889" s="91" t="s">
        <v>558</v>
      </c>
      <c r="E889" s="91" t="s">
        <v>139</v>
      </c>
      <c r="F889" s="104">
        <v>44888</v>
      </c>
      <c r="G889" s="93">
        <v>30000000.000000004</v>
      </c>
      <c r="H889" s="105">
        <v>-2.0299040000000002</v>
      </c>
      <c r="I889" s="93">
        <v>-608.97120000000007</v>
      </c>
      <c r="J889" s="94">
        <f t="shared" si="13"/>
        <v>1.7427583120014094E-3</v>
      </c>
      <c r="K889" s="94">
        <f>I889/'סכום נכסי הקרן'!$C$42</f>
        <v>-5.4609708301660059E-6</v>
      </c>
    </row>
    <row r="890" spans="2:11">
      <c r="B890" s="88" t="s">
        <v>3986</v>
      </c>
      <c r="C890" s="90" t="s">
        <v>3987</v>
      </c>
      <c r="D890" s="91" t="s">
        <v>558</v>
      </c>
      <c r="E890" s="91" t="s">
        <v>139</v>
      </c>
      <c r="F890" s="104">
        <v>44887</v>
      </c>
      <c r="G890" s="93">
        <v>30000000.000000004</v>
      </c>
      <c r="H890" s="105">
        <v>-1.7839309999999999</v>
      </c>
      <c r="I890" s="93">
        <v>-535.17930000000013</v>
      </c>
      <c r="J890" s="94">
        <f t="shared" si="13"/>
        <v>1.5315801034369047E-3</v>
      </c>
      <c r="K890" s="94">
        <f>I890/'סכום נכסי הקרן'!$C$42</f>
        <v>-4.7992393502495066E-6</v>
      </c>
    </row>
    <row r="891" spans="2:11">
      <c r="B891" s="88" t="s">
        <v>3988</v>
      </c>
      <c r="C891" s="90" t="s">
        <v>3989</v>
      </c>
      <c r="D891" s="91" t="s">
        <v>558</v>
      </c>
      <c r="E891" s="91" t="s">
        <v>139</v>
      </c>
      <c r="F891" s="104">
        <v>44887</v>
      </c>
      <c r="G891" s="93">
        <v>30000000.000000004</v>
      </c>
      <c r="H891" s="105">
        <v>-1.7357849999999999</v>
      </c>
      <c r="I891" s="93">
        <v>-520.7355</v>
      </c>
      <c r="J891" s="94">
        <f t="shared" si="13"/>
        <v>1.4902447291090446E-3</v>
      </c>
      <c r="K891" s="94">
        <f>I891/'סכום נכסי הקרן'!$C$42</f>
        <v>-4.6697140615712369E-6</v>
      </c>
    </row>
    <row r="892" spans="2:11">
      <c r="B892" s="88" t="s">
        <v>3990</v>
      </c>
      <c r="C892" s="90" t="s">
        <v>3991</v>
      </c>
      <c r="D892" s="91" t="s">
        <v>558</v>
      </c>
      <c r="E892" s="91" t="s">
        <v>139</v>
      </c>
      <c r="F892" s="104">
        <v>44894</v>
      </c>
      <c r="G892" s="93">
        <v>45000000.000000007</v>
      </c>
      <c r="H892" s="105">
        <v>-1.91892</v>
      </c>
      <c r="I892" s="93">
        <v>-863.51400000000012</v>
      </c>
      <c r="J892" s="94">
        <f t="shared" si="13"/>
        <v>2.4712107912978234E-3</v>
      </c>
      <c r="K892" s="94">
        <f>I892/'סכום נכסי הקרן'!$C$42</f>
        <v>-7.7435924152734451E-6</v>
      </c>
    </row>
    <row r="893" spans="2:11">
      <c r="B893" s="88" t="s">
        <v>3992</v>
      </c>
      <c r="C893" s="90" t="s">
        <v>3993</v>
      </c>
      <c r="D893" s="91" t="s">
        <v>558</v>
      </c>
      <c r="E893" s="91" t="s">
        <v>139</v>
      </c>
      <c r="F893" s="104">
        <v>44894</v>
      </c>
      <c r="G893" s="93">
        <v>30000000.000000004</v>
      </c>
      <c r="H893" s="105">
        <v>-1.8769279999999999</v>
      </c>
      <c r="I893" s="93">
        <v>-563.07839999999999</v>
      </c>
      <c r="J893" s="94">
        <f t="shared" si="13"/>
        <v>1.6114219554364054E-3</v>
      </c>
      <c r="K893" s="94">
        <f>I893/'סכום נכסי הקרן'!$C$42</f>
        <v>-5.0494255188037563E-6</v>
      </c>
    </row>
    <row r="894" spans="2:11">
      <c r="B894" s="88" t="s">
        <v>3994</v>
      </c>
      <c r="C894" s="90" t="s">
        <v>3995</v>
      </c>
      <c r="D894" s="91" t="s">
        <v>558</v>
      </c>
      <c r="E894" s="91" t="s">
        <v>139</v>
      </c>
      <c r="F894" s="104">
        <v>44894</v>
      </c>
      <c r="G894" s="93">
        <v>45000000.000000007</v>
      </c>
      <c r="H894" s="105">
        <v>-1.8769279999999999</v>
      </c>
      <c r="I894" s="93">
        <v>-844.61760000000004</v>
      </c>
      <c r="J894" s="94">
        <f t="shared" si="13"/>
        <v>2.4171329331546081E-3</v>
      </c>
      <c r="K894" s="94">
        <f>I894/'סכום נכסי הקרן'!$C$42</f>
        <v>-7.5741382782056344E-6</v>
      </c>
    </row>
    <row r="895" spans="2:11">
      <c r="B895" s="88" t="s">
        <v>3996</v>
      </c>
      <c r="C895" s="90" t="s">
        <v>3997</v>
      </c>
      <c r="D895" s="91" t="s">
        <v>558</v>
      </c>
      <c r="E895" s="91" t="s">
        <v>139</v>
      </c>
      <c r="F895" s="104">
        <v>44895</v>
      </c>
      <c r="G895" s="93">
        <v>30000000.000000004</v>
      </c>
      <c r="H895" s="105">
        <v>-1.5798030000000001</v>
      </c>
      <c r="I895" s="93">
        <v>-473.94090000000006</v>
      </c>
      <c r="J895" s="94">
        <f t="shared" si="13"/>
        <v>1.3563275945930263E-3</v>
      </c>
      <c r="K895" s="94">
        <f>I895/'סכום נכסי הקרן'!$C$42</f>
        <v>-4.2500818267310903E-6</v>
      </c>
    </row>
    <row r="896" spans="2:11">
      <c r="B896" s="95"/>
      <c r="C896" s="90"/>
      <c r="D896" s="90"/>
      <c r="E896" s="90"/>
      <c r="F896" s="90"/>
      <c r="G896" s="93"/>
      <c r="H896" s="105"/>
      <c r="I896" s="90"/>
      <c r="J896" s="94"/>
      <c r="K896" s="90"/>
    </row>
    <row r="897" spans="2:11">
      <c r="B897" s="81" t="s">
        <v>211</v>
      </c>
      <c r="C897" s="82"/>
      <c r="D897" s="83"/>
      <c r="E897" s="83"/>
      <c r="F897" s="102"/>
      <c r="G897" s="85"/>
      <c r="H897" s="103"/>
      <c r="I897" s="85">
        <v>239513.93844807602</v>
      </c>
      <c r="J897" s="86">
        <f t="shared" si="13"/>
        <v>-0.68544277146534749</v>
      </c>
      <c r="K897" s="86">
        <f>I897/'סכום נכסי הקרן'!$C$42</f>
        <v>2.1478497362159643E-3</v>
      </c>
    </row>
    <row r="898" spans="2:11">
      <c r="B898" s="87" t="s">
        <v>199</v>
      </c>
      <c r="C898" s="82"/>
      <c r="D898" s="83"/>
      <c r="E898" s="83"/>
      <c r="F898" s="102"/>
      <c r="G898" s="85"/>
      <c r="H898" s="103"/>
      <c r="I898" s="85">
        <v>239513.93844807602</v>
      </c>
      <c r="J898" s="86">
        <f t="shared" si="13"/>
        <v>-0.68544277146534749</v>
      </c>
      <c r="K898" s="86">
        <f>I898/'סכום נכסי הקרן'!$C$42</f>
        <v>2.1478497362159643E-3</v>
      </c>
    </row>
    <row r="899" spans="2:11">
      <c r="B899" s="88" t="s">
        <v>3998</v>
      </c>
      <c r="C899" s="90" t="s">
        <v>3999</v>
      </c>
      <c r="D899" s="91" t="s">
        <v>558</v>
      </c>
      <c r="E899" s="91" t="s">
        <v>138</v>
      </c>
      <c r="F899" s="104">
        <v>45068</v>
      </c>
      <c r="G899" s="93">
        <v>72620373.251208007</v>
      </c>
      <c r="H899" s="105">
        <v>5.4498439999999997</v>
      </c>
      <c r="I899" s="93">
        <v>3957.6970580860007</v>
      </c>
      <c r="J899" s="94">
        <f t="shared" si="13"/>
        <v>-1.1326166893217448E-2</v>
      </c>
      <c r="K899" s="94">
        <f>I899/'סכום נכסי הקרן'!$C$42</f>
        <v>3.5490788708630985E-5</v>
      </c>
    </row>
    <row r="900" spans="2:11">
      <c r="B900" s="88" t="s">
        <v>4000</v>
      </c>
      <c r="C900" s="90" t="s">
        <v>4001</v>
      </c>
      <c r="D900" s="91" t="s">
        <v>558</v>
      </c>
      <c r="E900" s="91" t="s">
        <v>147</v>
      </c>
      <c r="F900" s="104">
        <v>44909</v>
      </c>
      <c r="G900" s="93">
        <v>259822129.74429107</v>
      </c>
      <c r="H900" s="105">
        <v>19.873031999999998</v>
      </c>
      <c r="I900" s="93">
        <v>51634.533851607011</v>
      </c>
      <c r="J900" s="94">
        <f t="shared" si="13"/>
        <v>-0.14776809323036338</v>
      </c>
      <c r="K900" s="94">
        <f>I900/'סכום נכסי הקרן'!$C$42</f>
        <v>4.6303451327886285E-4</v>
      </c>
    </row>
    <row r="901" spans="2:11">
      <c r="B901" s="88" t="s">
        <v>4002</v>
      </c>
      <c r="C901" s="90" t="s">
        <v>4003</v>
      </c>
      <c r="D901" s="91" t="s">
        <v>558</v>
      </c>
      <c r="E901" s="91" t="s">
        <v>138</v>
      </c>
      <c r="F901" s="104">
        <v>44868</v>
      </c>
      <c r="G901" s="93">
        <v>162965671.51790103</v>
      </c>
      <c r="H901" s="105">
        <v>22.552578</v>
      </c>
      <c r="I901" s="93">
        <v>36752.959807779</v>
      </c>
      <c r="J901" s="94">
        <f t="shared" si="13"/>
        <v>-0.10517989388605006</v>
      </c>
      <c r="K901" s="94">
        <f>I901/'סכום נכסי הקרן'!$C$42</f>
        <v>3.2958347033906483E-4</v>
      </c>
    </row>
    <row r="902" spans="2:11">
      <c r="B902" s="88" t="s">
        <v>4004</v>
      </c>
      <c r="C902" s="90" t="s">
        <v>4005</v>
      </c>
      <c r="D902" s="91" t="s">
        <v>558</v>
      </c>
      <c r="E902" s="91" t="s">
        <v>138</v>
      </c>
      <c r="F902" s="104">
        <v>44972</v>
      </c>
      <c r="G902" s="93">
        <v>721555635.71491206</v>
      </c>
      <c r="H902" s="105">
        <v>6.1653229999999999</v>
      </c>
      <c r="I902" s="93">
        <v>44486.234539641002</v>
      </c>
      <c r="J902" s="94">
        <f t="shared" si="13"/>
        <v>-0.12731103706317071</v>
      </c>
      <c r="K902" s="94">
        <f>I902/'סכום נכסי הקרן'!$C$42</f>
        <v>3.9893188571955937E-4</v>
      </c>
    </row>
    <row r="903" spans="2:11">
      <c r="B903" s="88" t="s">
        <v>4004</v>
      </c>
      <c r="C903" s="90" t="s">
        <v>4006</v>
      </c>
      <c r="D903" s="91" t="s">
        <v>558</v>
      </c>
      <c r="E903" s="91" t="s">
        <v>138</v>
      </c>
      <c r="F903" s="104">
        <v>44788</v>
      </c>
      <c r="G903" s="93">
        <v>731095838.76962805</v>
      </c>
      <c r="H903" s="105">
        <v>1.405079</v>
      </c>
      <c r="I903" s="93">
        <v>10272.471714156</v>
      </c>
      <c r="J903" s="94">
        <f t="shared" si="13"/>
        <v>-2.9397835997243767E-2</v>
      </c>
      <c r="K903" s="94">
        <f>I903/'סכום נכסי הקרן'!$C$42</f>
        <v>9.2118754359338004E-5</v>
      </c>
    </row>
    <row r="904" spans="2:11">
      <c r="B904" s="88" t="s">
        <v>4004</v>
      </c>
      <c r="C904" s="90" t="s">
        <v>4007</v>
      </c>
      <c r="D904" s="91" t="s">
        <v>558</v>
      </c>
      <c r="E904" s="91" t="s">
        <v>138</v>
      </c>
      <c r="F904" s="104">
        <v>45069</v>
      </c>
      <c r="G904" s="93">
        <v>572716271.78284204</v>
      </c>
      <c r="H904" s="105">
        <v>7.1095499999999996</v>
      </c>
      <c r="I904" s="93">
        <v>40717.547808158008</v>
      </c>
      <c r="J904" s="94">
        <f t="shared" si="13"/>
        <v>-0.11652578132920265</v>
      </c>
      <c r="K904" s="94">
        <f>I904/'סכום נכסי הקרן'!$C$42</f>
        <v>3.6513605381706171E-4</v>
      </c>
    </row>
    <row r="905" spans="2:11">
      <c r="B905" s="88" t="s">
        <v>4008</v>
      </c>
      <c r="C905" s="90" t="s">
        <v>4009</v>
      </c>
      <c r="D905" s="91" t="s">
        <v>558</v>
      </c>
      <c r="E905" s="91" t="s">
        <v>138</v>
      </c>
      <c r="F905" s="104">
        <v>44946</v>
      </c>
      <c r="G905" s="93">
        <v>108723384.51241404</v>
      </c>
      <c r="H905" s="105">
        <v>-9.3647760000000009</v>
      </c>
      <c r="I905" s="93">
        <v>-10181.701356700001</v>
      </c>
      <c r="J905" s="94">
        <f t="shared" si="13"/>
        <v>2.9138068712781413E-2</v>
      </c>
      <c r="K905" s="94">
        <f>I905/'סכום נכסי הקרן'!$C$42</f>
        <v>-9.1304767960127421E-5</v>
      </c>
    </row>
    <row r="906" spans="2:11">
      <c r="B906" s="88" t="s">
        <v>4010</v>
      </c>
      <c r="C906" s="90" t="s">
        <v>4011</v>
      </c>
      <c r="D906" s="91" t="s">
        <v>558</v>
      </c>
      <c r="E906" s="91" t="s">
        <v>147</v>
      </c>
      <c r="F906" s="104">
        <v>44972</v>
      </c>
      <c r="G906" s="93">
        <v>351518893.42935407</v>
      </c>
      <c r="H906" s="105">
        <v>15.918257000000001</v>
      </c>
      <c r="I906" s="93">
        <v>55955.680267117001</v>
      </c>
      <c r="J906" s="94">
        <f t="shared" si="13"/>
        <v>-0.16013438219937395</v>
      </c>
      <c r="K906" s="94">
        <f>I906/'סכום נכסי הקרן'!$C$42</f>
        <v>5.017845469881359E-4</v>
      </c>
    </row>
    <row r="907" spans="2:11">
      <c r="B907" s="88" t="s">
        <v>4010</v>
      </c>
      <c r="C907" s="90" t="s">
        <v>4012</v>
      </c>
      <c r="D907" s="91" t="s">
        <v>558</v>
      </c>
      <c r="E907" s="91" t="s">
        <v>147</v>
      </c>
      <c r="F907" s="104">
        <v>45082</v>
      </c>
      <c r="G907" s="93">
        <v>183440491.89357802</v>
      </c>
      <c r="H907" s="105">
        <v>3.2263950000000001</v>
      </c>
      <c r="I907" s="93">
        <v>5918.5147582320014</v>
      </c>
      <c r="J907" s="94">
        <f t="shared" si="13"/>
        <v>-1.6937649579506931E-2</v>
      </c>
      <c r="K907" s="94">
        <f>I907/'סכום נכסי הקרן'!$C$42</f>
        <v>5.3074490965438051E-5</v>
      </c>
    </row>
    <row r="908" spans="2:11">
      <c r="B908" s="96"/>
      <c r="C908" s="96"/>
      <c r="D908" s="96"/>
      <c r="E908" s="98"/>
      <c r="F908" s="98"/>
      <c r="G908" s="98"/>
      <c r="H908" s="98"/>
      <c r="I908" s="98"/>
      <c r="J908" s="98"/>
      <c r="K908" s="98"/>
    </row>
    <row r="909" spans="2:11">
      <c r="B909" s="96"/>
      <c r="C909" s="96"/>
      <c r="D909" s="96"/>
      <c r="E909" s="98"/>
      <c r="F909" s="98"/>
      <c r="G909" s="98"/>
      <c r="H909" s="98"/>
      <c r="I909" s="98"/>
      <c r="J909" s="98"/>
      <c r="K909" s="98"/>
    </row>
    <row r="910" spans="2:11">
      <c r="B910" s="96"/>
      <c r="C910" s="96"/>
      <c r="D910" s="96"/>
      <c r="E910" s="98"/>
      <c r="F910" s="98"/>
      <c r="G910" s="98"/>
      <c r="H910" s="98"/>
      <c r="I910" s="98"/>
      <c r="J910" s="98"/>
      <c r="K910" s="98"/>
    </row>
    <row r="911" spans="2:11">
      <c r="B911" s="112" t="s">
        <v>230</v>
      </c>
      <c r="C911" s="96"/>
      <c r="D911" s="96"/>
      <c r="E911" s="98"/>
      <c r="F911" s="98"/>
      <c r="G911" s="98"/>
      <c r="H911" s="98"/>
      <c r="I911" s="98"/>
      <c r="J911" s="98"/>
      <c r="K911" s="98"/>
    </row>
    <row r="912" spans="2:11">
      <c r="B912" s="112" t="s">
        <v>117</v>
      </c>
      <c r="C912" s="96"/>
      <c r="D912" s="96"/>
      <c r="E912" s="98"/>
      <c r="F912" s="98"/>
      <c r="G912" s="98"/>
      <c r="H912" s="98"/>
      <c r="I912" s="98"/>
      <c r="J912" s="98"/>
      <c r="K912" s="98"/>
    </row>
    <row r="913" spans="2:11">
      <c r="B913" s="112" t="s">
        <v>213</v>
      </c>
      <c r="C913" s="96"/>
      <c r="D913" s="96"/>
      <c r="E913" s="98"/>
      <c r="F913" s="98"/>
      <c r="G913" s="98"/>
      <c r="H913" s="98"/>
      <c r="I913" s="98"/>
      <c r="J913" s="98"/>
      <c r="K913" s="98"/>
    </row>
    <row r="914" spans="2:11">
      <c r="B914" s="112" t="s">
        <v>221</v>
      </c>
      <c r="C914" s="96"/>
      <c r="D914" s="96"/>
      <c r="E914" s="98"/>
      <c r="F914" s="98"/>
      <c r="G914" s="98"/>
      <c r="H914" s="98"/>
      <c r="I914" s="98"/>
      <c r="J914" s="98"/>
      <c r="K914" s="98"/>
    </row>
    <row r="915" spans="2:11">
      <c r="B915" s="96"/>
      <c r="C915" s="96"/>
      <c r="D915" s="96"/>
      <c r="E915" s="98"/>
      <c r="F915" s="98"/>
      <c r="G915" s="98"/>
      <c r="H915" s="98"/>
      <c r="I915" s="98"/>
      <c r="J915" s="98"/>
      <c r="K915" s="98"/>
    </row>
    <row r="916" spans="2:11">
      <c r="B916" s="96"/>
      <c r="C916" s="96"/>
      <c r="D916" s="96"/>
      <c r="E916" s="98"/>
      <c r="F916" s="98"/>
      <c r="G916" s="98"/>
      <c r="H916" s="98"/>
      <c r="I916" s="98"/>
      <c r="J916" s="98"/>
      <c r="K916" s="98"/>
    </row>
    <row r="917" spans="2:11">
      <c r="B917" s="96"/>
      <c r="C917" s="96"/>
      <c r="D917" s="96"/>
      <c r="E917" s="98"/>
      <c r="F917" s="98"/>
      <c r="G917" s="98"/>
      <c r="H917" s="98"/>
      <c r="I917" s="98"/>
      <c r="J917" s="98"/>
      <c r="K917" s="98"/>
    </row>
    <row r="918" spans="2:11">
      <c r="B918" s="96"/>
      <c r="C918" s="96"/>
      <c r="D918" s="96"/>
      <c r="E918" s="98"/>
      <c r="F918" s="98"/>
      <c r="G918" s="98"/>
      <c r="H918" s="98"/>
      <c r="I918" s="98"/>
      <c r="J918" s="98"/>
      <c r="K918" s="98"/>
    </row>
    <row r="919" spans="2:11">
      <c r="B919" s="96"/>
      <c r="C919" s="96"/>
      <c r="D919" s="96"/>
      <c r="E919" s="98"/>
      <c r="F919" s="98"/>
      <c r="G919" s="98"/>
      <c r="H919" s="98"/>
      <c r="I919" s="98"/>
      <c r="J919" s="98"/>
      <c r="K919" s="98"/>
    </row>
    <row r="920" spans="2:11">
      <c r="B920" s="96"/>
      <c r="C920" s="96"/>
      <c r="D920" s="96"/>
      <c r="E920" s="98"/>
      <c r="F920" s="98"/>
      <c r="G920" s="98"/>
      <c r="H920" s="98"/>
      <c r="I920" s="98"/>
      <c r="J920" s="98"/>
      <c r="K920" s="98"/>
    </row>
    <row r="921" spans="2:11">
      <c r="B921" s="96"/>
      <c r="C921" s="96"/>
      <c r="D921" s="96"/>
      <c r="E921" s="98"/>
      <c r="F921" s="98"/>
      <c r="G921" s="98"/>
      <c r="H921" s="98"/>
      <c r="I921" s="98"/>
      <c r="J921" s="98"/>
      <c r="K921" s="98"/>
    </row>
    <row r="922" spans="2:11">
      <c r="B922" s="96"/>
      <c r="C922" s="96"/>
      <c r="D922" s="96"/>
      <c r="E922" s="98"/>
      <c r="F922" s="98"/>
      <c r="G922" s="98"/>
      <c r="H922" s="98"/>
      <c r="I922" s="98"/>
      <c r="J922" s="98"/>
      <c r="K922" s="98"/>
    </row>
    <row r="923" spans="2:11">
      <c r="B923" s="96"/>
      <c r="C923" s="96"/>
      <c r="D923" s="96"/>
      <c r="E923" s="98"/>
      <c r="F923" s="98"/>
      <c r="G923" s="98"/>
      <c r="H923" s="98"/>
      <c r="I923" s="98"/>
      <c r="J923" s="98"/>
      <c r="K923" s="98"/>
    </row>
    <row r="924" spans="2:11">
      <c r="B924" s="96"/>
      <c r="C924" s="96"/>
      <c r="D924" s="96"/>
      <c r="E924" s="98"/>
      <c r="F924" s="98"/>
      <c r="G924" s="98"/>
      <c r="H924" s="98"/>
      <c r="I924" s="98"/>
      <c r="J924" s="98"/>
      <c r="K924" s="98"/>
    </row>
    <row r="925" spans="2:11">
      <c r="B925" s="96"/>
      <c r="C925" s="96"/>
      <c r="D925" s="96"/>
      <c r="E925" s="98"/>
      <c r="F925" s="98"/>
      <c r="G925" s="98"/>
      <c r="H925" s="98"/>
      <c r="I925" s="98"/>
      <c r="J925" s="98"/>
      <c r="K925" s="98"/>
    </row>
    <row r="926" spans="2:11">
      <c r="B926" s="96"/>
      <c r="C926" s="96"/>
      <c r="D926" s="96"/>
      <c r="E926" s="98"/>
      <c r="F926" s="98"/>
      <c r="G926" s="98"/>
      <c r="H926" s="98"/>
      <c r="I926" s="98"/>
      <c r="J926" s="98"/>
      <c r="K926" s="98"/>
    </row>
    <row r="927" spans="2:11">
      <c r="B927" s="96"/>
      <c r="C927" s="96"/>
      <c r="D927" s="96"/>
      <c r="E927" s="98"/>
      <c r="F927" s="98"/>
      <c r="G927" s="98"/>
      <c r="H927" s="98"/>
      <c r="I927" s="98"/>
      <c r="J927" s="98"/>
      <c r="K927" s="98"/>
    </row>
    <row r="928" spans="2:11">
      <c r="B928" s="96"/>
      <c r="C928" s="96"/>
      <c r="D928" s="96"/>
      <c r="E928" s="98"/>
      <c r="F928" s="98"/>
      <c r="G928" s="98"/>
      <c r="H928" s="98"/>
      <c r="I928" s="98"/>
      <c r="J928" s="98"/>
      <c r="K928" s="98"/>
    </row>
    <row r="929" spans="2:11">
      <c r="B929" s="96"/>
      <c r="C929" s="96"/>
      <c r="D929" s="96"/>
      <c r="E929" s="98"/>
      <c r="F929" s="98"/>
      <c r="G929" s="98"/>
      <c r="H929" s="98"/>
      <c r="I929" s="98"/>
      <c r="J929" s="98"/>
      <c r="K929" s="98"/>
    </row>
    <row r="930" spans="2:11">
      <c r="B930" s="96"/>
      <c r="C930" s="96"/>
      <c r="D930" s="96"/>
      <c r="E930" s="98"/>
      <c r="F930" s="98"/>
      <c r="G930" s="98"/>
      <c r="H930" s="98"/>
      <c r="I930" s="98"/>
      <c r="J930" s="98"/>
      <c r="K930" s="98"/>
    </row>
    <row r="931" spans="2:11">
      <c r="B931" s="96"/>
      <c r="C931" s="96"/>
      <c r="D931" s="96"/>
      <c r="E931" s="98"/>
      <c r="F931" s="98"/>
      <c r="G931" s="98"/>
      <c r="H931" s="98"/>
      <c r="I931" s="98"/>
      <c r="J931" s="98"/>
      <c r="K931" s="98"/>
    </row>
    <row r="932" spans="2:11">
      <c r="B932" s="96"/>
      <c r="C932" s="96"/>
      <c r="D932" s="96"/>
      <c r="E932" s="98"/>
      <c r="F932" s="98"/>
      <c r="G932" s="98"/>
      <c r="H932" s="98"/>
      <c r="I932" s="98"/>
      <c r="J932" s="98"/>
      <c r="K932" s="98"/>
    </row>
    <row r="933" spans="2:11">
      <c r="B933" s="96"/>
      <c r="C933" s="96"/>
      <c r="D933" s="96"/>
      <c r="E933" s="98"/>
      <c r="F933" s="98"/>
      <c r="G933" s="98"/>
      <c r="H933" s="98"/>
      <c r="I933" s="98"/>
      <c r="J933" s="98"/>
      <c r="K933" s="98"/>
    </row>
    <row r="934" spans="2:11">
      <c r="B934" s="96"/>
      <c r="C934" s="96"/>
      <c r="D934" s="96"/>
      <c r="E934" s="98"/>
      <c r="F934" s="98"/>
      <c r="G934" s="98"/>
      <c r="H934" s="98"/>
      <c r="I934" s="98"/>
      <c r="J934" s="98"/>
      <c r="K934" s="98"/>
    </row>
    <row r="935" spans="2:11">
      <c r="B935" s="96"/>
      <c r="C935" s="96"/>
      <c r="D935" s="96"/>
      <c r="E935" s="98"/>
      <c r="F935" s="98"/>
      <c r="G935" s="98"/>
      <c r="H935" s="98"/>
      <c r="I935" s="98"/>
      <c r="J935" s="98"/>
      <c r="K935" s="98"/>
    </row>
    <row r="936" spans="2:11">
      <c r="B936" s="96"/>
      <c r="C936" s="96"/>
      <c r="D936" s="96"/>
      <c r="E936" s="98"/>
      <c r="F936" s="98"/>
      <c r="G936" s="98"/>
      <c r="H936" s="98"/>
      <c r="I936" s="98"/>
      <c r="J936" s="98"/>
      <c r="K936" s="98"/>
    </row>
    <row r="937" spans="2:11">
      <c r="B937" s="96"/>
      <c r="C937" s="96"/>
      <c r="D937" s="96"/>
      <c r="E937" s="98"/>
      <c r="F937" s="98"/>
      <c r="G937" s="98"/>
      <c r="H937" s="98"/>
      <c r="I937" s="98"/>
      <c r="J937" s="98"/>
      <c r="K937" s="98"/>
    </row>
    <row r="938" spans="2:11">
      <c r="B938" s="96"/>
      <c r="C938" s="96"/>
      <c r="D938" s="96"/>
      <c r="E938" s="98"/>
      <c r="F938" s="98"/>
      <c r="G938" s="98"/>
      <c r="H938" s="98"/>
      <c r="I938" s="98"/>
      <c r="J938" s="98"/>
      <c r="K938" s="98"/>
    </row>
    <row r="939" spans="2:11">
      <c r="B939" s="96"/>
      <c r="C939" s="96"/>
      <c r="D939" s="96"/>
      <c r="E939" s="98"/>
      <c r="F939" s="98"/>
      <c r="G939" s="98"/>
      <c r="H939" s="98"/>
      <c r="I939" s="98"/>
      <c r="J939" s="98"/>
      <c r="K939" s="98"/>
    </row>
    <row r="940" spans="2:11">
      <c r="B940" s="96"/>
      <c r="C940" s="96"/>
      <c r="D940" s="96"/>
      <c r="E940" s="98"/>
      <c r="F940" s="98"/>
      <c r="G940" s="98"/>
      <c r="H940" s="98"/>
      <c r="I940" s="98"/>
      <c r="J940" s="98"/>
      <c r="K940" s="98"/>
    </row>
    <row r="941" spans="2:11">
      <c r="B941" s="96"/>
      <c r="C941" s="96"/>
      <c r="D941" s="96"/>
      <c r="E941" s="98"/>
      <c r="F941" s="98"/>
      <c r="G941" s="98"/>
      <c r="H941" s="98"/>
      <c r="I941" s="98"/>
      <c r="J941" s="98"/>
      <c r="K941" s="98"/>
    </row>
    <row r="942" spans="2:11">
      <c r="B942" s="96"/>
      <c r="C942" s="96"/>
      <c r="D942" s="96"/>
      <c r="E942" s="98"/>
      <c r="F942" s="98"/>
      <c r="G942" s="98"/>
      <c r="H942" s="98"/>
      <c r="I942" s="98"/>
      <c r="J942" s="98"/>
      <c r="K942" s="98"/>
    </row>
    <row r="943" spans="2:11">
      <c r="B943" s="96"/>
      <c r="C943" s="96"/>
      <c r="D943" s="96"/>
      <c r="E943" s="98"/>
      <c r="F943" s="98"/>
      <c r="G943" s="98"/>
      <c r="H943" s="98"/>
      <c r="I943" s="98"/>
      <c r="J943" s="98"/>
      <c r="K943" s="98"/>
    </row>
    <row r="944" spans="2:11">
      <c r="B944" s="96"/>
      <c r="C944" s="96"/>
      <c r="D944" s="96"/>
      <c r="E944" s="98"/>
      <c r="F944" s="98"/>
      <c r="G944" s="98"/>
      <c r="H944" s="98"/>
      <c r="I944" s="98"/>
      <c r="J944" s="98"/>
      <c r="K944" s="98"/>
    </row>
    <row r="945" spans="2:11">
      <c r="B945" s="96"/>
      <c r="C945" s="96"/>
      <c r="D945" s="96"/>
      <c r="E945" s="98"/>
      <c r="F945" s="98"/>
      <c r="G945" s="98"/>
      <c r="H945" s="98"/>
      <c r="I945" s="98"/>
      <c r="J945" s="98"/>
      <c r="K945" s="98"/>
    </row>
    <row r="946" spans="2:11">
      <c r="B946" s="96"/>
      <c r="C946" s="96"/>
      <c r="D946" s="96"/>
      <c r="E946" s="98"/>
      <c r="F946" s="98"/>
      <c r="G946" s="98"/>
      <c r="H946" s="98"/>
      <c r="I946" s="98"/>
      <c r="J946" s="98"/>
      <c r="K946" s="98"/>
    </row>
    <row r="947" spans="2:11">
      <c r="B947" s="96"/>
      <c r="C947" s="96"/>
      <c r="D947" s="96"/>
      <c r="E947" s="98"/>
      <c r="F947" s="98"/>
      <c r="G947" s="98"/>
      <c r="H947" s="98"/>
      <c r="I947" s="98"/>
      <c r="J947" s="98"/>
      <c r="K947" s="98"/>
    </row>
    <row r="948" spans="2:11">
      <c r="B948" s="96"/>
      <c r="C948" s="96"/>
      <c r="D948" s="96"/>
      <c r="E948" s="98"/>
      <c r="F948" s="98"/>
      <c r="G948" s="98"/>
      <c r="H948" s="98"/>
      <c r="I948" s="98"/>
      <c r="J948" s="98"/>
      <c r="K948" s="98"/>
    </row>
    <row r="949" spans="2:11">
      <c r="B949" s="96"/>
      <c r="C949" s="96"/>
      <c r="D949" s="96"/>
      <c r="E949" s="98"/>
      <c r="F949" s="98"/>
      <c r="G949" s="98"/>
      <c r="H949" s="98"/>
      <c r="I949" s="98"/>
      <c r="J949" s="98"/>
      <c r="K949" s="98"/>
    </row>
    <row r="950" spans="2:11">
      <c r="B950" s="96"/>
      <c r="C950" s="96"/>
      <c r="D950" s="96"/>
      <c r="E950" s="98"/>
      <c r="F950" s="98"/>
      <c r="G950" s="98"/>
      <c r="H950" s="98"/>
      <c r="I950" s="98"/>
      <c r="J950" s="98"/>
      <c r="K950" s="98"/>
    </row>
    <row r="951" spans="2:11">
      <c r="B951" s="96"/>
      <c r="C951" s="96"/>
      <c r="D951" s="96"/>
      <c r="E951" s="98"/>
      <c r="F951" s="98"/>
      <c r="G951" s="98"/>
      <c r="H951" s="98"/>
      <c r="I951" s="98"/>
      <c r="J951" s="98"/>
      <c r="K951" s="98"/>
    </row>
    <row r="952" spans="2:11">
      <c r="B952" s="96"/>
      <c r="C952" s="96"/>
      <c r="D952" s="96"/>
      <c r="E952" s="98"/>
      <c r="F952" s="98"/>
      <c r="G952" s="98"/>
      <c r="H952" s="98"/>
      <c r="I952" s="98"/>
      <c r="J952" s="98"/>
      <c r="K952" s="98"/>
    </row>
    <row r="953" spans="2:11">
      <c r="B953" s="96"/>
      <c r="C953" s="96"/>
      <c r="D953" s="96"/>
      <c r="E953" s="98"/>
      <c r="F953" s="98"/>
      <c r="G953" s="98"/>
      <c r="H953" s="98"/>
      <c r="I953" s="98"/>
      <c r="J953" s="98"/>
      <c r="K953" s="98"/>
    </row>
    <row r="954" spans="2:11">
      <c r="B954" s="96"/>
      <c r="C954" s="96"/>
      <c r="D954" s="96"/>
      <c r="E954" s="98"/>
      <c r="F954" s="98"/>
      <c r="G954" s="98"/>
      <c r="H954" s="98"/>
      <c r="I954" s="98"/>
      <c r="J954" s="98"/>
      <c r="K954" s="98"/>
    </row>
    <row r="955" spans="2:11">
      <c r="B955" s="96"/>
      <c r="C955" s="96"/>
      <c r="D955" s="96"/>
      <c r="E955" s="98"/>
      <c r="F955" s="98"/>
      <c r="G955" s="98"/>
      <c r="H955" s="98"/>
      <c r="I955" s="98"/>
      <c r="J955" s="98"/>
      <c r="K955" s="98"/>
    </row>
    <row r="956" spans="2:11">
      <c r="B956" s="96"/>
      <c r="C956" s="96"/>
      <c r="D956" s="96"/>
      <c r="E956" s="98"/>
      <c r="F956" s="98"/>
      <c r="G956" s="98"/>
      <c r="H956" s="98"/>
      <c r="I956" s="98"/>
      <c r="J956" s="98"/>
      <c r="K956" s="98"/>
    </row>
    <row r="957" spans="2:11">
      <c r="B957" s="96"/>
      <c r="C957" s="96"/>
      <c r="D957" s="96"/>
      <c r="E957" s="98"/>
      <c r="F957" s="98"/>
      <c r="G957" s="98"/>
      <c r="H957" s="98"/>
      <c r="I957" s="98"/>
      <c r="J957" s="98"/>
      <c r="K957" s="98"/>
    </row>
    <row r="958" spans="2:11">
      <c r="B958" s="96"/>
      <c r="C958" s="96"/>
      <c r="D958" s="96"/>
      <c r="E958" s="98"/>
      <c r="F958" s="98"/>
      <c r="G958" s="98"/>
      <c r="H958" s="98"/>
      <c r="I958" s="98"/>
      <c r="J958" s="98"/>
      <c r="K958" s="98"/>
    </row>
    <row r="959" spans="2:11">
      <c r="B959" s="96"/>
      <c r="C959" s="96"/>
      <c r="D959" s="96"/>
      <c r="E959" s="98"/>
      <c r="F959" s="98"/>
      <c r="G959" s="98"/>
      <c r="H959" s="98"/>
      <c r="I959" s="98"/>
      <c r="J959" s="98"/>
      <c r="K959" s="98"/>
    </row>
    <row r="960" spans="2:11">
      <c r="B960" s="96"/>
      <c r="C960" s="96"/>
      <c r="D960" s="96"/>
      <c r="E960" s="98"/>
      <c r="F960" s="98"/>
      <c r="G960" s="98"/>
      <c r="H960" s="98"/>
      <c r="I960" s="98"/>
      <c r="J960" s="98"/>
      <c r="K960" s="98"/>
    </row>
    <row r="961" spans="2:11">
      <c r="B961" s="96"/>
      <c r="C961" s="96"/>
      <c r="D961" s="96"/>
      <c r="E961" s="98"/>
      <c r="F961" s="98"/>
      <c r="G961" s="98"/>
      <c r="H961" s="98"/>
      <c r="I961" s="98"/>
      <c r="J961" s="98"/>
      <c r="K961" s="98"/>
    </row>
    <row r="962" spans="2:11">
      <c r="B962" s="96"/>
      <c r="C962" s="96"/>
      <c r="D962" s="96"/>
      <c r="E962" s="98"/>
      <c r="F962" s="98"/>
      <c r="G962" s="98"/>
      <c r="H962" s="98"/>
      <c r="I962" s="98"/>
      <c r="J962" s="98"/>
      <c r="K962" s="98"/>
    </row>
    <row r="963" spans="2:11">
      <c r="B963" s="96"/>
      <c r="C963" s="96"/>
      <c r="D963" s="96"/>
      <c r="E963" s="98"/>
      <c r="F963" s="98"/>
      <c r="G963" s="98"/>
      <c r="H963" s="98"/>
      <c r="I963" s="98"/>
      <c r="J963" s="98"/>
      <c r="K963" s="98"/>
    </row>
    <row r="964" spans="2:11">
      <c r="B964" s="96"/>
      <c r="C964" s="96"/>
      <c r="D964" s="96"/>
      <c r="E964" s="98"/>
      <c r="F964" s="98"/>
      <c r="G964" s="98"/>
      <c r="H964" s="98"/>
      <c r="I964" s="98"/>
      <c r="J964" s="98"/>
      <c r="K964" s="98"/>
    </row>
    <row r="965" spans="2:11">
      <c r="B965" s="96"/>
      <c r="C965" s="96"/>
      <c r="D965" s="96"/>
      <c r="E965" s="98"/>
      <c r="F965" s="98"/>
      <c r="G965" s="98"/>
      <c r="H965" s="98"/>
      <c r="I965" s="98"/>
      <c r="J965" s="98"/>
      <c r="K965" s="98"/>
    </row>
    <row r="966" spans="2:11">
      <c r="B966" s="96"/>
      <c r="C966" s="96"/>
      <c r="D966" s="96"/>
      <c r="E966" s="98"/>
      <c r="F966" s="98"/>
      <c r="G966" s="98"/>
      <c r="H966" s="98"/>
      <c r="I966" s="98"/>
      <c r="J966" s="98"/>
      <c r="K966" s="98"/>
    </row>
    <row r="967" spans="2:11">
      <c r="B967" s="96"/>
      <c r="C967" s="96"/>
      <c r="D967" s="96"/>
      <c r="E967" s="98"/>
      <c r="F967" s="98"/>
      <c r="G967" s="98"/>
      <c r="H967" s="98"/>
      <c r="I967" s="98"/>
      <c r="J967" s="98"/>
      <c r="K967" s="98"/>
    </row>
    <row r="968" spans="2:11">
      <c r="B968" s="96"/>
      <c r="C968" s="96"/>
      <c r="D968" s="96"/>
      <c r="E968" s="98"/>
      <c r="F968" s="98"/>
      <c r="G968" s="98"/>
      <c r="H968" s="98"/>
      <c r="I968" s="98"/>
      <c r="J968" s="98"/>
      <c r="K968" s="98"/>
    </row>
    <row r="969" spans="2:11">
      <c r="B969" s="96"/>
      <c r="C969" s="96"/>
      <c r="D969" s="96"/>
      <c r="E969" s="98"/>
      <c r="F969" s="98"/>
      <c r="G969" s="98"/>
      <c r="H969" s="98"/>
      <c r="I969" s="98"/>
      <c r="J969" s="98"/>
      <c r="K969" s="98"/>
    </row>
    <row r="970" spans="2:11">
      <c r="B970" s="96"/>
      <c r="C970" s="96"/>
      <c r="D970" s="96"/>
      <c r="E970" s="98"/>
      <c r="F970" s="98"/>
      <c r="G970" s="98"/>
      <c r="H970" s="98"/>
      <c r="I970" s="98"/>
      <c r="J970" s="98"/>
      <c r="K970" s="98"/>
    </row>
    <row r="971" spans="2:11">
      <c r="B971" s="96"/>
      <c r="C971" s="96"/>
      <c r="D971" s="96"/>
      <c r="E971" s="98"/>
      <c r="F971" s="98"/>
      <c r="G971" s="98"/>
      <c r="H971" s="98"/>
      <c r="I971" s="98"/>
      <c r="J971" s="98"/>
      <c r="K971" s="98"/>
    </row>
    <row r="972" spans="2:11">
      <c r="B972" s="96"/>
      <c r="C972" s="96"/>
      <c r="D972" s="96"/>
      <c r="E972" s="98"/>
      <c r="F972" s="98"/>
      <c r="G972" s="98"/>
      <c r="H972" s="98"/>
      <c r="I972" s="98"/>
      <c r="J972" s="98"/>
      <c r="K972" s="98"/>
    </row>
    <row r="973" spans="2:11">
      <c r="B973" s="96"/>
      <c r="C973" s="96"/>
      <c r="D973" s="96"/>
      <c r="E973" s="98"/>
      <c r="F973" s="98"/>
      <c r="G973" s="98"/>
      <c r="H973" s="98"/>
      <c r="I973" s="98"/>
      <c r="J973" s="98"/>
      <c r="K973" s="98"/>
    </row>
    <row r="974" spans="2:11">
      <c r="B974" s="96"/>
      <c r="C974" s="96"/>
      <c r="D974" s="96"/>
      <c r="E974" s="98"/>
      <c r="F974" s="98"/>
      <c r="G974" s="98"/>
      <c r="H974" s="98"/>
      <c r="I974" s="98"/>
      <c r="J974" s="98"/>
      <c r="K974" s="98"/>
    </row>
    <row r="975" spans="2:11">
      <c r="B975" s="96"/>
      <c r="C975" s="96"/>
      <c r="D975" s="96"/>
      <c r="E975" s="98"/>
      <c r="F975" s="98"/>
      <c r="G975" s="98"/>
      <c r="H975" s="98"/>
      <c r="I975" s="98"/>
      <c r="J975" s="98"/>
      <c r="K975" s="98"/>
    </row>
    <row r="976" spans="2:11">
      <c r="B976" s="96"/>
      <c r="C976" s="96"/>
      <c r="D976" s="96"/>
      <c r="E976" s="98"/>
      <c r="F976" s="98"/>
      <c r="G976" s="98"/>
      <c r="H976" s="98"/>
      <c r="I976" s="98"/>
      <c r="J976" s="98"/>
      <c r="K976" s="98"/>
    </row>
    <row r="977" spans="2:11">
      <c r="B977" s="96"/>
      <c r="C977" s="96"/>
      <c r="D977" s="96"/>
      <c r="E977" s="98"/>
      <c r="F977" s="98"/>
      <c r="G977" s="98"/>
      <c r="H977" s="98"/>
      <c r="I977" s="98"/>
      <c r="J977" s="98"/>
      <c r="K977" s="98"/>
    </row>
    <row r="978" spans="2:11">
      <c r="B978" s="96"/>
      <c r="C978" s="96"/>
      <c r="D978" s="96"/>
      <c r="E978" s="98"/>
      <c r="F978" s="98"/>
      <c r="G978" s="98"/>
      <c r="H978" s="98"/>
      <c r="I978" s="98"/>
      <c r="J978" s="98"/>
      <c r="K978" s="98"/>
    </row>
    <row r="979" spans="2:11">
      <c r="B979" s="96"/>
      <c r="C979" s="96"/>
      <c r="D979" s="96"/>
      <c r="E979" s="98"/>
      <c r="F979" s="98"/>
      <c r="G979" s="98"/>
      <c r="H979" s="98"/>
      <c r="I979" s="98"/>
      <c r="J979" s="98"/>
      <c r="K979" s="98"/>
    </row>
    <row r="980" spans="2:11">
      <c r="B980" s="96"/>
      <c r="C980" s="96"/>
      <c r="D980" s="96"/>
      <c r="E980" s="98"/>
      <c r="F980" s="98"/>
      <c r="G980" s="98"/>
      <c r="H980" s="98"/>
      <c r="I980" s="98"/>
      <c r="J980" s="98"/>
      <c r="K980" s="98"/>
    </row>
    <row r="981" spans="2:11">
      <c r="B981" s="96"/>
      <c r="C981" s="96"/>
      <c r="D981" s="96"/>
      <c r="E981" s="98"/>
      <c r="F981" s="98"/>
      <c r="G981" s="98"/>
      <c r="H981" s="98"/>
      <c r="I981" s="98"/>
      <c r="J981" s="98"/>
      <c r="K981" s="98"/>
    </row>
    <row r="982" spans="2:11">
      <c r="B982" s="96"/>
      <c r="C982" s="96"/>
      <c r="D982" s="96"/>
      <c r="E982" s="98"/>
      <c r="F982" s="98"/>
      <c r="G982" s="98"/>
      <c r="H982" s="98"/>
      <c r="I982" s="98"/>
      <c r="J982" s="98"/>
      <c r="K982" s="98"/>
    </row>
    <row r="983" spans="2:11">
      <c r="B983" s="96"/>
      <c r="C983" s="96"/>
      <c r="D983" s="96"/>
      <c r="E983" s="98"/>
      <c r="F983" s="98"/>
      <c r="G983" s="98"/>
      <c r="H983" s="98"/>
      <c r="I983" s="98"/>
      <c r="J983" s="98"/>
      <c r="K983" s="98"/>
    </row>
    <row r="984" spans="2:11">
      <c r="B984" s="96"/>
      <c r="C984" s="96"/>
      <c r="D984" s="96"/>
      <c r="E984" s="98"/>
      <c r="F984" s="98"/>
      <c r="G984" s="98"/>
      <c r="H984" s="98"/>
      <c r="I984" s="98"/>
      <c r="J984" s="98"/>
      <c r="K984" s="98"/>
    </row>
    <row r="985" spans="2:11">
      <c r="B985" s="96"/>
      <c r="C985" s="96"/>
      <c r="D985" s="96"/>
      <c r="E985" s="98"/>
      <c r="F985" s="98"/>
      <c r="G985" s="98"/>
      <c r="H985" s="98"/>
      <c r="I985" s="98"/>
      <c r="J985" s="98"/>
      <c r="K985" s="98"/>
    </row>
    <row r="986" spans="2:11">
      <c r="B986" s="96"/>
      <c r="C986" s="96"/>
      <c r="D986" s="96"/>
      <c r="E986" s="98"/>
      <c r="F986" s="98"/>
      <c r="G986" s="98"/>
      <c r="H986" s="98"/>
      <c r="I986" s="98"/>
      <c r="J986" s="98"/>
      <c r="K986" s="98"/>
    </row>
    <row r="987" spans="2:11">
      <c r="B987" s="96"/>
      <c r="C987" s="96"/>
      <c r="D987" s="96"/>
      <c r="E987" s="98"/>
      <c r="F987" s="98"/>
      <c r="G987" s="98"/>
      <c r="H987" s="98"/>
      <c r="I987" s="98"/>
      <c r="J987" s="98"/>
      <c r="K987" s="98"/>
    </row>
    <row r="988" spans="2:11">
      <c r="B988" s="96"/>
      <c r="C988" s="96"/>
      <c r="D988" s="96"/>
      <c r="E988" s="98"/>
      <c r="F988" s="98"/>
      <c r="G988" s="98"/>
      <c r="H988" s="98"/>
      <c r="I988" s="98"/>
      <c r="J988" s="98"/>
      <c r="K988" s="98"/>
    </row>
    <row r="989" spans="2:11">
      <c r="B989" s="96"/>
      <c r="C989" s="96"/>
      <c r="D989" s="96"/>
      <c r="E989" s="98"/>
      <c r="F989" s="98"/>
      <c r="G989" s="98"/>
      <c r="H989" s="98"/>
      <c r="I989" s="98"/>
      <c r="J989" s="98"/>
      <c r="K989" s="98"/>
    </row>
    <row r="990" spans="2:11">
      <c r="B990" s="96"/>
      <c r="C990" s="96"/>
      <c r="D990" s="96"/>
      <c r="E990" s="98"/>
      <c r="F990" s="98"/>
      <c r="G990" s="98"/>
      <c r="H990" s="98"/>
      <c r="I990" s="98"/>
      <c r="J990" s="98"/>
      <c r="K990" s="98"/>
    </row>
    <row r="991" spans="2:11">
      <c r="B991" s="96"/>
      <c r="C991" s="96"/>
      <c r="D991" s="96"/>
      <c r="E991" s="98"/>
      <c r="F991" s="98"/>
      <c r="G991" s="98"/>
      <c r="H991" s="98"/>
      <c r="I991" s="98"/>
      <c r="J991" s="98"/>
      <c r="K991" s="98"/>
    </row>
    <row r="992" spans="2:11">
      <c r="B992" s="96"/>
      <c r="C992" s="96"/>
      <c r="D992" s="96"/>
      <c r="E992" s="98"/>
      <c r="F992" s="98"/>
      <c r="G992" s="98"/>
      <c r="H992" s="98"/>
      <c r="I992" s="98"/>
      <c r="J992" s="98"/>
      <c r="K992" s="98"/>
    </row>
    <row r="993" spans="2:11">
      <c r="B993" s="96"/>
      <c r="C993" s="96"/>
      <c r="D993" s="96"/>
      <c r="E993" s="98"/>
      <c r="F993" s="98"/>
      <c r="G993" s="98"/>
      <c r="H993" s="98"/>
      <c r="I993" s="98"/>
      <c r="J993" s="98"/>
      <c r="K993" s="98"/>
    </row>
    <row r="994" spans="2:11">
      <c r="B994" s="96"/>
      <c r="C994" s="96"/>
      <c r="D994" s="96"/>
      <c r="E994" s="98"/>
      <c r="F994" s="98"/>
      <c r="G994" s="98"/>
      <c r="H994" s="98"/>
      <c r="I994" s="98"/>
      <c r="J994" s="98"/>
      <c r="K994" s="98"/>
    </row>
    <row r="995" spans="2:11">
      <c r="B995" s="96"/>
      <c r="C995" s="96"/>
      <c r="D995" s="96"/>
      <c r="E995" s="98"/>
      <c r="F995" s="98"/>
      <c r="G995" s="98"/>
      <c r="H995" s="98"/>
      <c r="I995" s="98"/>
      <c r="J995" s="98"/>
      <c r="K995" s="98"/>
    </row>
    <row r="996" spans="2:11">
      <c r="B996" s="96"/>
      <c r="C996" s="96"/>
      <c r="D996" s="96"/>
      <c r="E996" s="98"/>
      <c r="F996" s="98"/>
      <c r="G996" s="98"/>
      <c r="H996" s="98"/>
      <c r="I996" s="98"/>
      <c r="J996" s="98"/>
      <c r="K996" s="98"/>
    </row>
    <row r="997" spans="2:11">
      <c r="B997" s="96"/>
      <c r="C997" s="96"/>
      <c r="D997" s="96"/>
      <c r="E997" s="98"/>
      <c r="F997" s="98"/>
      <c r="G997" s="98"/>
      <c r="H997" s="98"/>
      <c r="I997" s="98"/>
      <c r="J997" s="98"/>
      <c r="K997" s="98"/>
    </row>
    <row r="998" spans="2:11">
      <c r="B998" s="96"/>
      <c r="C998" s="96"/>
      <c r="D998" s="96"/>
      <c r="E998" s="98"/>
      <c r="F998" s="98"/>
      <c r="G998" s="98"/>
      <c r="H998" s="98"/>
      <c r="I998" s="98"/>
      <c r="J998" s="98"/>
      <c r="K998" s="98"/>
    </row>
    <row r="999" spans="2:11">
      <c r="B999" s="96"/>
      <c r="C999" s="96"/>
      <c r="D999" s="96"/>
      <c r="E999" s="98"/>
      <c r="F999" s="98"/>
      <c r="G999" s="98"/>
      <c r="H999" s="98"/>
      <c r="I999" s="98"/>
      <c r="J999" s="98"/>
      <c r="K999" s="98"/>
    </row>
    <row r="1000" spans="2:11">
      <c r="B1000" s="96"/>
      <c r="C1000" s="96"/>
      <c r="D1000" s="96"/>
      <c r="E1000" s="98"/>
      <c r="F1000" s="98"/>
      <c r="G1000" s="98"/>
      <c r="H1000" s="98"/>
      <c r="I1000" s="98"/>
      <c r="J1000" s="98"/>
      <c r="K1000" s="98"/>
    </row>
    <row r="1001" spans="2:11">
      <c r="B1001" s="96"/>
      <c r="C1001" s="96"/>
      <c r="D1001" s="96"/>
      <c r="E1001" s="98"/>
      <c r="F1001" s="98"/>
      <c r="G1001" s="98"/>
      <c r="H1001" s="98"/>
      <c r="I1001" s="98"/>
      <c r="J1001" s="98"/>
      <c r="K1001" s="98"/>
    </row>
    <row r="1002" spans="2:11">
      <c r="B1002" s="96"/>
      <c r="C1002" s="96"/>
      <c r="D1002" s="96"/>
      <c r="E1002" s="98"/>
      <c r="F1002" s="98"/>
      <c r="G1002" s="98"/>
      <c r="H1002" s="98"/>
      <c r="I1002" s="98"/>
      <c r="J1002" s="98"/>
      <c r="K1002" s="98"/>
    </row>
    <row r="1003" spans="2:11">
      <c r="B1003" s="96"/>
      <c r="C1003" s="96"/>
      <c r="D1003" s="96"/>
      <c r="E1003" s="98"/>
      <c r="F1003" s="98"/>
      <c r="G1003" s="98"/>
      <c r="H1003" s="98"/>
      <c r="I1003" s="98"/>
      <c r="J1003" s="98"/>
      <c r="K1003" s="98"/>
    </row>
    <row r="1004" spans="2:11">
      <c r="B1004" s="96"/>
      <c r="C1004" s="96"/>
      <c r="D1004" s="96"/>
      <c r="E1004" s="98"/>
      <c r="F1004" s="98"/>
      <c r="G1004" s="98"/>
      <c r="H1004" s="98"/>
      <c r="I1004" s="98"/>
      <c r="J1004" s="98"/>
      <c r="K1004" s="98"/>
    </row>
    <row r="1005" spans="2:11">
      <c r="B1005" s="96"/>
      <c r="C1005" s="96"/>
      <c r="D1005" s="96"/>
      <c r="E1005" s="98"/>
      <c r="F1005" s="98"/>
      <c r="G1005" s="98"/>
      <c r="H1005" s="98"/>
      <c r="I1005" s="98"/>
      <c r="J1005" s="98"/>
      <c r="K1005" s="98"/>
    </row>
    <row r="1006" spans="2:11">
      <c r="B1006" s="96"/>
      <c r="C1006" s="96"/>
      <c r="D1006" s="96"/>
      <c r="E1006" s="98"/>
      <c r="F1006" s="98"/>
      <c r="G1006" s="98"/>
      <c r="H1006" s="98"/>
      <c r="I1006" s="98"/>
      <c r="J1006" s="98"/>
      <c r="K1006" s="98"/>
    </row>
    <row r="1007" spans="2:11">
      <c r="B1007" s="96"/>
      <c r="C1007" s="96"/>
      <c r="D1007" s="96"/>
      <c r="E1007" s="98"/>
      <c r="F1007" s="98"/>
      <c r="G1007" s="98"/>
      <c r="H1007" s="98"/>
      <c r="I1007" s="98"/>
      <c r="J1007" s="98"/>
      <c r="K1007" s="98"/>
    </row>
    <row r="1008" spans="2:11">
      <c r="B1008" s="96"/>
      <c r="C1008" s="96"/>
      <c r="D1008" s="96"/>
      <c r="E1008" s="98"/>
      <c r="F1008" s="98"/>
      <c r="G1008" s="98"/>
      <c r="H1008" s="98"/>
      <c r="I1008" s="98"/>
      <c r="J1008" s="98"/>
      <c r="K1008" s="98"/>
    </row>
    <row r="1009" spans="2:11">
      <c r="B1009" s="96"/>
      <c r="C1009" s="96"/>
      <c r="D1009" s="96"/>
      <c r="E1009" s="98"/>
      <c r="F1009" s="98"/>
      <c r="G1009" s="98"/>
      <c r="H1009" s="98"/>
      <c r="I1009" s="98"/>
      <c r="J1009" s="98"/>
      <c r="K1009" s="98"/>
    </row>
    <row r="1010" spans="2:11">
      <c r="B1010" s="96"/>
      <c r="C1010" s="96"/>
      <c r="D1010" s="96"/>
      <c r="E1010" s="98"/>
      <c r="F1010" s="98"/>
      <c r="G1010" s="98"/>
      <c r="H1010" s="98"/>
      <c r="I1010" s="98"/>
      <c r="J1010" s="98"/>
      <c r="K1010" s="98"/>
    </row>
    <row r="1011" spans="2:11">
      <c r="B1011" s="96"/>
      <c r="C1011" s="96"/>
      <c r="D1011" s="96"/>
      <c r="E1011" s="98"/>
      <c r="F1011" s="98"/>
      <c r="G1011" s="98"/>
      <c r="H1011" s="98"/>
      <c r="I1011" s="98"/>
      <c r="J1011" s="98"/>
      <c r="K1011" s="98"/>
    </row>
    <row r="1012" spans="2:11">
      <c r="B1012" s="96"/>
      <c r="C1012" s="96"/>
      <c r="D1012" s="96"/>
      <c r="E1012" s="98"/>
      <c r="F1012" s="98"/>
      <c r="G1012" s="98"/>
      <c r="H1012" s="98"/>
      <c r="I1012" s="98"/>
      <c r="J1012" s="98"/>
      <c r="K1012" s="98"/>
    </row>
    <row r="1013" spans="2:11">
      <c r="B1013" s="96"/>
      <c r="C1013" s="96"/>
      <c r="D1013" s="96"/>
      <c r="E1013" s="98"/>
      <c r="F1013" s="98"/>
      <c r="G1013" s="98"/>
      <c r="H1013" s="98"/>
      <c r="I1013" s="98"/>
      <c r="J1013" s="98"/>
      <c r="K1013" s="98"/>
    </row>
    <row r="1014" spans="2:11">
      <c r="B1014" s="96"/>
      <c r="C1014" s="96"/>
      <c r="D1014" s="96"/>
      <c r="E1014" s="98"/>
      <c r="F1014" s="98"/>
      <c r="G1014" s="98"/>
      <c r="H1014" s="98"/>
      <c r="I1014" s="98"/>
      <c r="J1014" s="98"/>
      <c r="K1014" s="98"/>
    </row>
    <row r="1015" spans="2:11">
      <c r="B1015" s="96"/>
      <c r="C1015" s="96"/>
      <c r="D1015" s="96"/>
      <c r="E1015" s="98"/>
      <c r="F1015" s="98"/>
      <c r="G1015" s="98"/>
      <c r="H1015" s="98"/>
      <c r="I1015" s="98"/>
      <c r="J1015" s="98"/>
      <c r="K1015" s="98"/>
    </row>
    <row r="1016" spans="2:11">
      <c r="B1016" s="96"/>
      <c r="C1016" s="96"/>
      <c r="D1016" s="96"/>
      <c r="E1016" s="98"/>
      <c r="F1016" s="98"/>
      <c r="G1016" s="98"/>
      <c r="H1016" s="98"/>
      <c r="I1016" s="98"/>
      <c r="J1016" s="98"/>
      <c r="K1016" s="98"/>
    </row>
    <row r="1017" spans="2:11">
      <c r="B1017" s="96"/>
      <c r="C1017" s="96"/>
      <c r="D1017" s="96"/>
      <c r="E1017" s="98"/>
      <c r="F1017" s="98"/>
      <c r="G1017" s="98"/>
      <c r="H1017" s="98"/>
      <c r="I1017" s="98"/>
      <c r="J1017" s="98"/>
      <c r="K1017" s="98"/>
    </row>
    <row r="1018" spans="2:11">
      <c r="B1018" s="96"/>
      <c r="C1018" s="96"/>
      <c r="D1018" s="96"/>
      <c r="E1018" s="98"/>
      <c r="F1018" s="98"/>
      <c r="G1018" s="98"/>
      <c r="H1018" s="98"/>
      <c r="I1018" s="98"/>
      <c r="J1018" s="98"/>
      <c r="K1018" s="98"/>
    </row>
    <row r="1019" spans="2:11">
      <c r="B1019" s="96"/>
      <c r="C1019" s="96"/>
      <c r="D1019" s="96"/>
      <c r="E1019" s="98"/>
      <c r="F1019" s="98"/>
      <c r="G1019" s="98"/>
      <c r="H1019" s="98"/>
      <c r="I1019" s="98"/>
      <c r="J1019" s="98"/>
      <c r="K1019" s="98"/>
    </row>
    <row r="1020" spans="2:11">
      <c r="B1020" s="96"/>
      <c r="C1020" s="96"/>
      <c r="D1020" s="96"/>
      <c r="E1020" s="98"/>
      <c r="F1020" s="98"/>
      <c r="G1020" s="98"/>
      <c r="H1020" s="98"/>
      <c r="I1020" s="98"/>
      <c r="J1020" s="98"/>
      <c r="K1020" s="98"/>
    </row>
    <row r="1021" spans="2:11">
      <c r="B1021" s="96"/>
      <c r="C1021" s="96"/>
      <c r="D1021" s="96"/>
      <c r="E1021" s="98"/>
      <c r="F1021" s="98"/>
      <c r="G1021" s="98"/>
      <c r="H1021" s="98"/>
      <c r="I1021" s="98"/>
      <c r="J1021" s="98"/>
      <c r="K1021" s="98"/>
    </row>
    <row r="1022" spans="2:11">
      <c r="B1022" s="96"/>
      <c r="C1022" s="96"/>
      <c r="D1022" s="96"/>
      <c r="E1022" s="98"/>
      <c r="F1022" s="98"/>
      <c r="G1022" s="98"/>
      <c r="H1022" s="98"/>
      <c r="I1022" s="98"/>
      <c r="J1022" s="98"/>
      <c r="K1022" s="98"/>
    </row>
    <row r="1023" spans="2:11">
      <c r="B1023" s="96"/>
      <c r="C1023" s="96"/>
      <c r="D1023" s="96"/>
      <c r="E1023" s="98"/>
      <c r="F1023" s="98"/>
      <c r="G1023" s="98"/>
      <c r="H1023" s="98"/>
      <c r="I1023" s="98"/>
      <c r="J1023" s="98"/>
      <c r="K1023" s="98"/>
    </row>
    <row r="1024" spans="2:11">
      <c r="B1024" s="96"/>
      <c r="C1024" s="96"/>
      <c r="D1024" s="96"/>
      <c r="E1024" s="98"/>
      <c r="F1024" s="98"/>
      <c r="G1024" s="98"/>
      <c r="H1024" s="98"/>
      <c r="I1024" s="98"/>
      <c r="J1024" s="98"/>
      <c r="K1024" s="98"/>
    </row>
    <row r="1025" spans="2:11">
      <c r="B1025" s="96"/>
      <c r="C1025" s="96"/>
      <c r="D1025" s="96"/>
      <c r="E1025" s="98"/>
      <c r="F1025" s="98"/>
      <c r="G1025" s="98"/>
      <c r="H1025" s="98"/>
      <c r="I1025" s="98"/>
      <c r="J1025" s="98"/>
      <c r="K1025" s="98"/>
    </row>
    <row r="1026" spans="2:11">
      <c r="B1026" s="96"/>
      <c r="C1026" s="96"/>
      <c r="D1026" s="96"/>
      <c r="E1026" s="98"/>
      <c r="F1026" s="98"/>
      <c r="G1026" s="98"/>
      <c r="H1026" s="98"/>
      <c r="I1026" s="98"/>
      <c r="J1026" s="98"/>
      <c r="K1026" s="98"/>
    </row>
    <row r="1027" spans="2:11">
      <c r="B1027" s="96"/>
      <c r="C1027" s="96"/>
      <c r="D1027" s="96"/>
      <c r="E1027" s="98"/>
      <c r="F1027" s="98"/>
      <c r="G1027" s="98"/>
      <c r="H1027" s="98"/>
      <c r="I1027" s="98"/>
      <c r="J1027" s="98"/>
      <c r="K1027" s="98"/>
    </row>
    <row r="1028" spans="2:11">
      <c r="B1028" s="96"/>
      <c r="C1028" s="96"/>
      <c r="D1028" s="96"/>
      <c r="E1028" s="98"/>
      <c r="F1028" s="98"/>
      <c r="G1028" s="98"/>
      <c r="H1028" s="98"/>
      <c r="I1028" s="98"/>
      <c r="J1028" s="98"/>
      <c r="K1028" s="98"/>
    </row>
    <row r="1029" spans="2:11">
      <c r="B1029" s="96"/>
      <c r="C1029" s="96"/>
      <c r="D1029" s="96"/>
      <c r="E1029" s="98"/>
      <c r="F1029" s="98"/>
      <c r="G1029" s="98"/>
      <c r="H1029" s="98"/>
      <c r="I1029" s="98"/>
      <c r="J1029" s="98"/>
      <c r="K1029" s="98"/>
    </row>
    <row r="1030" spans="2:11">
      <c r="B1030" s="96"/>
      <c r="C1030" s="96"/>
      <c r="D1030" s="96"/>
      <c r="E1030" s="98"/>
      <c r="F1030" s="98"/>
      <c r="G1030" s="98"/>
      <c r="H1030" s="98"/>
      <c r="I1030" s="98"/>
      <c r="J1030" s="98"/>
      <c r="K1030" s="98"/>
    </row>
    <row r="1031" spans="2:11">
      <c r="B1031" s="96"/>
      <c r="C1031" s="96"/>
      <c r="D1031" s="96"/>
      <c r="E1031" s="98"/>
      <c r="F1031" s="98"/>
      <c r="G1031" s="98"/>
      <c r="H1031" s="98"/>
      <c r="I1031" s="98"/>
      <c r="J1031" s="98"/>
      <c r="K1031" s="98"/>
    </row>
    <row r="1032" spans="2:11">
      <c r="B1032" s="96"/>
      <c r="C1032" s="96"/>
      <c r="D1032" s="96"/>
      <c r="E1032" s="98"/>
      <c r="F1032" s="98"/>
      <c r="G1032" s="98"/>
      <c r="H1032" s="98"/>
      <c r="I1032" s="98"/>
      <c r="J1032" s="98"/>
      <c r="K1032" s="98"/>
    </row>
    <row r="1033" spans="2:11">
      <c r="B1033" s="96"/>
      <c r="C1033" s="96"/>
      <c r="D1033" s="96"/>
      <c r="E1033" s="98"/>
      <c r="F1033" s="98"/>
      <c r="G1033" s="98"/>
      <c r="H1033" s="98"/>
      <c r="I1033" s="98"/>
      <c r="J1033" s="98"/>
      <c r="K1033" s="98"/>
    </row>
    <row r="1034" spans="2:11">
      <c r="B1034" s="96"/>
      <c r="C1034" s="96"/>
      <c r="D1034" s="96"/>
      <c r="E1034" s="98"/>
      <c r="F1034" s="98"/>
      <c r="G1034" s="98"/>
      <c r="H1034" s="98"/>
      <c r="I1034" s="98"/>
      <c r="J1034" s="98"/>
      <c r="K1034" s="98"/>
    </row>
    <row r="1035" spans="2:11">
      <c r="B1035" s="96"/>
      <c r="C1035" s="96"/>
      <c r="D1035" s="96"/>
      <c r="E1035" s="98"/>
      <c r="F1035" s="98"/>
      <c r="G1035" s="98"/>
      <c r="H1035" s="98"/>
      <c r="I1035" s="98"/>
      <c r="J1035" s="98"/>
      <c r="K1035" s="98"/>
    </row>
    <row r="1036" spans="2:11">
      <c r="B1036" s="96"/>
      <c r="C1036" s="96"/>
      <c r="D1036" s="96"/>
      <c r="E1036" s="98"/>
      <c r="F1036" s="98"/>
      <c r="G1036" s="98"/>
      <c r="H1036" s="98"/>
      <c r="I1036" s="98"/>
      <c r="J1036" s="98"/>
      <c r="K1036" s="98"/>
    </row>
    <row r="1037" spans="2:11">
      <c r="B1037" s="96"/>
      <c r="C1037" s="96"/>
      <c r="D1037" s="96"/>
      <c r="E1037" s="98"/>
      <c r="F1037" s="98"/>
      <c r="G1037" s="98"/>
      <c r="H1037" s="98"/>
      <c r="I1037" s="98"/>
      <c r="J1037" s="98"/>
      <c r="K1037" s="98"/>
    </row>
    <row r="1038" spans="2:11">
      <c r="B1038" s="96"/>
      <c r="C1038" s="96"/>
      <c r="D1038" s="96"/>
      <c r="E1038" s="98"/>
      <c r="F1038" s="98"/>
      <c r="G1038" s="98"/>
      <c r="H1038" s="98"/>
      <c r="I1038" s="98"/>
      <c r="J1038" s="98"/>
      <c r="K1038" s="98"/>
    </row>
    <row r="1039" spans="2:11">
      <c r="B1039" s="96"/>
      <c r="C1039" s="96"/>
      <c r="D1039" s="96"/>
      <c r="E1039" s="98"/>
      <c r="F1039" s="98"/>
      <c r="G1039" s="98"/>
      <c r="H1039" s="98"/>
      <c r="I1039" s="98"/>
      <c r="J1039" s="98"/>
      <c r="K1039" s="98"/>
    </row>
    <row r="1040" spans="2:11">
      <c r="B1040" s="96"/>
      <c r="C1040" s="96"/>
      <c r="D1040" s="96"/>
      <c r="E1040" s="98"/>
      <c r="F1040" s="98"/>
      <c r="G1040" s="98"/>
      <c r="H1040" s="98"/>
      <c r="I1040" s="98"/>
      <c r="J1040" s="98"/>
      <c r="K1040" s="98"/>
    </row>
    <row r="1041" spans="2:11">
      <c r="B1041" s="96"/>
      <c r="C1041" s="96"/>
      <c r="D1041" s="96"/>
      <c r="E1041" s="98"/>
      <c r="F1041" s="98"/>
      <c r="G1041" s="98"/>
      <c r="H1041" s="98"/>
      <c r="I1041" s="98"/>
      <c r="J1041" s="98"/>
      <c r="K1041" s="98"/>
    </row>
    <row r="1042" spans="2:11">
      <c r="B1042" s="96"/>
      <c r="C1042" s="96"/>
      <c r="D1042" s="96"/>
      <c r="E1042" s="98"/>
      <c r="F1042" s="98"/>
      <c r="G1042" s="98"/>
      <c r="H1042" s="98"/>
      <c r="I1042" s="98"/>
      <c r="J1042" s="98"/>
      <c r="K1042" s="98"/>
    </row>
    <row r="1043" spans="2:11">
      <c r="B1043" s="96"/>
      <c r="C1043" s="96"/>
      <c r="D1043" s="96"/>
      <c r="E1043" s="98"/>
      <c r="F1043" s="98"/>
      <c r="G1043" s="98"/>
      <c r="H1043" s="98"/>
      <c r="I1043" s="98"/>
      <c r="J1043" s="98"/>
      <c r="K1043" s="98"/>
    </row>
    <row r="1044" spans="2:11">
      <c r="B1044" s="96"/>
      <c r="C1044" s="96"/>
      <c r="D1044" s="96"/>
      <c r="E1044" s="98"/>
      <c r="F1044" s="98"/>
      <c r="G1044" s="98"/>
      <c r="H1044" s="98"/>
      <c r="I1044" s="98"/>
      <c r="J1044" s="98"/>
      <c r="K1044" s="98"/>
    </row>
    <row r="1045" spans="2:11">
      <c r="B1045" s="96"/>
      <c r="C1045" s="96"/>
      <c r="D1045" s="96"/>
      <c r="E1045" s="98"/>
      <c r="F1045" s="98"/>
      <c r="G1045" s="98"/>
      <c r="H1045" s="98"/>
      <c r="I1045" s="98"/>
      <c r="J1045" s="98"/>
      <c r="K1045" s="98"/>
    </row>
    <row r="1046" spans="2:11">
      <c r="B1046" s="96"/>
      <c r="C1046" s="96"/>
      <c r="D1046" s="96"/>
      <c r="E1046" s="98"/>
      <c r="F1046" s="98"/>
      <c r="G1046" s="98"/>
      <c r="H1046" s="98"/>
      <c r="I1046" s="98"/>
      <c r="J1046" s="98"/>
      <c r="K1046" s="98"/>
    </row>
    <row r="1047" spans="2:11">
      <c r="B1047" s="96"/>
      <c r="C1047" s="96"/>
      <c r="D1047" s="96"/>
      <c r="E1047" s="98"/>
      <c r="F1047" s="98"/>
      <c r="G1047" s="98"/>
      <c r="H1047" s="98"/>
      <c r="I1047" s="98"/>
      <c r="J1047" s="98"/>
      <c r="K1047" s="98"/>
    </row>
    <row r="1048" spans="2:11">
      <c r="B1048" s="96"/>
      <c r="C1048" s="96"/>
      <c r="D1048" s="96"/>
      <c r="E1048" s="98"/>
      <c r="F1048" s="98"/>
      <c r="G1048" s="98"/>
      <c r="H1048" s="98"/>
      <c r="I1048" s="98"/>
      <c r="J1048" s="98"/>
      <c r="K1048" s="98"/>
    </row>
    <row r="1049" spans="2:11">
      <c r="B1049" s="96"/>
      <c r="C1049" s="96"/>
      <c r="D1049" s="96"/>
      <c r="E1049" s="98"/>
      <c r="F1049" s="98"/>
      <c r="G1049" s="98"/>
      <c r="H1049" s="98"/>
      <c r="I1049" s="98"/>
      <c r="J1049" s="98"/>
      <c r="K1049" s="98"/>
    </row>
    <row r="1050" spans="2:11">
      <c r="B1050" s="96"/>
      <c r="C1050" s="96"/>
      <c r="D1050" s="96"/>
      <c r="E1050" s="98"/>
      <c r="F1050" s="98"/>
      <c r="G1050" s="98"/>
      <c r="H1050" s="98"/>
      <c r="I1050" s="98"/>
      <c r="J1050" s="98"/>
      <c r="K1050" s="98"/>
    </row>
    <row r="1051" spans="2:11">
      <c r="B1051" s="96"/>
      <c r="C1051" s="96"/>
      <c r="D1051" s="96"/>
      <c r="E1051" s="98"/>
      <c r="F1051" s="98"/>
      <c r="G1051" s="98"/>
      <c r="H1051" s="98"/>
      <c r="I1051" s="98"/>
      <c r="J1051" s="98"/>
      <c r="K1051" s="98"/>
    </row>
    <row r="1052" spans="2:11">
      <c r="B1052" s="96"/>
      <c r="C1052" s="96"/>
      <c r="D1052" s="96"/>
      <c r="E1052" s="98"/>
      <c r="F1052" s="98"/>
      <c r="G1052" s="98"/>
      <c r="H1052" s="98"/>
      <c r="I1052" s="98"/>
      <c r="J1052" s="98"/>
      <c r="K1052" s="98"/>
    </row>
    <row r="1053" spans="2:11">
      <c r="B1053" s="96"/>
      <c r="C1053" s="96"/>
      <c r="D1053" s="96"/>
      <c r="E1053" s="98"/>
      <c r="F1053" s="98"/>
      <c r="G1053" s="98"/>
      <c r="H1053" s="98"/>
      <c r="I1053" s="98"/>
      <c r="J1053" s="98"/>
      <c r="K1053" s="98"/>
    </row>
    <row r="1054" spans="2:11">
      <c r="B1054" s="96"/>
      <c r="C1054" s="96"/>
      <c r="D1054" s="96"/>
      <c r="E1054" s="98"/>
      <c r="F1054" s="98"/>
      <c r="G1054" s="98"/>
      <c r="H1054" s="98"/>
      <c r="I1054" s="98"/>
      <c r="J1054" s="98"/>
      <c r="K1054" s="98"/>
    </row>
    <row r="1055" spans="2:11">
      <c r="B1055" s="96"/>
      <c r="C1055" s="96"/>
      <c r="D1055" s="96"/>
      <c r="E1055" s="98"/>
      <c r="F1055" s="98"/>
      <c r="G1055" s="98"/>
      <c r="H1055" s="98"/>
      <c r="I1055" s="98"/>
      <c r="J1055" s="98"/>
      <c r="K1055" s="98"/>
    </row>
    <row r="1056" spans="2:11">
      <c r="B1056" s="96"/>
      <c r="C1056" s="96"/>
      <c r="D1056" s="96"/>
      <c r="E1056" s="98"/>
      <c r="F1056" s="98"/>
      <c r="G1056" s="98"/>
      <c r="H1056" s="98"/>
      <c r="I1056" s="98"/>
      <c r="J1056" s="98"/>
      <c r="K1056" s="98"/>
    </row>
    <row r="1057" spans="2:11">
      <c r="B1057" s="96"/>
      <c r="C1057" s="96"/>
      <c r="D1057" s="96"/>
      <c r="E1057" s="98"/>
      <c r="F1057" s="98"/>
      <c r="G1057" s="98"/>
      <c r="H1057" s="98"/>
      <c r="I1057" s="98"/>
      <c r="J1057" s="98"/>
      <c r="K1057" s="98"/>
    </row>
    <row r="1058" spans="2:11">
      <c r="B1058" s="96"/>
      <c r="C1058" s="96"/>
      <c r="D1058" s="96"/>
      <c r="E1058" s="98"/>
      <c r="F1058" s="98"/>
      <c r="G1058" s="98"/>
      <c r="H1058" s="98"/>
      <c r="I1058" s="98"/>
      <c r="J1058" s="98"/>
      <c r="K1058" s="98"/>
    </row>
    <row r="1059" spans="2:11">
      <c r="B1059" s="96"/>
      <c r="C1059" s="96"/>
      <c r="D1059" s="96"/>
      <c r="E1059" s="98"/>
      <c r="F1059" s="98"/>
      <c r="G1059" s="98"/>
      <c r="H1059" s="98"/>
      <c r="I1059" s="98"/>
      <c r="J1059" s="98"/>
      <c r="K1059" s="98"/>
    </row>
    <row r="1060" spans="2:11">
      <c r="B1060" s="96"/>
      <c r="C1060" s="96"/>
      <c r="D1060" s="96"/>
      <c r="E1060" s="98"/>
      <c r="F1060" s="98"/>
      <c r="G1060" s="98"/>
      <c r="H1060" s="98"/>
      <c r="I1060" s="98"/>
      <c r="J1060" s="98"/>
      <c r="K1060" s="98"/>
    </row>
    <row r="1061" spans="2:11">
      <c r="B1061" s="96"/>
      <c r="C1061" s="96"/>
      <c r="D1061" s="96"/>
      <c r="E1061" s="98"/>
      <c r="F1061" s="98"/>
      <c r="G1061" s="98"/>
      <c r="H1061" s="98"/>
      <c r="I1061" s="98"/>
      <c r="J1061" s="98"/>
      <c r="K1061" s="98"/>
    </row>
    <row r="1062" spans="2:11">
      <c r="B1062" s="96"/>
      <c r="C1062" s="96"/>
      <c r="D1062" s="96"/>
      <c r="E1062" s="98"/>
      <c r="F1062" s="98"/>
      <c r="G1062" s="98"/>
      <c r="H1062" s="98"/>
      <c r="I1062" s="98"/>
      <c r="J1062" s="98"/>
      <c r="K1062" s="98"/>
    </row>
    <row r="1063" spans="2:11">
      <c r="B1063" s="96"/>
      <c r="C1063" s="96"/>
      <c r="D1063" s="96"/>
      <c r="E1063" s="98"/>
      <c r="F1063" s="98"/>
      <c r="G1063" s="98"/>
      <c r="H1063" s="98"/>
      <c r="I1063" s="98"/>
      <c r="J1063" s="98"/>
      <c r="K1063" s="98"/>
    </row>
    <row r="1064" spans="2:11">
      <c r="B1064" s="96"/>
      <c r="C1064" s="96"/>
      <c r="D1064" s="96"/>
      <c r="E1064" s="98"/>
      <c r="F1064" s="98"/>
      <c r="G1064" s="98"/>
      <c r="H1064" s="98"/>
      <c r="I1064" s="98"/>
      <c r="J1064" s="98"/>
      <c r="K1064" s="98"/>
    </row>
    <row r="1065" spans="2:11">
      <c r="B1065" s="96"/>
      <c r="C1065" s="96"/>
      <c r="D1065" s="96"/>
      <c r="E1065" s="98"/>
      <c r="F1065" s="98"/>
      <c r="G1065" s="98"/>
      <c r="H1065" s="98"/>
      <c r="I1065" s="98"/>
      <c r="J1065" s="98"/>
      <c r="K1065" s="98"/>
    </row>
    <row r="1066" spans="2:11">
      <c r="B1066" s="96"/>
      <c r="C1066" s="96"/>
      <c r="D1066" s="96"/>
      <c r="E1066" s="98"/>
      <c r="F1066" s="98"/>
      <c r="G1066" s="98"/>
      <c r="H1066" s="98"/>
      <c r="I1066" s="98"/>
      <c r="J1066" s="98"/>
      <c r="K1066" s="98"/>
    </row>
    <row r="1067" spans="2:11">
      <c r="B1067" s="96"/>
      <c r="C1067" s="96"/>
      <c r="D1067" s="96"/>
      <c r="E1067" s="98"/>
      <c r="F1067" s="98"/>
      <c r="G1067" s="98"/>
      <c r="H1067" s="98"/>
      <c r="I1067" s="98"/>
      <c r="J1067" s="98"/>
      <c r="K1067" s="98"/>
    </row>
    <row r="1068" spans="2:11">
      <c r="B1068" s="96"/>
      <c r="C1068" s="96"/>
      <c r="D1068" s="96"/>
      <c r="E1068" s="98"/>
      <c r="F1068" s="98"/>
      <c r="G1068" s="98"/>
      <c r="H1068" s="98"/>
      <c r="I1068" s="98"/>
      <c r="J1068" s="98"/>
      <c r="K1068" s="98"/>
    </row>
    <row r="1069" spans="2:11">
      <c r="B1069" s="96"/>
      <c r="C1069" s="96"/>
      <c r="D1069" s="96"/>
      <c r="E1069" s="98"/>
      <c r="F1069" s="98"/>
      <c r="G1069" s="98"/>
      <c r="H1069" s="98"/>
      <c r="I1069" s="98"/>
      <c r="J1069" s="98"/>
      <c r="K1069" s="98"/>
    </row>
    <row r="1070" spans="2:11">
      <c r="B1070" s="96"/>
      <c r="C1070" s="96"/>
      <c r="D1070" s="96"/>
      <c r="E1070" s="98"/>
      <c r="F1070" s="98"/>
      <c r="G1070" s="98"/>
      <c r="H1070" s="98"/>
      <c r="I1070" s="98"/>
      <c r="J1070" s="98"/>
      <c r="K1070" s="98"/>
    </row>
    <row r="1071" spans="2:11">
      <c r="B1071" s="96"/>
      <c r="C1071" s="96"/>
      <c r="D1071" s="96"/>
      <c r="E1071" s="98"/>
      <c r="F1071" s="98"/>
      <c r="G1071" s="98"/>
      <c r="H1071" s="98"/>
      <c r="I1071" s="98"/>
      <c r="J1071" s="98"/>
      <c r="K1071" s="98"/>
    </row>
    <row r="1072" spans="2:11">
      <c r="B1072" s="96"/>
      <c r="C1072" s="96"/>
      <c r="D1072" s="96"/>
      <c r="E1072" s="98"/>
      <c r="F1072" s="98"/>
      <c r="G1072" s="98"/>
      <c r="H1072" s="98"/>
      <c r="I1072" s="98"/>
      <c r="J1072" s="98"/>
      <c r="K1072" s="98"/>
    </row>
    <row r="1073" spans="2:11">
      <c r="B1073" s="96"/>
      <c r="C1073" s="96"/>
      <c r="D1073" s="96"/>
      <c r="E1073" s="98"/>
      <c r="F1073" s="98"/>
      <c r="G1073" s="98"/>
      <c r="H1073" s="98"/>
      <c r="I1073" s="98"/>
      <c r="J1073" s="98"/>
      <c r="K1073" s="98"/>
    </row>
    <row r="1074" spans="2:11">
      <c r="B1074" s="96"/>
      <c r="C1074" s="96"/>
      <c r="D1074" s="96"/>
      <c r="E1074" s="98"/>
      <c r="F1074" s="98"/>
      <c r="G1074" s="98"/>
      <c r="H1074" s="98"/>
      <c r="I1074" s="98"/>
      <c r="J1074" s="98"/>
      <c r="K1074" s="98"/>
    </row>
    <row r="1075" spans="2:11">
      <c r="B1075" s="96"/>
      <c r="C1075" s="96"/>
      <c r="D1075" s="96"/>
      <c r="E1075" s="98"/>
      <c r="F1075" s="98"/>
      <c r="G1075" s="98"/>
      <c r="H1075" s="98"/>
      <c r="I1075" s="98"/>
      <c r="J1075" s="98"/>
      <c r="K1075" s="98"/>
    </row>
    <row r="1076" spans="2:11">
      <c r="B1076" s="96"/>
      <c r="C1076" s="96"/>
      <c r="D1076" s="96"/>
      <c r="E1076" s="98"/>
      <c r="F1076" s="98"/>
      <c r="G1076" s="98"/>
      <c r="H1076" s="98"/>
      <c r="I1076" s="98"/>
      <c r="J1076" s="98"/>
      <c r="K1076" s="98"/>
    </row>
    <row r="1077" spans="2:11">
      <c r="B1077" s="96"/>
      <c r="C1077" s="96"/>
      <c r="D1077" s="96"/>
      <c r="E1077" s="98"/>
      <c r="F1077" s="98"/>
      <c r="G1077" s="98"/>
      <c r="H1077" s="98"/>
      <c r="I1077" s="98"/>
      <c r="J1077" s="98"/>
      <c r="K1077" s="98"/>
    </row>
    <row r="1078" spans="2:11">
      <c r="B1078" s="96"/>
      <c r="C1078" s="96"/>
      <c r="D1078" s="96"/>
      <c r="E1078" s="98"/>
      <c r="F1078" s="98"/>
      <c r="G1078" s="98"/>
      <c r="H1078" s="98"/>
      <c r="I1078" s="98"/>
      <c r="J1078" s="98"/>
      <c r="K1078" s="98"/>
    </row>
    <row r="1079" spans="2:11">
      <c r="B1079" s="96"/>
      <c r="C1079" s="96"/>
      <c r="D1079" s="96"/>
      <c r="E1079" s="98"/>
      <c r="F1079" s="98"/>
      <c r="G1079" s="98"/>
      <c r="H1079" s="98"/>
      <c r="I1079" s="98"/>
      <c r="J1079" s="98"/>
      <c r="K1079" s="98"/>
    </row>
    <row r="1080" spans="2:11">
      <c r="B1080" s="96"/>
      <c r="C1080" s="96"/>
      <c r="D1080" s="96"/>
      <c r="E1080" s="98"/>
      <c r="F1080" s="98"/>
      <c r="G1080" s="98"/>
      <c r="H1080" s="98"/>
      <c r="I1080" s="98"/>
      <c r="J1080" s="98"/>
      <c r="K1080" s="98"/>
    </row>
    <row r="1081" spans="2:11">
      <c r="B1081" s="96"/>
      <c r="C1081" s="96"/>
      <c r="D1081" s="96"/>
      <c r="E1081" s="98"/>
      <c r="F1081" s="98"/>
      <c r="G1081" s="98"/>
      <c r="H1081" s="98"/>
      <c r="I1081" s="98"/>
      <c r="J1081" s="98"/>
      <c r="K1081" s="98"/>
    </row>
    <row r="1082" spans="2:11">
      <c r="B1082" s="96"/>
      <c r="C1082" s="96"/>
      <c r="D1082" s="96"/>
      <c r="E1082" s="98"/>
      <c r="F1082" s="98"/>
      <c r="G1082" s="98"/>
      <c r="H1082" s="98"/>
      <c r="I1082" s="98"/>
      <c r="J1082" s="98"/>
      <c r="K1082" s="98"/>
    </row>
    <row r="1083" spans="2:11">
      <c r="B1083" s="96"/>
      <c r="C1083" s="96"/>
      <c r="D1083" s="96"/>
      <c r="E1083" s="98"/>
      <c r="F1083" s="98"/>
      <c r="G1083" s="98"/>
      <c r="H1083" s="98"/>
      <c r="I1083" s="98"/>
      <c r="J1083" s="98"/>
      <c r="K1083" s="98"/>
    </row>
    <row r="1084" spans="2:11">
      <c r="B1084" s="96"/>
      <c r="C1084" s="96"/>
      <c r="D1084" s="96"/>
      <c r="E1084" s="98"/>
      <c r="F1084" s="98"/>
      <c r="G1084" s="98"/>
      <c r="H1084" s="98"/>
      <c r="I1084" s="98"/>
      <c r="J1084" s="98"/>
      <c r="K1084" s="98"/>
    </row>
    <row r="1085" spans="2:11">
      <c r="B1085" s="96"/>
      <c r="C1085" s="96"/>
      <c r="D1085" s="96"/>
      <c r="E1085" s="98"/>
      <c r="F1085" s="98"/>
      <c r="G1085" s="98"/>
      <c r="H1085" s="98"/>
      <c r="I1085" s="98"/>
      <c r="J1085" s="98"/>
      <c r="K1085" s="98"/>
    </row>
    <row r="1086" spans="2:11">
      <c r="B1086" s="96"/>
      <c r="C1086" s="96"/>
      <c r="D1086" s="96"/>
      <c r="E1086" s="98"/>
      <c r="F1086" s="98"/>
      <c r="G1086" s="98"/>
      <c r="H1086" s="98"/>
      <c r="I1086" s="98"/>
      <c r="J1086" s="98"/>
      <c r="K1086" s="98"/>
    </row>
    <row r="1087" spans="2:11">
      <c r="B1087" s="96"/>
      <c r="C1087" s="96"/>
      <c r="D1087" s="96"/>
      <c r="E1087" s="98"/>
      <c r="F1087" s="98"/>
      <c r="G1087" s="98"/>
      <c r="H1087" s="98"/>
      <c r="I1087" s="98"/>
      <c r="J1087" s="98"/>
      <c r="K1087" s="98"/>
    </row>
    <row r="1088" spans="2:11">
      <c r="B1088" s="96"/>
      <c r="C1088" s="96"/>
      <c r="D1088" s="96"/>
      <c r="E1088" s="98"/>
      <c r="F1088" s="98"/>
      <c r="G1088" s="98"/>
      <c r="H1088" s="98"/>
      <c r="I1088" s="98"/>
      <c r="J1088" s="98"/>
      <c r="K1088" s="98"/>
    </row>
    <row r="1089" spans="2:11">
      <c r="B1089" s="96"/>
      <c r="C1089" s="96"/>
      <c r="D1089" s="96"/>
      <c r="E1089" s="98"/>
      <c r="F1089" s="98"/>
      <c r="G1089" s="98"/>
      <c r="H1089" s="98"/>
      <c r="I1089" s="98"/>
      <c r="J1089" s="98"/>
      <c r="K1089" s="98"/>
    </row>
    <row r="1090" spans="2:11">
      <c r="B1090" s="96"/>
      <c r="C1090" s="96"/>
      <c r="D1090" s="96"/>
      <c r="E1090" s="98"/>
      <c r="F1090" s="98"/>
      <c r="G1090" s="98"/>
      <c r="H1090" s="98"/>
      <c r="I1090" s="98"/>
      <c r="J1090" s="98"/>
      <c r="K1090" s="98"/>
    </row>
    <row r="1091" spans="2:11">
      <c r="B1091" s="96"/>
      <c r="C1091" s="96"/>
      <c r="D1091" s="96"/>
      <c r="E1091" s="98"/>
      <c r="F1091" s="98"/>
      <c r="G1091" s="98"/>
      <c r="H1091" s="98"/>
      <c r="I1091" s="98"/>
      <c r="J1091" s="98"/>
      <c r="K1091" s="98"/>
    </row>
    <row r="1092" spans="2:11">
      <c r="B1092" s="96"/>
      <c r="C1092" s="96"/>
      <c r="D1092" s="96"/>
      <c r="E1092" s="98"/>
      <c r="F1092" s="98"/>
      <c r="G1092" s="98"/>
      <c r="H1092" s="98"/>
      <c r="I1092" s="98"/>
      <c r="J1092" s="98"/>
      <c r="K1092" s="98"/>
    </row>
    <row r="1093" spans="2:11">
      <c r="B1093" s="96"/>
      <c r="C1093" s="96"/>
      <c r="D1093" s="96"/>
      <c r="E1093" s="98"/>
      <c r="F1093" s="98"/>
      <c r="G1093" s="98"/>
      <c r="H1093" s="98"/>
      <c r="I1093" s="98"/>
      <c r="J1093" s="98"/>
      <c r="K1093" s="98"/>
    </row>
    <row r="1094" spans="2:11">
      <c r="B1094" s="96"/>
      <c r="C1094" s="96"/>
      <c r="D1094" s="96"/>
      <c r="E1094" s="98"/>
      <c r="F1094" s="98"/>
      <c r="G1094" s="98"/>
      <c r="H1094" s="98"/>
      <c r="I1094" s="98"/>
      <c r="J1094" s="98"/>
      <c r="K1094" s="98"/>
    </row>
    <row r="1095" spans="2:11">
      <c r="B1095" s="96"/>
      <c r="C1095" s="96"/>
      <c r="D1095" s="96"/>
      <c r="E1095" s="98"/>
      <c r="F1095" s="98"/>
      <c r="G1095" s="98"/>
      <c r="H1095" s="98"/>
      <c r="I1095" s="98"/>
      <c r="J1095" s="98"/>
      <c r="K1095" s="98"/>
    </row>
    <row r="1096" spans="2:11">
      <c r="B1096" s="96"/>
      <c r="C1096" s="96"/>
      <c r="D1096" s="96"/>
      <c r="E1096" s="98"/>
      <c r="F1096" s="98"/>
      <c r="G1096" s="98"/>
      <c r="H1096" s="98"/>
      <c r="I1096" s="98"/>
      <c r="J1096" s="98"/>
      <c r="K1096" s="98"/>
    </row>
    <row r="1097" spans="2:11">
      <c r="B1097" s="96"/>
      <c r="C1097" s="96"/>
      <c r="D1097" s="96"/>
      <c r="E1097" s="98"/>
      <c r="F1097" s="98"/>
      <c r="G1097" s="98"/>
      <c r="H1097" s="98"/>
      <c r="I1097" s="98"/>
      <c r="J1097" s="98"/>
      <c r="K1097" s="98"/>
    </row>
    <row r="1098" spans="2:11">
      <c r="B1098" s="96"/>
      <c r="C1098" s="96"/>
      <c r="D1098" s="96"/>
      <c r="E1098" s="98"/>
      <c r="F1098" s="98"/>
      <c r="G1098" s="98"/>
      <c r="H1098" s="98"/>
      <c r="I1098" s="98"/>
      <c r="J1098" s="98"/>
      <c r="K1098" s="98"/>
    </row>
    <row r="1099" spans="2:11">
      <c r="B1099" s="96"/>
      <c r="C1099" s="96"/>
      <c r="D1099" s="96"/>
      <c r="E1099" s="98"/>
      <c r="F1099" s="98"/>
      <c r="G1099" s="98"/>
      <c r="H1099" s="98"/>
      <c r="I1099" s="98"/>
      <c r="J1099" s="98"/>
      <c r="K1099" s="98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152</v>
      </c>
      <c r="C1" s="46" t="s" vm="1">
        <v>240</v>
      </c>
    </row>
    <row r="2" spans="2:17">
      <c r="B2" s="46" t="s">
        <v>151</v>
      </c>
      <c r="C2" s="46" t="s">
        <v>241</v>
      </c>
    </row>
    <row r="3" spans="2:17">
      <c r="B3" s="46" t="s">
        <v>153</v>
      </c>
      <c r="C3" s="46" t="s">
        <v>242</v>
      </c>
    </row>
    <row r="4" spans="2:17">
      <c r="B4" s="46" t="s">
        <v>154</v>
      </c>
      <c r="C4" s="46" t="s">
        <v>243</v>
      </c>
    </row>
    <row r="6" spans="2:17" ht="26.25" customHeight="1">
      <c r="B6" s="151" t="s">
        <v>181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2:17" ht="26.25" customHeight="1">
      <c r="B7" s="151" t="s">
        <v>107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2:17" s="3" customFormat="1" ht="63">
      <c r="B8" s="21" t="s">
        <v>121</v>
      </c>
      <c r="C8" s="29" t="s">
        <v>49</v>
      </c>
      <c r="D8" s="29" t="s">
        <v>55</v>
      </c>
      <c r="E8" s="29" t="s">
        <v>14</v>
      </c>
      <c r="F8" s="29" t="s">
        <v>71</v>
      </c>
      <c r="G8" s="29" t="s">
        <v>109</v>
      </c>
      <c r="H8" s="29" t="s">
        <v>17</v>
      </c>
      <c r="I8" s="29" t="s">
        <v>108</v>
      </c>
      <c r="J8" s="29" t="s">
        <v>16</v>
      </c>
      <c r="K8" s="29" t="s">
        <v>18</v>
      </c>
      <c r="L8" s="29" t="s">
        <v>215</v>
      </c>
      <c r="M8" s="29" t="s">
        <v>214</v>
      </c>
      <c r="N8" s="29" t="s">
        <v>116</v>
      </c>
      <c r="O8" s="29" t="s">
        <v>63</v>
      </c>
      <c r="P8" s="29" t="s">
        <v>155</v>
      </c>
      <c r="Q8" s="30" t="s">
        <v>157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222</v>
      </c>
      <c r="M9" s="15"/>
      <c r="N9" s="15" t="s">
        <v>218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118</v>
      </c>
    </row>
    <row r="11" spans="2:17" s="4" customFormat="1" ht="18" customHeight="1">
      <c r="B11" s="109" t="s">
        <v>4324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10">
        <v>0</v>
      </c>
      <c r="O11" s="90"/>
      <c r="P11" s="111">
        <v>0</v>
      </c>
      <c r="Q11" s="111">
        <v>0</v>
      </c>
    </row>
    <row r="12" spans="2:17" ht="18" customHeight="1">
      <c r="B12" s="112" t="s">
        <v>230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3" spans="2:17">
      <c r="B13" s="112" t="s">
        <v>117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2:17">
      <c r="B14" s="112" t="s">
        <v>213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17">
      <c r="B15" s="112" t="s">
        <v>221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2:17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2:17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</row>
    <row r="18" spans="2:17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</row>
    <row r="19" spans="2:17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</row>
    <row r="20" spans="2:17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</row>
    <row r="21" spans="2:17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2:17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2:17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2:17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2:17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2:17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2:17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2:17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2:17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2:17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2:17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2:17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2:17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2:17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2:17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2:17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7" spans="2:17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2:17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2:17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2:17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2:17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2" spans="2:17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2:17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2:17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2:17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2:17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2:17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2:17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2:17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</row>
    <row r="50" spans="2:17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</row>
    <row r="51" spans="2:17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</row>
    <row r="52" spans="2:17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</row>
    <row r="53" spans="2:17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2:17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2:17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2:17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2:17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2:17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2:17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2:17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2:17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2:17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2:17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2:17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2:17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2:17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2:17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2:17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2:17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2:17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2:17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2:17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2:17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2:17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2:17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2:17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2:17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2:17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</row>
    <row r="79" spans="2:17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</row>
    <row r="80" spans="2:17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</row>
    <row r="81" spans="2:17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</row>
    <row r="82" spans="2:17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2:17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2:17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</row>
    <row r="85" spans="2:17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</row>
    <row r="86" spans="2:17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2:17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2:17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2:17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2:17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</row>
    <row r="91" spans="2:17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2:17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</row>
    <row r="93" spans="2:17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</row>
    <row r="94" spans="2:17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</row>
    <row r="95" spans="2:17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</row>
    <row r="96" spans="2:17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</row>
    <row r="97" spans="2:17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</row>
    <row r="98" spans="2:17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</row>
    <row r="99" spans="2:17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</row>
    <row r="100" spans="2:17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</row>
    <row r="101" spans="2:17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</row>
    <row r="102" spans="2:17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2:17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</row>
    <row r="104" spans="2:17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</row>
    <row r="105" spans="2:17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</row>
    <row r="106" spans="2:17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</row>
    <row r="107" spans="2:17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</row>
    <row r="108" spans="2:17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</row>
    <row r="109" spans="2:17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</row>
    <row r="110" spans="2:17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</row>
    <row r="111" spans="2:17">
      <c r="B111" s="96"/>
      <c r="C111" s="96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2:17">
      <c r="B112" s="96"/>
      <c r="C112" s="96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2:17">
      <c r="B113" s="96"/>
      <c r="C113" s="96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2:17">
      <c r="B114" s="96"/>
      <c r="C114" s="96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2:17">
      <c r="B115" s="96"/>
      <c r="C115" s="96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2:17">
      <c r="B116" s="96"/>
      <c r="C116" s="96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2:17">
      <c r="B117" s="96"/>
      <c r="C117" s="96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2:17">
      <c r="B118" s="96"/>
      <c r="C118" s="96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2:17">
      <c r="B119" s="96"/>
      <c r="C119" s="96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2:17">
      <c r="B120" s="96"/>
      <c r="C120" s="96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2:17">
      <c r="B121" s="96"/>
      <c r="C121" s="96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2:17">
      <c r="B122" s="96"/>
      <c r="C122" s="96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2:17">
      <c r="B123" s="96"/>
      <c r="C123" s="96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2:17">
      <c r="B124" s="96"/>
      <c r="C124" s="96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2:17">
      <c r="B125" s="96"/>
      <c r="C125" s="96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2:17">
      <c r="B126" s="96"/>
      <c r="C126" s="96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>
      <c r="B127" s="96"/>
      <c r="C127" s="96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2:17">
      <c r="B128" s="96"/>
      <c r="C128" s="96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>
      <c r="B129" s="96"/>
      <c r="C129" s="96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>
      <c r="B130" s="96"/>
      <c r="C130" s="96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>
      <c r="B131" s="96"/>
      <c r="C131" s="96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>
      <c r="B132" s="96"/>
      <c r="C132" s="96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>
      <c r="B133" s="96"/>
      <c r="C133" s="96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>
      <c r="B134" s="96"/>
      <c r="C134" s="96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>
      <c r="B135" s="96"/>
      <c r="C135" s="96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>
      <c r="B136" s="96"/>
      <c r="C136" s="96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>
      <c r="B137" s="96"/>
      <c r="C137" s="96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>
      <c r="B138" s="96"/>
      <c r="C138" s="96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>
      <c r="B139" s="96"/>
      <c r="C139" s="96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>
      <c r="B140" s="96"/>
      <c r="C140" s="96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>
      <c r="B141" s="96"/>
      <c r="C141" s="96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>
      <c r="B142" s="96"/>
      <c r="C142" s="96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>
      <c r="B143" s="96"/>
      <c r="C143" s="96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>
      <c r="B144" s="96"/>
      <c r="C144" s="96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>
      <c r="B145" s="96"/>
      <c r="C145" s="96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>
      <c r="B146" s="96"/>
      <c r="C146" s="96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>
      <c r="B147" s="96"/>
      <c r="C147" s="96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>
      <c r="B148" s="96"/>
      <c r="C148" s="96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>
      <c r="B149" s="96"/>
      <c r="C149" s="96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>
      <c r="B150" s="96"/>
      <c r="C150" s="96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>
      <c r="B151" s="96"/>
      <c r="C151" s="96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>
      <c r="B152" s="96"/>
      <c r="C152" s="96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>
      <c r="B153" s="96"/>
      <c r="C153" s="96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>
      <c r="B154" s="96"/>
      <c r="C154" s="96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>
      <c r="B155" s="96"/>
      <c r="C155" s="96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>
      <c r="B156" s="96"/>
      <c r="C156" s="96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>
      <c r="B157" s="96"/>
      <c r="C157" s="96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>
      <c r="B158" s="96"/>
      <c r="C158" s="96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>
      <c r="B159" s="96"/>
      <c r="C159" s="96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>
      <c r="B160" s="96"/>
      <c r="C160" s="96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>
      <c r="B161" s="96"/>
      <c r="C161" s="96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>
      <c r="B162" s="96"/>
      <c r="C162" s="96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>
      <c r="B163" s="96"/>
      <c r="C163" s="96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>
      <c r="B164" s="96"/>
      <c r="C164" s="96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>
      <c r="B165" s="96"/>
      <c r="C165" s="96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>
      <c r="B166" s="96"/>
      <c r="C166" s="96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>
      <c r="B167" s="96"/>
      <c r="C167" s="96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>
      <c r="B168" s="96"/>
      <c r="C168" s="96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2:17">
      <c r="B169" s="96"/>
      <c r="C169" s="96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2:17">
      <c r="B170" s="96"/>
      <c r="C170" s="96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2:17">
      <c r="B171" s="96"/>
      <c r="C171" s="96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2:17">
      <c r="B172" s="96"/>
      <c r="C172" s="96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2:17">
      <c r="B173" s="96"/>
      <c r="C173" s="96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>
      <c r="B174" s="96"/>
      <c r="C174" s="96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2:17">
      <c r="B175" s="96"/>
      <c r="C175" s="96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2:17">
      <c r="B176" s="96"/>
      <c r="C176" s="96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</row>
    <row r="177" spans="2:17">
      <c r="B177" s="96"/>
      <c r="C177" s="96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2:17">
      <c r="B178" s="96"/>
      <c r="C178" s="96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</row>
    <row r="179" spans="2:17">
      <c r="B179" s="96"/>
      <c r="C179" s="96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2:17">
      <c r="B180" s="96"/>
      <c r="C180" s="96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2:17">
      <c r="B181" s="96"/>
      <c r="C181" s="96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2:17">
      <c r="B182" s="96"/>
      <c r="C182" s="96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2:17">
      <c r="B183" s="96"/>
      <c r="C183" s="96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</row>
    <row r="184" spans="2:17">
      <c r="B184" s="96"/>
      <c r="C184" s="96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</row>
    <row r="185" spans="2:17">
      <c r="B185" s="96"/>
      <c r="C185" s="96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</row>
    <row r="186" spans="2:17">
      <c r="B186" s="96"/>
      <c r="C186" s="96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</row>
    <row r="187" spans="2:17">
      <c r="B187" s="96"/>
      <c r="C187" s="96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</row>
    <row r="188" spans="2:17">
      <c r="B188" s="96"/>
      <c r="C188" s="96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</row>
    <row r="189" spans="2:17">
      <c r="B189" s="96"/>
      <c r="C189" s="96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</row>
    <row r="190" spans="2:17">
      <c r="B190" s="96"/>
      <c r="C190" s="96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</row>
    <row r="191" spans="2:17">
      <c r="B191" s="96"/>
      <c r="C191" s="96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</row>
    <row r="192" spans="2:17">
      <c r="B192" s="96"/>
      <c r="C192" s="96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</row>
    <row r="193" spans="2:17">
      <c r="B193" s="96"/>
      <c r="C193" s="96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</row>
    <row r="194" spans="2:17">
      <c r="B194" s="96"/>
      <c r="C194" s="96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</row>
    <row r="195" spans="2:17">
      <c r="B195" s="96"/>
      <c r="C195" s="96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</row>
    <row r="196" spans="2:17">
      <c r="B196" s="96"/>
      <c r="C196" s="96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</row>
    <row r="197" spans="2:17">
      <c r="B197" s="96"/>
      <c r="C197" s="96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</row>
    <row r="198" spans="2:17">
      <c r="B198" s="96"/>
      <c r="C198" s="96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</row>
    <row r="199" spans="2:17">
      <c r="B199" s="96"/>
      <c r="C199" s="96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</row>
    <row r="200" spans="2:17">
      <c r="B200" s="96"/>
      <c r="C200" s="96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</row>
    <row r="201" spans="2:17">
      <c r="B201" s="96"/>
      <c r="C201" s="96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</row>
    <row r="202" spans="2:17">
      <c r="B202" s="96"/>
      <c r="C202" s="96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</row>
    <row r="203" spans="2:17">
      <c r="B203" s="96"/>
      <c r="C203" s="96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</row>
    <row r="204" spans="2:17">
      <c r="B204" s="96"/>
      <c r="C204" s="96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</row>
    <row r="205" spans="2:17">
      <c r="B205" s="96"/>
      <c r="C205" s="96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</row>
    <row r="206" spans="2:17">
      <c r="B206" s="96"/>
      <c r="C206" s="96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</row>
    <row r="207" spans="2:17">
      <c r="B207" s="96"/>
      <c r="C207" s="96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</row>
    <row r="208" spans="2:17">
      <c r="B208" s="96"/>
      <c r="C208" s="96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</row>
    <row r="209" spans="2:17">
      <c r="B209" s="96"/>
      <c r="C209" s="96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</row>
    <row r="210" spans="2:17">
      <c r="B210" s="96"/>
      <c r="C210" s="96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</row>
    <row r="211" spans="2:17">
      <c r="B211" s="96"/>
      <c r="C211" s="96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</row>
    <row r="212" spans="2:17">
      <c r="B212" s="96"/>
      <c r="C212" s="96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</row>
    <row r="213" spans="2:17">
      <c r="B213" s="96"/>
      <c r="C213" s="96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</row>
    <row r="214" spans="2:17">
      <c r="B214" s="96"/>
      <c r="C214" s="96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</row>
    <row r="215" spans="2:17">
      <c r="B215" s="96"/>
      <c r="C215" s="96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</row>
    <row r="216" spans="2:17">
      <c r="B216" s="96"/>
      <c r="C216" s="96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</row>
    <row r="217" spans="2:17">
      <c r="B217" s="96"/>
      <c r="C217" s="96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</row>
    <row r="218" spans="2:17">
      <c r="B218" s="96"/>
      <c r="C218" s="96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</row>
    <row r="219" spans="2:17">
      <c r="B219" s="96"/>
      <c r="C219" s="96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</row>
    <row r="220" spans="2:17">
      <c r="B220" s="96"/>
      <c r="C220" s="96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</row>
    <row r="221" spans="2:17">
      <c r="B221" s="96"/>
      <c r="C221" s="96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</row>
    <row r="222" spans="2:17">
      <c r="B222" s="96"/>
      <c r="C222" s="96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</row>
    <row r="223" spans="2:17">
      <c r="B223" s="96"/>
      <c r="C223" s="96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</row>
    <row r="224" spans="2:17">
      <c r="B224" s="96"/>
      <c r="C224" s="96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</row>
    <row r="225" spans="2:17">
      <c r="B225" s="96"/>
      <c r="C225" s="96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</row>
    <row r="226" spans="2:17">
      <c r="B226" s="96"/>
      <c r="C226" s="96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</row>
    <row r="227" spans="2:17">
      <c r="B227" s="96"/>
      <c r="C227" s="96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</row>
    <row r="228" spans="2:17">
      <c r="B228" s="96"/>
      <c r="C228" s="96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</row>
    <row r="229" spans="2:17">
      <c r="B229" s="96"/>
      <c r="C229" s="96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</row>
    <row r="230" spans="2:17">
      <c r="B230" s="96"/>
      <c r="C230" s="96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</row>
    <row r="231" spans="2:17">
      <c r="B231" s="96"/>
      <c r="C231" s="96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</row>
    <row r="232" spans="2:17">
      <c r="B232" s="96"/>
      <c r="C232" s="96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</row>
    <row r="233" spans="2:17">
      <c r="B233" s="96"/>
      <c r="C233" s="96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</row>
    <row r="234" spans="2:17">
      <c r="B234" s="96"/>
      <c r="C234" s="96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</row>
    <row r="235" spans="2:17">
      <c r="B235" s="96"/>
      <c r="C235" s="96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</row>
    <row r="236" spans="2:17">
      <c r="B236" s="96"/>
      <c r="C236" s="96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</row>
    <row r="237" spans="2:17">
      <c r="B237" s="96"/>
      <c r="C237" s="96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</row>
    <row r="238" spans="2:17">
      <c r="B238" s="96"/>
      <c r="C238" s="96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</row>
    <row r="239" spans="2:17">
      <c r="B239" s="96"/>
      <c r="C239" s="96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</row>
    <row r="240" spans="2:17">
      <c r="B240" s="96"/>
      <c r="C240" s="96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</row>
    <row r="241" spans="2:17">
      <c r="B241" s="96"/>
      <c r="C241" s="96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</row>
    <row r="242" spans="2:17">
      <c r="B242" s="96"/>
      <c r="C242" s="96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</row>
    <row r="243" spans="2:17">
      <c r="B243" s="96"/>
      <c r="C243" s="96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</row>
    <row r="244" spans="2:17">
      <c r="B244" s="96"/>
      <c r="C244" s="96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</row>
    <row r="245" spans="2:17">
      <c r="B245" s="96"/>
      <c r="C245" s="96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</row>
    <row r="246" spans="2:17">
      <c r="B246" s="96"/>
      <c r="C246" s="96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</row>
    <row r="247" spans="2:17">
      <c r="B247" s="96"/>
      <c r="C247" s="96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</row>
    <row r="248" spans="2:17">
      <c r="B248" s="96"/>
      <c r="C248" s="96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</row>
    <row r="249" spans="2:17">
      <c r="B249" s="96"/>
      <c r="C249" s="96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</row>
    <row r="250" spans="2:17">
      <c r="B250" s="96"/>
      <c r="C250" s="96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</row>
    <row r="251" spans="2:17">
      <c r="B251" s="96"/>
      <c r="C251" s="96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</row>
    <row r="252" spans="2:17">
      <c r="B252" s="96"/>
      <c r="C252" s="96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</row>
    <row r="253" spans="2:17">
      <c r="B253" s="96"/>
      <c r="C253" s="96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</row>
    <row r="254" spans="2:17">
      <c r="B254" s="96"/>
      <c r="C254" s="96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</row>
    <row r="255" spans="2:17">
      <c r="B255" s="96"/>
      <c r="C255" s="96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</row>
    <row r="256" spans="2:17">
      <c r="B256" s="96"/>
      <c r="C256" s="96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</row>
    <row r="257" spans="2:17">
      <c r="B257" s="96"/>
      <c r="C257" s="96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</row>
    <row r="258" spans="2:17">
      <c r="B258" s="96"/>
      <c r="C258" s="96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</row>
    <row r="259" spans="2:17">
      <c r="B259" s="96"/>
      <c r="C259" s="96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</row>
    <row r="260" spans="2:17">
      <c r="B260" s="96"/>
      <c r="C260" s="96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</row>
    <row r="261" spans="2:17">
      <c r="B261" s="96"/>
      <c r="C261" s="96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</row>
    <row r="262" spans="2:17">
      <c r="B262" s="96"/>
      <c r="C262" s="96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</row>
    <row r="263" spans="2:17">
      <c r="B263" s="96"/>
      <c r="C263" s="96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</row>
    <row r="264" spans="2:17">
      <c r="B264" s="96"/>
      <c r="C264" s="96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</row>
    <row r="265" spans="2:17">
      <c r="B265" s="96"/>
      <c r="C265" s="96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</row>
    <row r="266" spans="2:17">
      <c r="B266" s="96"/>
      <c r="C266" s="96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</row>
    <row r="267" spans="2:17">
      <c r="B267" s="96"/>
      <c r="C267" s="96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</row>
    <row r="268" spans="2:17">
      <c r="B268" s="96"/>
      <c r="C268" s="96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</row>
    <row r="269" spans="2:17">
      <c r="B269" s="96"/>
      <c r="C269" s="96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</row>
    <row r="270" spans="2:17">
      <c r="B270" s="96"/>
      <c r="C270" s="96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</row>
    <row r="271" spans="2:17">
      <c r="B271" s="96"/>
      <c r="C271" s="96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</row>
    <row r="272" spans="2:17">
      <c r="B272" s="96"/>
      <c r="C272" s="96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</row>
    <row r="273" spans="2:17">
      <c r="B273" s="96"/>
      <c r="C273" s="96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</row>
    <row r="274" spans="2:17">
      <c r="B274" s="96"/>
      <c r="C274" s="96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</row>
    <row r="275" spans="2:17">
      <c r="B275" s="96"/>
      <c r="C275" s="96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</row>
    <row r="276" spans="2:17">
      <c r="B276" s="96"/>
      <c r="C276" s="96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</row>
    <row r="277" spans="2:17">
      <c r="B277" s="96"/>
      <c r="C277" s="96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</row>
    <row r="278" spans="2:17">
      <c r="B278" s="96"/>
      <c r="C278" s="96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</row>
    <row r="279" spans="2:17">
      <c r="B279" s="96"/>
      <c r="C279" s="96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</row>
    <row r="280" spans="2:17">
      <c r="B280" s="96"/>
      <c r="C280" s="96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</row>
    <row r="281" spans="2:17">
      <c r="B281" s="96"/>
      <c r="C281" s="96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</row>
    <row r="282" spans="2:17">
      <c r="B282" s="96"/>
      <c r="C282" s="96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</row>
    <row r="283" spans="2:17">
      <c r="B283" s="96"/>
      <c r="C283" s="96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</row>
    <row r="284" spans="2:17">
      <c r="B284" s="96"/>
      <c r="C284" s="96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  <row r="285" spans="2:17">
      <c r="B285" s="96"/>
      <c r="C285" s="96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</row>
    <row r="286" spans="2:17">
      <c r="B286" s="96"/>
      <c r="C286" s="96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</row>
    <row r="287" spans="2:17">
      <c r="B287" s="96"/>
      <c r="C287" s="96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</row>
    <row r="288" spans="2:17">
      <c r="B288" s="96"/>
      <c r="C288" s="96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</row>
    <row r="289" spans="2:17">
      <c r="B289" s="96"/>
      <c r="C289" s="96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</row>
    <row r="290" spans="2:17">
      <c r="B290" s="96"/>
      <c r="C290" s="96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</row>
    <row r="291" spans="2:17">
      <c r="B291" s="96"/>
      <c r="C291" s="96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</row>
    <row r="292" spans="2:17">
      <c r="B292" s="96"/>
      <c r="C292" s="96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</row>
    <row r="293" spans="2:17">
      <c r="B293" s="96"/>
      <c r="C293" s="96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</row>
    <row r="294" spans="2:17">
      <c r="B294" s="96"/>
      <c r="C294" s="96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</row>
    <row r="295" spans="2:17">
      <c r="B295" s="96"/>
      <c r="C295" s="96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</row>
    <row r="296" spans="2:17">
      <c r="B296" s="96"/>
      <c r="C296" s="96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</row>
    <row r="297" spans="2:17">
      <c r="B297" s="96"/>
      <c r="C297" s="96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</row>
    <row r="298" spans="2:17">
      <c r="B298" s="96"/>
      <c r="C298" s="96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</row>
    <row r="299" spans="2:17">
      <c r="B299" s="96"/>
      <c r="C299" s="96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</row>
    <row r="300" spans="2:17">
      <c r="B300" s="96"/>
      <c r="C300" s="96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</row>
    <row r="301" spans="2:17">
      <c r="B301" s="96"/>
      <c r="C301" s="96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</row>
    <row r="302" spans="2:17">
      <c r="B302" s="96"/>
      <c r="C302" s="96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</row>
    <row r="303" spans="2:17">
      <c r="B303" s="96"/>
      <c r="C303" s="96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</row>
    <row r="304" spans="2:17">
      <c r="B304" s="96"/>
      <c r="C304" s="96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</row>
    <row r="305" spans="2:17">
      <c r="B305" s="96"/>
      <c r="C305" s="96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</row>
    <row r="306" spans="2:17">
      <c r="B306" s="96"/>
      <c r="C306" s="96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</row>
    <row r="307" spans="2:17">
      <c r="B307" s="96"/>
      <c r="C307" s="96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</row>
    <row r="308" spans="2:17">
      <c r="B308" s="96"/>
      <c r="C308" s="96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</row>
    <row r="309" spans="2:17">
      <c r="B309" s="96"/>
      <c r="C309" s="96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</row>
    <row r="310" spans="2:17">
      <c r="B310" s="96"/>
      <c r="C310" s="96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</row>
    <row r="311" spans="2:17">
      <c r="B311" s="96"/>
      <c r="C311" s="96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</row>
    <row r="312" spans="2:17">
      <c r="B312" s="96"/>
      <c r="C312" s="96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</row>
    <row r="313" spans="2:17">
      <c r="B313" s="96"/>
      <c r="C313" s="96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</row>
    <row r="314" spans="2:17">
      <c r="B314" s="96"/>
      <c r="C314" s="96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</row>
    <row r="315" spans="2:17">
      <c r="B315" s="96"/>
      <c r="C315" s="96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</row>
    <row r="316" spans="2:17">
      <c r="B316" s="96"/>
      <c r="C316" s="96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</row>
    <row r="317" spans="2:17">
      <c r="B317" s="96"/>
      <c r="C317" s="96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</row>
    <row r="318" spans="2:17">
      <c r="B318" s="96"/>
      <c r="C318" s="96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</row>
    <row r="319" spans="2:17">
      <c r="B319" s="96"/>
      <c r="C319" s="96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</row>
    <row r="320" spans="2:17">
      <c r="B320" s="96"/>
      <c r="C320" s="96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</row>
    <row r="321" spans="2:17">
      <c r="B321" s="96"/>
      <c r="C321" s="96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</row>
    <row r="322" spans="2:17">
      <c r="B322" s="96"/>
      <c r="C322" s="96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</row>
    <row r="323" spans="2:17">
      <c r="B323" s="96"/>
      <c r="C323" s="96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</row>
    <row r="324" spans="2:17">
      <c r="B324" s="96"/>
      <c r="C324" s="96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</row>
    <row r="325" spans="2:17">
      <c r="B325" s="96"/>
      <c r="C325" s="96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</row>
    <row r="326" spans="2:17">
      <c r="B326" s="96"/>
      <c r="C326" s="96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</row>
    <row r="327" spans="2:17">
      <c r="B327" s="96"/>
      <c r="C327" s="96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</row>
    <row r="328" spans="2:17">
      <c r="B328" s="96"/>
      <c r="C328" s="96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</row>
    <row r="329" spans="2:17">
      <c r="B329" s="96"/>
      <c r="C329" s="96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</row>
    <row r="330" spans="2:17">
      <c r="B330" s="96"/>
      <c r="C330" s="96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</row>
    <row r="331" spans="2:17">
      <c r="B331" s="96"/>
      <c r="C331" s="96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</row>
    <row r="332" spans="2:17">
      <c r="B332" s="96"/>
      <c r="C332" s="96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</row>
    <row r="333" spans="2:17">
      <c r="B333" s="96"/>
      <c r="C333" s="96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</row>
    <row r="334" spans="2:17">
      <c r="B334" s="96"/>
      <c r="C334" s="96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</row>
    <row r="335" spans="2:17">
      <c r="B335" s="96"/>
      <c r="C335" s="96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</row>
    <row r="336" spans="2:17">
      <c r="B336" s="96"/>
      <c r="C336" s="96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</row>
    <row r="337" spans="2:17">
      <c r="B337" s="96"/>
      <c r="C337" s="96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</row>
    <row r="338" spans="2:17">
      <c r="B338" s="96"/>
      <c r="C338" s="96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</row>
    <row r="339" spans="2:17">
      <c r="B339" s="96"/>
      <c r="C339" s="96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</row>
    <row r="340" spans="2:17">
      <c r="B340" s="96"/>
      <c r="C340" s="96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</row>
    <row r="341" spans="2:17">
      <c r="B341" s="96"/>
      <c r="C341" s="96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</row>
    <row r="342" spans="2:17">
      <c r="B342" s="96"/>
      <c r="C342" s="96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</row>
    <row r="343" spans="2:17">
      <c r="B343" s="96"/>
      <c r="C343" s="96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</row>
    <row r="344" spans="2:17">
      <c r="B344" s="96"/>
      <c r="C344" s="96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</row>
    <row r="345" spans="2:17">
      <c r="B345" s="96"/>
      <c r="C345" s="96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</row>
    <row r="346" spans="2:17">
      <c r="B346" s="96"/>
      <c r="C346" s="96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</row>
    <row r="347" spans="2:17">
      <c r="B347" s="96"/>
      <c r="C347" s="96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</row>
    <row r="348" spans="2:17">
      <c r="B348" s="96"/>
      <c r="C348" s="96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</row>
    <row r="349" spans="2:17">
      <c r="B349" s="96"/>
      <c r="C349" s="96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</row>
    <row r="350" spans="2:17">
      <c r="B350" s="96"/>
      <c r="C350" s="96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</row>
    <row r="351" spans="2:17">
      <c r="B351" s="96"/>
      <c r="C351" s="96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</row>
    <row r="352" spans="2:17">
      <c r="B352" s="96"/>
      <c r="C352" s="96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</row>
    <row r="353" spans="2:17">
      <c r="B353" s="96"/>
      <c r="C353" s="96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</row>
    <row r="354" spans="2:17">
      <c r="B354" s="96"/>
      <c r="C354" s="96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</row>
    <row r="355" spans="2:17">
      <c r="B355" s="96"/>
      <c r="C355" s="96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</row>
    <row r="356" spans="2:17">
      <c r="B356" s="96"/>
      <c r="C356" s="96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</row>
    <row r="357" spans="2:17">
      <c r="B357" s="96"/>
      <c r="C357" s="96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</row>
    <row r="358" spans="2:17">
      <c r="B358" s="96"/>
      <c r="C358" s="96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</row>
    <row r="359" spans="2:17">
      <c r="B359" s="96"/>
      <c r="C359" s="96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</row>
    <row r="360" spans="2:17">
      <c r="B360" s="96"/>
      <c r="C360" s="96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</row>
    <row r="361" spans="2:17">
      <c r="B361" s="96"/>
      <c r="C361" s="96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</row>
    <row r="362" spans="2:17">
      <c r="B362" s="96"/>
      <c r="C362" s="96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</row>
    <row r="363" spans="2:17">
      <c r="B363" s="96"/>
      <c r="C363" s="96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</row>
    <row r="364" spans="2:17">
      <c r="B364" s="96"/>
      <c r="C364" s="96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</row>
    <row r="365" spans="2:17">
      <c r="B365" s="96"/>
      <c r="C365" s="96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</row>
    <row r="366" spans="2:17">
      <c r="B366" s="96"/>
      <c r="C366" s="96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</row>
    <row r="367" spans="2:17">
      <c r="B367" s="96"/>
      <c r="C367" s="96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</row>
    <row r="368" spans="2:17">
      <c r="B368" s="96"/>
      <c r="C368" s="96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</row>
    <row r="369" spans="2:17">
      <c r="B369" s="96"/>
      <c r="C369" s="96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</row>
    <row r="370" spans="2:17">
      <c r="B370" s="96"/>
      <c r="C370" s="96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</row>
    <row r="371" spans="2:17">
      <c r="B371" s="96"/>
      <c r="C371" s="96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</row>
    <row r="372" spans="2:17">
      <c r="B372" s="96"/>
      <c r="C372" s="96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</row>
    <row r="373" spans="2:17">
      <c r="B373" s="96"/>
      <c r="C373" s="96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</row>
    <row r="374" spans="2:17">
      <c r="B374" s="96"/>
      <c r="C374" s="96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</row>
    <row r="375" spans="2:17">
      <c r="B375" s="96"/>
      <c r="C375" s="96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</row>
    <row r="376" spans="2:17">
      <c r="B376" s="96"/>
      <c r="C376" s="96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</row>
    <row r="377" spans="2:17">
      <c r="B377" s="96"/>
      <c r="C377" s="96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</row>
    <row r="378" spans="2:17">
      <c r="B378" s="96"/>
      <c r="C378" s="96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</row>
    <row r="379" spans="2:17">
      <c r="B379" s="96"/>
      <c r="C379" s="96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</row>
    <row r="380" spans="2:17">
      <c r="B380" s="96"/>
      <c r="C380" s="96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</row>
    <row r="381" spans="2:17">
      <c r="B381" s="96"/>
      <c r="C381" s="96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</row>
    <row r="382" spans="2:17">
      <c r="B382" s="96"/>
      <c r="C382" s="96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</row>
    <row r="383" spans="2:17">
      <c r="B383" s="96"/>
      <c r="C383" s="96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</row>
    <row r="384" spans="2:17">
      <c r="B384" s="96"/>
      <c r="C384" s="96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</row>
    <row r="385" spans="2:17">
      <c r="B385" s="96"/>
      <c r="C385" s="96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</row>
    <row r="386" spans="2:17">
      <c r="B386" s="96"/>
      <c r="C386" s="96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</row>
    <row r="387" spans="2:17">
      <c r="B387" s="96"/>
      <c r="C387" s="96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</row>
    <row r="388" spans="2:17">
      <c r="B388" s="96"/>
      <c r="C388" s="96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</row>
    <row r="389" spans="2:17">
      <c r="B389" s="96"/>
      <c r="C389" s="96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</row>
    <row r="390" spans="2:17">
      <c r="B390" s="96"/>
      <c r="C390" s="96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</row>
    <row r="391" spans="2:17">
      <c r="B391" s="96"/>
      <c r="C391" s="96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</row>
    <row r="392" spans="2:17">
      <c r="B392" s="96"/>
      <c r="C392" s="96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</row>
    <row r="393" spans="2:17">
      <c r="B393" s="96"/>
      <c r="C393" s="96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</row>
    <row r="394" spans="2:17">
      <c r="B394" s="96"/>
      <c r="C394" s="96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</row>
    <row r="395" spans="2:17">
      <c r="B395" s="96"/>
      <c r="C395" s="96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</row>
    <row r="396" spans="2:17">
      <c r="B396" s="96"/>
      <c r="C396" s="96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</row>
    <row r="397" spans="2:17">
      <c r="B397" s="96"/>
      <c r="C397" s="96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</row>
    <row r="398" spans="2:17">
      <c r="B398" s="96"/>
      <c r="C398" s="96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</row>
    <row r="399" spans="2:17">
      <c r="B399" s="96"/>
      <c r="C399" s="96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</row>
    <row r="400" spans="2:17">
      <c r="B400" s="96"/>
      <c r="C400" s="96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</row>
    <row r="401" spans="2:17">
      <c r="B401" s="96"/>
      <c r="C401" s="96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</row>
    <row r="402" spans="2:17">
      <c r="B402" s="96"/>
      <c r="C402" s="96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</row>
    <row r="403" spans="2:17">
      <c r="B403" s="96"/>
      <c r="C403" s="96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</row>
    <row r="404" spans="2:17">
      <c r="B404" s="96"/>
      <c r="C404" s="96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</row>
    <row r="405" spans="2:17">
      <c r="B405" s="96"/>
      <c r="C405" s="96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</row>
    <row r="406" spans="2:17">
      <c r="B406" s="96"/>
      <c r="C406" s="96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</row>
    <row r="407" spans="2:17">
      <c r="B407" s="96"/>
      <c r="C407" s="96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</row>
    <row r="408" spans="2:17">
      <c r="B408" s="96"/>
      <c r="C408" s="96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</row>
    <row r="409" spans="2:17">
      <c r="B409" s="96"/>
      <c r="C409" s="96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</row>
    <row r="410" spans="2:17">
      <c r="B410" s="96"/>
      <c r="C410" s="96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</row>
    <row r="411" spans="2:17">
      <c r="B411" s="96"/>
      <c r="C411" s="96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</row>
    <row r="412" spans="2:17">
      <c r="B412" s="96"/>
      <c r="C412" s="96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</row>
    <row r="413" spans="2:17">
      <c r="B413" s="96"/>
      <c r="C413" s="96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</row>
    <row r="414" spans="2:17">
      <c r="B414" s="96"/>
      <c r="C414" s="96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</row>
    <row r="415" spans="2:17">
      <c r="B415" s="96"/>
      <c r="C415" s="96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</row>
    <row r="416" spans="2:17">
      <c r="B416" s="96"/>
      <c r="C416" s="96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</row>
    <row r="417" spans="2:17">
      <c r="B417" s="96"/>
      <c r="C417" s="96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</row>
    <row r="418" spans="2:17">
      <c r="B418" s="96"/>
      <c r="C418" s="96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</row>
    <row r="419" spans="2:17">
      <c r="B419" s="96"/>
      <c r="C419" s="96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</row>
    <row r="420" spans="2:17">
      <c r="B420" s="96"/>
      <c r="C420" s="96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</row>
    <row r="421" spans="2:17">
      <c r="B421" s="96"/>
      <c r="C421" s="96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</row>
    <row r="422" spans="2:17">
      <c r="B422" s="96"/>
      <c r="C422" s="96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</row>
    <row r="423" spans="2:17">
      <c r="B423" s="96"/>
      <c r="C423" s="96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</row>
    <row r="424" spans="2:17">
      <c r="B424" s="96"/>
      <c r="C424" s="96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</row>
    <row r="425" spans="2:17">
      <c r="B425" s="96"/>
      <c r="C425" s="96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</row>
    <row r="426" spans="2:17">
      <c r="B426" s="96"/>
      <c r="C426" s="96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</row>
    <row r="427" spans="2:17">
      <c r="B427" s="96"/>
      <c r="C427" s="96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</row>
    <row r="428" spans="2:17">
      <c r="B428" s="96"/>
      <c r="C428" s="96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</row>
    <row r="429" spans="2:17">
      <c r="B429" s="96"/>
      <c r="C429" s="96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</row>
    <row r="430" spans="2:17">
      <c r="B430" s="96"/>
      <c r="C430" s="96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</row>
    <row r="431" spans="2:17">
      <c r="B431" s="96"/>
      <c r="C431" s="96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</row>
    <row r="432" spans="2:17">
      <c r="B432" s="96"/>
      <c r="C432" s="96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</row>
    <row r="433" spans="2:17">
      <c r="B433" s="96"/>
      <c r="C433" s="96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</row>
    <row r="434" spans="2:17">
      <c r="B434" s="96"/>
      <c r="C434" s="96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</row>
    <row r="435" spans="2:17">
      <c r="B435" s="96"/>
      <c r="C435" s="96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</row>
    <row r="436" spans="2:17">
      <c r="B436" s="96"/>
      <c r="C436" s="96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</row>
    <row r="437" spans="2:17">
      <c r="B437" s="96"/>
      <c r="C437" s="96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</row>
    <row r="438" spans="2:17">
      <c r="B438" s="96"/>
      <c r="C438" s="96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</row>
    <row r="439" spans="2:17">
      <c r="B439" s="96"/>
      <c r="C439" s="96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</row>
    <row r="440" spans="2:17">
      <c r="B440" s="96"/>
      <c r="C440" s="96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</row>
    <row r="441" spans="2:17">
      <c r="B441" s="96"/>
      <c r="C441" s="96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</row>
    <row r="442" spans="2:17">
      <c r="B442" s="96"/>
      <c r="C442" s="96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</row>
    <row r="443" spans="2:17">
      <c r="B443" s="96"/>
      <c r="C443" s="96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</row>
    <row r="444" spans="2:17">
      <c r="B444" s="96"/>
      <c r="C444" s="96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</row>
    <row r="445" spans="2:17">
      <c r="B445" s="96"/>
      <c r="C445" s="96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</row>
    <row r="446" spans="2:17">
      <c r="B446" s="96"/>
      <c r="C446" s="96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</row>
    <row r="447" spans="2:17">
      <c r="B447" s="96"/>
      <c r="C447" s="96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</row>
    <row r="448" spans="2:17">
      <c r="B448" s="96"/>
      <c r="C448" s="96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</row>
    <row r="449" spans="2:17">
      <c r="B449" s="96"/>
      <c r="C449" s="96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</row>
    <row r="450" spans="2:17">
      <c r="B450" s="96"/>
      <c r="C450" s="96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</row>
    <row r="451" spans="2:17">
      <c r="B451" s="96"/>
      <c r="C451" s="96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</row>
    <row r="452" spans="2:17">
      <c r="B452" s="96"/>
      <c r="C452" s="96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</row>
    <row r="453" spans="2:17">
      <c r="B453" s="96"/>
      <c r="C453" s="96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</row>
    <row r="454" spans="2:17">
      <c r="B454" s="96"/>
      <c r="C454" s="96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</row>
    <row r="455" spans="2:17">
      <c r="B455" s="96"/>
      <c r="C455" s="96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</row>
    <row r="456" spans="2:17">
      <c r="B456" s="96"/>
      <c r="C456" s="96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</row>
    <row r="457" spans="2:17">
      <c r="B457" s="96"/>
      <c r="C457" s="96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</row>
    <row r="458" spans="2:17">
      <c r="B458" s="96"/>
      <c r="C458" s="96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</row>
    <row r="459" spans="2:17">
      <c r="B459" s="96"/>
      <c r="C459" s="96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</row>
    <row r="460" spans="2:17">
      <c r="B460" s="96"/>
      <c r="C460" s="96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</row>
    <row r="461" spans="2:17">
      <c r="B461" s="96"/>
      <c r="C461" s="96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</row>
    <row r="462" spans="2:17">
      <c r="B462" s="96"/>
      <c r="C462" s="96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</row>
    <row r="463" spans="2:17">
      <c r="B463" s="96"/>
      <c r="C463" s="96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</row>
    <row r="464" spans="2:17">
      <c r="B464" s="96"/>
      <c r="C464" s="96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</row>
    <row r="465" spans="2:17">
      <c r="B465" s="96"/>
      <c r="C465" s="96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</row>
    <row r="466" spans="2:17">
      <c r="B466" s="96"/>
      <c r="C466" s="96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</row>
    <row r="467" spans="2:17">
      <c r="B467" s="96"/>
      <c r="C467" s="96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</row>
    <row r="468" spans="2:17">
      <c r="B468" s="96"/>
      <c r="C468" s="96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</row>
    <row r="469" spans="2:17">
      <c r="B469" s="96"/>
      <c r="C469" s="96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</row>
    <row r="470" spans="2:17">
      <c r="B470" s="96"/>
      <c r="C470" s="96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</row>
    <row r="471" spans="2:17">
      <c r="B471" s="96"/>
      <c r="C471" s="96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</row>
    <row r="472" spans="2:17">
      <c r="B472" s="96"/>
      <c r="C472" s="96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</row>
    <row r="473" spans="2:17">
      <c r="B473" s="96"/>
      <c r="C473" s="96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</row>
    <row r="474" spans="2:17">
      <c r="B474" s="96"/>
      <c r="C474" s="96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</row>
    <row r="475" spans="2:17">
      <c r="B475" s="96"/>
      <c r="C475" s="96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</row>
    <row r="476" spans="2:17">
      <c r="B476" s="96"/>
      <c r="C476" s="96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</row>
    <row r="477" spans="2:17">
      <c r="B477" s="96"/>
      <c r="C477" s="96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</row>
    <row r="478" spans="2:17">
      <c r="B478" s="96"/>
      <c r="C478" s="96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</row>
    <row r="479" spans="2:17">
      <c r="B479" s="96"/>
      <c r="C479" s="96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</row>
    <row r="480" spans="2:17">
      <c r="B480" s="96"/>
      <c r="C480" s="96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</row>
    <row r="481" spans="2:17">
      <c r="B481" s="96"/>
      <c r="C481" s="96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</row>
    <row r="482" spans="2:17">
      <c r="B482" s="96"/>
      <c r="C482" s="96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</row>
    <row r="483" spans="2:17">
      <c r="B483" s="96"/>
      <c r="C483" s="96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</row>
    <row r="484" spans="2:17">
      <c r="B484" s="96"/>
      <c r="C484" s="96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</row>
    <row r="485" spans="2:17">
      <c r="B485" s="96"/>
      <c r="C485" s="96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</row>
    <row r="486" spans="2:17">
      <c r="B486" s="96"/>
      <c r="C486" s="96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</row>
    <row r="487" spans="2:17">
      <c r="B487" s="96"/>
      <c r="C487" s="96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</row>
    <row r="488" spans="2:17">
      <c r="B488" s="96"/>
      <c r="C488" s="96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</row>
    <row r="489" spans="2:17">
      <c r="B489" s="96"/>
      <c r="C489" s="96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</row>
    <row r="490" spans="2:17">
      <c r="B490" s="96"/>
      <c r="C490" s="96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</row>
    <row r="491" spans="2:17">
      <c r="B491" s="96"/>
      <c r="C491" s="96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</row>
    <row r="492" spans="2:17">
      <c r="B492" s="96"/>
      <c r="C492" s="96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</row>
    <row r="493" spans="2:17">
      <c r="B493" s="96"/>
      <c r="C493" s="96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</row>
    <row r="494" spans="2:17">
      <c r="B494" s="96"/>
      <c r="C494" s="96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</row>
    <row r="495" spans="2:17">
      <c r="B495" s="96"/>
      <c r="C495" s="96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</row>
    <row r="496" spans="2:17">
      <c r="B496" s="96"/>
      <c r="C496" s="96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</row>
    <row r="497" spans="2:17">
      <c r="B497" s="96"/>
      <c r="C497" s="96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</row>
    <row r="498" spans="2:17">
      <c r="B498" s="96"/>
      <c r="C498" s="96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</row>
    <row r="499" spans="2:17">
      <c r="B499" s="96"/>
      <c r="C499" s="96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</row>
    <row r="500" spans="2:17">
      <c r="B500" s="96"/>
      <c r="C500" s="96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</row>
    <row r="501" spans="2:17">
      <c r="B501" s="96"/>
      <c r="C501" s="96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</row>
    <row r="502" spans="2:17">
      <c r="B502" s="96"/>
      <c r="C502" s="96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</row>
    <row r="503" spans="2:17">
      <c r="B503" s="96"/>
      <c r="C503" s="96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</row>
    <row r="504" spans="2:17">
      <c r="B504" s="96"/>
      <c r="C504" s="96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</row>
    <row r="505" spans="2:17">
      <c r="B505" s="96"/>
      <c r="C505" s="96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</row>
    <row r="506" spans="2:17">
      <c r="B506" s="96"/>
      <c r="C506" s="96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</row>
    <row r="507" spans="2:17">
      <c r="B507" s="96"/>
      <c r="C507" s="96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</row>
    <row r="508" spans="2:17">
      <c r="B508" s="96"/>
      <c r="C508" s="96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</row>
    <row r="509" spans="2:17">
      <c r="B509" s="96"/>
      <c r="C509" s="96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</row>
    <row r="510" spans="2:17">
      <c r="B510" s="96"/>
      <c r="C510" s="96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</row>
    <row r="511" spans="2:17">
      <c r="B511" s="96"/>
      <c r="C511" s="96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</row>
    <row r="512" spans="2:17">
      <c r="B512" s="96"/>
      <c r="C512" s="96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</row>
    <row r="513" spans="2:17">
      <c r="B513" s="96"/>
      <c r="C513" s="96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</row>
    <row r="514" spans="2:17">
      <c r="B514" s="96"/>
      <c r="C514" s="96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</row>
    <row r="515" spans="2:17">
      <c r="B515" s="96"/>
      <c r="C515" s="96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</row>
    <row r="516" spans="2:17">
      <c r="B516" s="96"/>
      <c r="C516" s="96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</row>
    <row r="517" spans="2:17">
      <c r="B517" s="96"/>
      <c r="C517" s="96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</row>
    <row r="518" spans="2:17">
      <c r="B518" s="96"/>
      <c r="C518" s="96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</row>
    <row r="519" spans="2:17">
      <c r="B519" s="96"/>
      <c r="C519" s="96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</row>
    <row r="520" spans="2:17">
      <c r="B520" s="96"/>
      <c r="C520" s="96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</row>
    <row r="521" spans="2:17">
      <c r="B521" s="96"/>
      <c r="C521" s="96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</row>
    <row r="522" spans="2:17">
      <c r="B522" s="96"/>
      <c r="C522" s="96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</row>
    <row r="523" spans="2:17">
      <c r="B523" s="96"/>
      <c r="C523" s="96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</row>
    <row r="524" spans="2:17">
      <c r="B524" s="96"/>
      <c r="C524" s="96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</row>
    <row r="525" spans="2:17">
      <c r="B525" s="96"/>
      <c r="C525" s="96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</row>
    <row r="526" spans="2:17">
      <c r="B526" s="96"/>
      <c r="C526" s="96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</row>
    <row r="527" spans="2:17">
      <c r="B527" s="96"/>
      <c r="C527" s="96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</row>
    <row r="528" spans="2:17">
      <c r="B528" s="96"/>
      <c r="C528" s="96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</row>
    <row r="529" spans="2:17">
      <c r="B529" s="96"/>
      <c r="C529" s="96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</row>
    <row r="530" spans="2:17">
      <c r="B530" s="96"/>
      <c r="C530" s="96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</row>
    <row r="531" spans="2:17">
      <c r="B531" s="96"/>
      <c r="C531" s="96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</row>
    <row r="532" spans="2:17">
      <c r="B532" s="96"/>
      <c r="C532" s="96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</row>
    <row r="533" spans="2:17">
      <c r="B533" s="96"/>
      <c r="C533" s="96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</row>
    <row r="534" spans="2:17">
      <c r="B534" s="96"/>
      <c r="C534" s="96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</row>
    <row r="535" spans="2:17">
      <c r="B535" s="96"/>
      <c r="C535" s="96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</row>
    <row r="536" spans="2:17">
      <c r="B536" s="96"/>
      <c r="C536" s="96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</row>
    <row r="537" spans="2:17">
      <c r="B537" s="96"/>
      <c r="C537" s="96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</row>
    <row r="538" spans="2:17">
      <c r="B538" s="96"/>
      <c r="C538" s="96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</row>
    <row r="539" spans="2:17">
      <c r="B539" s="96"/>
      <c r="C539" s="96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</row>
    <row r="540" spans="2:17">
      <c r="B540" s="96"/>
      <c r="C540" s="96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</row>
    <row r="541" spans="2:17">
      <c r="B541" s="96"/>
      <c r="C541" s="96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</row>
    <row r="542" spans="2:17">
      <c r="B542" s="96"/>
      <c r="C542" s="96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</row>
    <row r="543" spans="2:17">
      <c r="B543" s="96"/>
      <c r="C543" s="96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</row>
    <row r="544" spans="2:17">
      <c r="B544" s="96"/>
      <c r="C544" s="96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</row>
    <row r="545" spans="2:17">
      <c r="B545" s="96"/>
      <c r="C545" s="96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</row>
    <row r="546" spans="2:17">
      <c r="B546" s="96"/>
      <c r="C546" s="96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</row>
    <row r="547" spans="2:17">
      <c r="B547" s="96"/>
      <c r="C547" s="96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</row>
    <row r="548" spans="2:17">
      <c r="B548" s="96"/>
      <c r="C548" s="96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</row>
    <row r="549" spans="2:17">
      <c r="B549" s="96"/>
      <c r="C549" s="96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</row>
    <row r="550" spans="2:17">
      <c r="B550" s="96"/>
      <c r="C550" s="96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</row>
    <row r="551" spans="2:17">
      <c r="B551" s="96"/>
      <c r="C551" s="96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</row>
    <row r="552" spans="2:17">
      <c r="B552" s="96"/>
      <c r="C552" s="96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</row>
    <row r="553" spans="2:17">
      <c r="B553" s="96"/>
      <c r="C553" s="96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</row>
    <row r="554" spans="2:17">
      <c r="B554" s="96"/>
      <c r="C554" s="96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</row>
    <row r="555" spans="2:17">
      <c r="B555" s="96"/>
      <c r="C555" s="96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</row>
    <row r="556" spans="2:17">
      <c r="B556" s="96"/>
      <c r="C556" s="96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</row>
    <row r="557" spans="2:17">
      <c r="B557" s="96"/>
      <c r="C557" s="96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</row>
    <row r="558" spans="2:17">
      <c r="B558" s="96"/>
      <c r="C558" s="96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41.7109375" style="2" bestFit="1" customWidth="1"/>
    <col min="4" max="4" width="11.28515625" style="2" bestFit="1" customWidth="1"/>
    <col min="5" max="5" width="15.42578125" style="2" bestFit="1" customWidth="1"/>
    <col min="6" max="6" width="6.140625" style="1" bestFit="1" customWidth="1"/>
    <col min="7" max="7" width="16.5703125" style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.7109375" style="1" bestFit="1" customWidth="1"/>
    <col min="13" max="13" width="9.140625" style="1" bestFit="1" customWidth="1"/>
    <col min="14" max="14" width="17.5703125" style="1" customWidth="1"/>
    <col min="15" max="15" width="9.5703125" style="1" bestFit="1" customWidth="1"/>
    <col min="16" max="16" width="18.42578125" style="1" customWidth="1"/>
    <col min="17" max="17" width="10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152</v>
      </c>
      <c r="C1" s="46" t="s" vm="1">
        <v>240</v>
      </c>
    </row>
    <row r="2" spans="2:18">
      <c r="B2" s="46" t="s">
        <v>151</v>
      </c>
      <c r="C2" s="46" t="s">
        <v>241</v>
      </c>
    </row>
    <row r="3" spans="2:18">
      <c r="B3" s="46" t="s">
        <v>153</v>
      </c>
      <c r="C3" s="46" t="s">
        <v>242</v>
      </c>
    </row>
    <row r="4" spans="2:18">
      <c r="B4" s="46" t="s">
        <v>154</v>
      </c>
      <c r="C4" s="46" t="s">
        <v>243</v>
      </c>
    </row>
    <row r="6" spans="2:18" ht="26.25" customHeight="1">
      <c r="B6" s="151" t="s">
        <v>182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3"/>
    </row>
    <row r="7" spans="2:18" s="3" customFormat="1" ht="78.75">
      <c r="B7" s="47" t="s">
        <v>121</v>
      </c>
      <c r="C7" s="48" t="s">
        <v>195</v>
      </c>
      <c r="D7" s="48" t="s">
        <v>49</v>
      </c>
      <c r="E7" s="48" t="s">
        <v>122</v>
      </c>
      <c r="F7" s="48" t="s">
        <v>14</v>
      </c>
      <c r="G7" s="48" t="s">
        <v>109</v>
      </c>
      <c r="H7" s="48" t="s">
        <v>71</v>
      </c>
      <c r="I7" s="48" t="s">
        <v>17</v>
      </c>
      <c r="J7" s="48" t="s">
        <v>239</v>
      </c>
      <c r="K7" s="48" t="s">
        <v>108</v>
      </c>
      <c r="L7" s="48" t="s">
        <v>37</v>
      </c>
      <c r="M7" s="48" t="s">
        <v>18</v>
      </c>
      <c r="N7" s="48" t="s">
        <v>215</v>
      </c>
      <c r="O7" s="48" t="s">
        <v>214</v>
      </c>
      <c r="P7" s="48" t="s">
        <v>116</v>
      </c>
      <c r="Q7" s="48" t="s">
        <v>155</v>
      </c>
      <c r="R7" s="50" t="s">
        <v>157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222</v>
      </c>
      <c r="O8" s="15"/>
      <c r="P8" s="15" t="s">
        <v>218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118</v>
      </c>
      <c r="R9" s="19" t="s">
        <v>119</v>
      </c>
    </row>
    <row r="10" spans="2:18" s="4" customFormat="1" ht="18" customHeight="1">
      <c r="B10" s="76" t="s">
        <v>42</v>
      </c>
      <c r="C10" s="77"/>
      <c r="D10" s="76"/>
      <c r="E10" s="76"/>
      <c r="F10" s="76"/>
      <c r="G10" s="100"/>
      <c r="H10" s="76"/>
      <c r="I10" s="79">
        <v>4.1112130177615018</v>
      </c>
      <c r="J10" s="77"/>
      <c r="K10" s="77"/>
      <c r="L10" s="78"/>
      <c r="M10" s="78">
        <v>5.4594455860219979E-2</v>
      </c>
      <c r="N10" s="79"/>
      <c r="O10" s="101"/>
      <c r="P10" s="79">
        <f>P11+P262</f>
        <v>2772935.9821079513</v>
      </c>
      <c r="Q10" s="80">
        <f>IFERROR(P10/$P$10,0)</f>
        <v>1</v>
      </c>
      <c r="R10" s="80">
        <f>P10/'סכום נכסי הקרן'!$C$42</f>
        <v>2.4866401748078144E-2</v>
      </c>
    </row>
    <row r="11" spans="2:18" ht="21.75" customHeight="1">
      <c r="B11" s="81" t="s">
        <v>40</v>
      </c>
      <c r="C11" s="83"/>
      <c r="D11" s="82"/>
      <c r="E11" s="82"/>
      <c r="F11" s="82"/>
      <c r="G11" s="102"/>
      <c r="H11" s="82"/>
      <c r="I11" s="85">
        <v>4.40782555250901</v>
      </c>
      <c r="J11" s="83"/>
      <c r="K11" s="83"/>
      <c r="L11" s="84"/>
      <c r="M11" s="84">
        <v>4.6099428969922425E-2</v>
      </c>
      <c r="N11" s="85"/>
      <c r="O11" s="103"/>
      <c r="P11" s="85">
        <f>P12+P17+P38</f>
        <v>1766615.2912606695</v>
      </c>
      <c r="Q11" s="86">
        <f t="shared" ref="Q11:Q61" si="0">IFERROR(P11/$P$10,0)</f>
        <v>0.63709198577231874</v>
      </c>
      <c r="R11" s="86">
        <f>P11/'סכום נכסי הקרן'!$C$42</f>
        <v>1.5842185268695363E-2</v>
      </c>
    </row>
    <row r="12" spans="2:18">
      <c r="B12" s="87" t="s">
        <v>90</v>
      </c>
      <c r="C12" s="83"/>
      <c r="D12" s="82"/>
      <c r="E12" s="82"/>
      <c r="F12" s="82"/>
      <c r="G12" s="102"/>
      <c r="H12" s="82"/>
      <c r="I12" s="85">
        <v>2.6209207233218321</v>
      </c>
      <c r="J12" s="83"/>
      <c r="K12" s="83"/>
      <c r="L12" s="84"/>
      <c r="M12" s="84">
        <v>5.0807355386042918E-2</v>
      </c>
      <c r="N12" s="85"/>
      <c r="O12" s="103"/>
      <c r="P12" s="85">
        <f>SUM(P13:P15)</f>
        <v>542937.80007999996</v>
      </c>
      <c r="Q12" s="86">
        <f t="shared" si="0"/>
        <v>0.1957988945952028</v>
      </c>
      <c r="R12" s="86">
        <f>P12/'סכום נכסי הקרן'!$C$42</f>
        <v>4.8688139748339198E-3</v>
      </c>
    </row>
    <row r="13" spans="2:18">
      <c r="B13" s="88" t="s">
        <v>4028</v>
      </c>
      <c r="C13" s="91" t="s">
        <v>4026</v>
      </c>
      <c r="D13" s="90" t="s">
        <v>4029</v>
      </c>
      <c r="E13" s="90"/>
      <c r="F13" s="90" t="s">
        <v>4027</v>
      </c>
      <c r="G13" s="104">
        <v>2958465</v>
      </c>
      <c r="H13" s="90" t="s">
        <v>4025</v>
      </c>
      <c r="I13" s="93">
        <v>2.5594447271701641</v>
      </c>
      <c r="J13" s="91" t="s">
        <v>29</v>
      </c>
      <c r="K13" s="91" t="s">
        <v>139</v>
      </c>
      <c r="L13" s="92"/>
      <c r="M13" s="92">
        <v>6.8199471168733497E-2</v>
      </c>
      <c r="N13" s="93">
        <v>231691307.4000001</v>
      </c>
      <c r="O13" s="105">
        <f>P13/N13*100000</f>
        <v>103.96698393244951</v>
      </c>
      <c r="P13" s="93">
        <v>240882.46433744032</v>
      </c>
      <c r="Q13" s="94">
        <f t="shared" si="0"/>
        <v>8.686910404412744E-2</v>
      </c>
      <c r="R13" s="94">
        <f>P13/'סכום נכסי הקרן'!$C$42</f>
        <v>2.1601220406568728E-3</v>
      </c>
    </row>
    <row r="14" spans="2:18">
      <c r="B14" s="88" t="s">
        <v>4030</v>
      </c>
      <c r="C14" s="91" t="s">
        <v>4026</v>
      </c>
      <c r="D14" s="90" t="s">
        <v>4031</v>
      </c>
      <c r="E14" s="90"/>
      <c r="F14" s="90" t="s">
        <v>4027</v>
      </c>
      <c r="G14" s="104">
        <v>2958465</v>
      </c>
      <c r="H14" s="90" t="s">
        <v>4025</v>
      </c>
      <c r="I14" s="93">
        <v>2.6700715954778804</v>
      </c>
      <c r="J14" s="91" t="s">
        <v>29</v>
      </c>
      <c r="K14" s="91" t="s">
        <v>139</v>
      </c>
      <c r="L14" s="92"/>
      <c r="M14" s="92">
        <v>3.700510714408882E-2</v>
      </c>
      <c r="N14" s="93">
        <v>291165869.75000137</v>
      </c>
      <c r="O14" s="105">
        <f>P14/N14*100000</f>
        <v>103.59032446060179</v>
      </c>
      <c r="P14" s="93">
        <v>301619.66919255961</v>
      </c>
      <c r="Q14" s="94">
        <f t="shared" si="0"/>
        <v>0.10877267673639984</v>
      </c>
      <c r="R14" s="94">
        <f>P14/'סכום נכסי הקרן'!$C$42</f>
        <v>2.7047850789411521E-3</v>
      </c>
    </row>
    <row r="15" spans="2:18">
      <c r="B15" s="88" t="s">
        <v>4033</v>
      </c>
      <c r="C15" s="91" t="s">
        <v>4026</v>
      </c>
      <c r="D15" s="90" t="s">
        <v>4034</v>
      </c>
      <c r="E15" s="90"/>
      <c r="F15" s="90" t="s">
        <v>4032</v>
      </c>
      <c r="G15" s="104">
        <v>2958465</v>
      </c>
      <c r="H15" s="90" t="s">
        <v>4025</v>
      </c>
      <c r="I15" s="93">
        <v>1.28</v>
      </c>
      <c r="J15" s="91" t="s">
        <v>29</v>
      </c>
      <c r="K15" s="91" t="s">
        <v>139</v>
      </c>
      <c r="L15" s="92"/>
      <c r="M15" s="92">
        <v>4.5899999999999996E-2</v>
      </c>
      <c r="N15" s="93">
        <v>427526.40000000002</v>
      </c>
      <c r="O15" s="105">
        <f>P15/N15*100000</f>
        <v>101.904011073936</v>
      </c>
      <c r="P15" s="93">
        <v>435.66654999999997</v>
      </c>
      <c r="Q15" s="94">
        <f t="shared" si="0"/>
        <v>1.5711381467552369E-4</v>
      </c>
      <c r="R15" s="94">
        <f>P15/'סכום נכסי הקרן'!$C$42</f>
        <v>3.9068552358946686E-6</v>
      </c>
    </row>
    <row r="16" spans="2:18">
      <c r="B16" s="95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3"/>
      <c r="O16" s="105"/>
      <c r="P16" s="90"/>
      <c r="Q16" s="94"/>
      <c r="R16" s="90"/>
    </row>
    <row r="17" spans="2:18">
      <c r="B17" s="87" t="s">
        <v>38</v>
      </c>
      <c r="C17" s="83"/>
      <c r="D17" s="82"/>
      <c r="E17" s="82"/>
      <c r="F17" s="82"/>
      <c r="G17" s="102"/>
      <c r="H17" s="82"/>
      <c r="I17" s="85">
        <v>6.5796741658598421</v>
      </c>
      <c r="J17" s="83"/>
      <c r="K17" s="83"/>
      <c r="L17" s="84"/>
      <c r="M17" s="84">
        <v>3.9669165832478155E-2</v>
      </c>
      <c r="N17" s="85"/>
      <c r="O17" s="103"/>
      <c r="P17" s="85">
        <f>SUM(P18:P36)</f>
        <v>152349.85237012603</v>
      </c>
      <c r="Q17" s="86">
        <f t="shared" si="0"/>
        <v>5.4941712810229242E-2</v>
      </c>
      <c r="R17" s="86">
        <f>P17/'סכום נכסי הקרן'!$C$42</f>
        <v>1.3662027034666918E-3</v>
      </c>
    </row>
    <row r="18" spans="2:18">
      <c r="B18" s="88" t="s">
        <v>4487</v>
      </c>
      <c r="C18" s="91" t="s">
        <v>4026</v>
      </c>
      <c r="D18" s="90">
        <v>6028</v>
      </c>
      <c r="E18" s="90"/>
      <c r="F18" s="90" t="s">
        <v>559</v>
      </c>
      <c r="G18" s="104">
        <v>43100</v>
      </c>
      <c r="H18" s="90"/>
      <c r="I18" s="93">
        <v>7.5900000000028944</v>
      </c>
      <c r="J18" s="91" t="s">
        <v>29</v>
      </c>
      <c r="K18" s="91" t="s">
        <v>139</v>
      </c>
      <c r="L18" s="92">
        <v>5.8900000000020186E-2</v>
      </c>
      <c r="M18" s="92">
        <v>5.8900000000020186E-2</v>
      </c>
      <c r="N18" s="93">
        <v>3979777.5848700004</v>
      </c>
      <c r="O18" s="105">
        <v>109.12</v>
      </c>
      <c r="P18" s="93">
        <v>4342.7333005159999</v>
      </c>
      <c r="Q18" s="94">
        <f t="shared" si="0"/>
        <v>1.5661137972665018E-3</v>
      </c>
      <c r="R18" s="94">
        <f>P18/'סכום נכסי הקרן'!$C$42</f>
        <v>3.8943614866037042E-5</v>
      </c>
    </row>
    <row r="19" spans="2:18">
      <c r="B19" s="88" t="s">
        <v>4487</v>
      </c>
      <c r="C19" s="91" t="s">
        <v>4026</v>
      </c>
      <c r="D19" s="90">
        <v>6869</v>
      </c>
      <c r="E19" s="90"/>
      <c r="F19" s="90" t="s">
        <v>559</v>
      </c>
      <c r="G19" s="104">
        <v>43555</v>
      </c>
      <c r="H19" s="90"/>
      <c r="I19" s="93">
        <v>3.4900000000033655</v>
      </c>
      <c r="J19" s="91" t="s">
        <v>29</v>
      </c>
      <c r="K19" s="91" t="s">
        <v>139</v>
      </c>
      <c r="L19" s="92">
        <v>5.7600000000067812E-2</v>
      </c>
      <c r="M19" s="92">
        <v>5.7600000000067812E-2</v>
      </c>
      <c r="N19" s="93">
        <v>834088.62667900021</v>
      </c>
      <c r="O19" s="105">
        <v>100.43</v>
      </c>
      <c r="P19" s="93">
        <v>837.67520758200021</v>
      </c>
      <c r="Q19" s="94">
        <f t="shared" si="0"/>
        <v>3.0208963098571427E-4</v>
      </c>
      <c r="R19" s="94">
        <f>P19/'סכום נכסי הקרן'!$C$42</f>
        <v>7.5118821280194474E-6</v>
      </c>
    </row>
    <row r="20" spans="2:18">
      <c r="B20" s="88" t="s">
        <v>4487</v>
      </c>
      <c r="C20" s="91" t="s">
        <v>4026</v>
      </c>
      <c r="D20" s="90">
        <v>6870</v>
      </c>
      <c r="E20" s="90"/>
      <c r="F20" s="90" t="s">
        <v>559</v>
      </c>
      <c r="G20" s="104">
        <v>43555</v>
      </c>
      <c r="H20" s="90"/>
      <c r="I20" s="93">
        <v>5.1400000000004367</v>
      </c>
      <c r="J20" s="91" t="s">
        <v>29</v>
      </c>
      <c r="K20" s="91" t="s">
        <v>139</v>
      </c>
      <c r="L20" s="92">
        <v>4.4600000000004796E-2</v>
      </c>
      <c r="M20" s="92">
        <v>4.4600000000004796E-2</v>
      </c>
      <c r="N20" s="93">
        <v>9930546.3761370052</v>
      </c>
      <c r="O20" s="105">
        <v>101.04</v>
      </c>
      <c r="P20" s="93">
        <v>10033.824058133003</v>
      </c>
      <c r="Q20" s="94">
        <f t="shared" si="0"/>
        <v>3.6184838463185201E-3</v>
      </c>
      <c r="R20" s="94">
        <f>P20/'סכום נכסי הקרן'!$C$42</f>
        <v>8.9978673041487381E-5</v>
      </c>
    </row>
    <row r="21" spans="2:18">
      <c r="B21" s="88" t="s">
        <v>4487</v>
      </c>
      <c r="C21" s="91" t="s">
        <v>4026</v>
      </c>
      <c r="D21" s="90">
        <v>6868</v>
      </c>
      <c r="E21" s="90"/>
      <c r="F21" s="90" t="s">
        <v>559</v>
      </c>
      <c r="G21" s="104">
        <v>43555</v>
      </c>
      <c r="H21" s="90"/>
      <c r="I21" s="93">
        <v>5.0500000000036849</v>
      </c>
      <c r="J21" s="91" t="s">
        <v>29</v>
      </c>
      <c r="K21" s="91" t="s">
        <v>139</v>
      </c>
      <c r="L21" s="92">
        <v>5.0200000000046534E-2</v>
      </c>
      <c r="M21" s="92">
        <v>5.0200000000046534E-2</v>
      </c>
      <c r="N21" s="93">
        <v>2013217.8706090003</v>
      </c>
      <c r="O21" s="105">
        <v>128.1</v>
      </c>
      <c r="P21" s="93">
        <v>2578.9317926500003</v>
      </c>
      <c r="Q21" s="94">
        <f t="shared" si="0"/>
        <v>9.3003654223907772E-4</v>
      </c>
      <c r="R21" s="94">
        <f>P21/'סכום נכסי הקרן'!$C$42</f>
        <v>2.3126662299710356E-5</v>
      </c>
    </row>
    <row r="22" spans="2:18">
      <c r="B22" s="88" t="s">
        <v>4487</v>
      </c>
      <c r="C22" s="91" t="s">
        <v>4026</v>
      </c>
      <c r="D22" s="90">
        <v>6867</v>
      </c>
      <c r="E22" s="90"/>
      <c r="F22" s="90" t="s">
        <v>559</v>
      </c>
      <c r="G22" s="104">
        <v>43555</v>
      </c>
      <c r="H22" s="90"/>
      <c r="I22" s="93">
        <v>5.0900000000004928</v>
      </c>
      <c r="J22" s="91" t="s">
        <v>29</v>
      </c>
      <c r="K22" s="91" t="s">
        <v>139</v>
      </c>
      <c r="L22" s="92">
        <v>4.9400000000008826E-2</v>
      </c>
      <c r="M22" s="92">
        <v>4.9400000000008826E-2</v>
      </c>
      <c r="N22" s="93">
        <v>4908956.9635660006</v>
      </c>
      <c r="O22" s="105">
        <v>117.74</v>
      </c>
      <c r="P22" s="93">
        <v>5779.8052462350006</v>
      </c>
      <c r="Q22" s="94">
        <f t="shared" si="0"/>
        <v>2.0843630302064403E-3</v>
      </c>
      <c r="R22" s="94">
        <f>P22/'סכום נכסי הקרן'!$C$42</f>
        <v>5.1830608497954881E-5</v>
      </c>
    </row>
    <row r="23" spans="2:18">
      <c r="B23" s="88" t="s">
        <v>4487</v>
      </c>
      <c r="C23" s="91" t="s">
        <v>4026</v>
      </c>
      <c r="D23" s="90">
        <v>6866</v>
      </c>
      <c r="E23" s="90"/>
      <c r="F23" s="90" t="s">
        <v>559</v>
      </c>
      <c r="G23" s="104">
        <v>43555</v>
      </c>
      <c r="H23" s="90"/>
      <c r="I23" s="93">
        <v>5.7999999999997156</v>
      </c>
      <c r="J23" s="91" t="s">
        <v>29</v>
      </c>
      <c r="K23" s="91" t="s">
        <v>139</v>
      </c>
      <c r="L23" s="92">
        <v>2.9999999999997615E-2</v>
      </c>
      <c r="M23" s="92">
        <v>2.9999999999997615E-2</v>
      </c>
      <c r="N23" s="93">
        <v>7383805.2643040009</v>
      </c>
      <c r="O23" s="105">
        <v>113.61</v>
      </c>
      <c r="P23" s="93">
        <v>8388.7401539630009</v>
      </c>
      <c r="Q23" s="94">
        <f t="shared" si="0"/>
        <v>3.0252195536032483E-3</v>
      </c>
      <c r="R23" s="94">
        <f>P23/'סכום נכסי הקרן'!$C$42</f>
        <v>7.5226324796039999E-5</v>
      </c>
    </row>
    <row r="24" spans="2:18">
      <c r="B24" s="88" t="s">
        <v>4487</v>
      </c>
      <c r="C24" s="91" t="s">
        <v>4026</v>
      </c>
      <c r="D24" s="90">
        <v>6865</v>
      </c>
      <c r="E24" s="90"/>
      <c r="F24" s="90" t="s">
        <v>559</v>
      </c>
      <c r="G24" s="104">
        <v>43555</v>
      </c>
      <c r="H24" s="90"/>
      <c r="I24" s="93">
        <v>4.0699999999989149</v>
      </c>
      <c r="J24" s="91" t="s">
        <v>29</v>
      </c>
      <c r="K24" s="91" t="s">
        <v>139</v>
      </c>
      <c r="L24" s="92">
        <v>2.5599999999989156E-2</v>
      </c>
      <c r="M24" s="92">
        <v>2.5599999999989156E-2</v>
      </c>
      <c r="N24" s="93">
        <v>3756401.8952450003</v>
      </c>
      <c r="O24" s="105">
        <v>122.68</v>
      </c>
      <c r="P24" s="93">
        <v>4608.3542699999998</v>
      </c>
      <c r="Q24" s="94">
        <f t="shared" si="0"/>
        <v>1.6619043135993304E-3</v>
      </c>
      <c r="R24" s="94">
        <f>P24/'סכום נכסי הקרן'!$C$42</f>
        <v>4.1325580328824995E-5</v>
      </c>
    </row>
    <row r="25" spans="2:18">
      <c r="B25" s="88" t="s">
        <v>4487</v>
      </c>
      <c r="C25" s="91" t="s">
        <v>4026</v>
      </c>
      <c r="D25" s="90">
        <v>5212</v>
      </c>
      <c r="E25" s="90"/>
      <c r="F25" s="90" t="s">
        <v>559</v>
      </c>
      <c r="G25" s="104">
        <v>42643</v>
      </c>
      <c r="H25" s="90"/>
      <c r="I25" s="93">
        <v>6.7600000000014573</v>
      </c>
      <c r="J25" s="91" t="s">
        <v>29</v>
      </c>
      <c r="K25" s="91" t="s">
        <v>139</v>
      </c>
      <c r="L25" s="92">
        <v>4.7600000000011286E-2</v>
      </c>
      <c r="M25" s="92">
        <v>4.7600000000011286E-2</v>
      </c>
      <c r="N25" s="93">
        <v>9168144.001652997</v>
      </c>
      <c r="O25" s="105">
        <v>99.57</v>
      </c>
      <c r="P25" s="93">
        <v>9128.7209828430041</v>
      </c>
      <c r="Q25" s="94">
        <f t="shared" si="0"/>
        <v>3.2920777983137801E-3</v>
      </c>
      <c r="R25" s="94">
        <f>P25/'סכום נכסי הקרן'!$C$42</f>
        <v>8.1862129118799037E-5</v>
      </c>
    </row>
    <row r="26" spans="2:18">
      <c r="B26" s="88" t="s">
        <v>4487</v>
      </c>
      <c r="C26" s="91" t="s">
        <v>4026</v>
      </c>
      <c r="D26" s="90">
        <v>5211</v>
      </c>
      <c r="E26" s="90"/>
      <c r="F26" s="90" t="s">
        <v>559</v>
      </c>
      <c r="G26" s="104">
        <v>42643</v>
      </c>
      <c r="H26" s="90"/>
      <c r="I26" s="93">
        <v>4.6000000000004011</v>
      </c>
      <c r="J26" s="91" t="s">
        <v>29</v>
      </c>
      <c r="K26" s="91" t="s">
        <v>139</v>
      </c>
      <c r="L26" s="92">
        <v>4.770000000000274E-2</v>
      </c>
      <c r="M26" s="92">
        <v>4.770000000000274E-2</v>
      </c>
      <c r="N26" s="93">
        <v>7220089.3645220017</v>
      </c>
      <c r="O26" s="105">
        <v>96.47</v>
      </c>
      <c r="P26" s="93">
        <v>6965.2202100170016</v>
      </c>
      <c r="Q26" s="94">
        <f t="shared" si="0"/>
        <v>2.5118575599867E-3</v>
      </c>
      <c r="R26" s="94">
        <f>P26/'סכום נכסי הקרן'!$C$42</f>
        <v>6.2460859220576573E-5</v>
      </c>
    </row>
    <row r="27" spans="2:18">
      <c r="B27" s="88" t="s">
        <v>4487</v>
      </c>
      <c r="C27" s="91" t="s">
        <v>4026</v>
      </c>
      <c r="D27" s="90">
        <v>6027</v>
      </c>
      <c r="E27" s="90"/>
      <c r="F27" s="90" t="s">
        <v>559</v>
      </c>
      <c r="G27" s="104">
        <v>43100</v>
      </c>
      <c r="H27" s="90"/>
      <c r="I27" s="93">
        <v>7.9400000000004747</v>
      </c>
      <c r="J27" s="91" t="s">
        <v>29</v>
      </c>
      <c r="K27" s="91" t="s">
        <v>139</v>
      </c>
      <c r="L27" s="92">
        <v>4.6100000000000536E-2</v>
      </c>
      <c r="M27" s="92">
        <v>4.6100000000000536E-2</v>
      </c>
      <c r="N27" s="93">
        <v>15334455.266978998</v>
      </c>
      <c r="O27" s="105">
        <v>100.83</v>
      </c>
      <c r="P27" s="93">
        <v>15461.731245356004</v>
      </c>
      <c r="Q27" s="94">
        <f t="shared" si="0"/>
        <v>5.5759423748406155E-3</v>
      </c>
      <c r="R27" s="94">
        <f>P27/'סכום נכסי הקרן'!$C$42</f>
        <v>1.386536232169197E-4</v>
      </c>
    </row>
    <row r="28" spans="2:18">
      <c r="B28" s="88" t="s">
        <v>4487</v>
      </c>
      <c r="C28" s="91" t="s">
        <v>4026</v>
      </c>
      <c r="D28" s="90">
        <v>5025</v>
      </c>
      <c r="E28" s="90"/>
      <c r="F28" s="90" t="s">
        <v>559</v>
      </c>
      <c r="G28" s="104">
        <v>42551</v>
      </c>
      <c r="H28" s="90"/>
      <c r="I28" s="93">
        <v>7.4000000000000412</v>
      </c>
      <c r="J28" s="91" t="s">
        <v>29</v>
      </c>
      <c r="K28" s="91" t="s">
        <v>139</v>
      </c>
      <c r="L28" s="92">
        <v>4.9599999999999936E-2</v>
      </c>
      <c r="M28" s="92">
        <v>4.9599999999999936E-2</v>
      </c>
      <c r="N28" s="93">
        <v>9659128.5362330005</v>
      </c>
      <c r="O28" s="105">
        <v>98.81</v>
      </c>
      <c r="P28" s="93">
        <v>9544.1849067740022</v>
      </c>
      <c r="Q28" s="94">
        <f t="shared" si="0"/>
        <v>3.4419059683875688E-3</v>
      </c>
      <c r="R28" s="94">
        <f>P28/'סכום נכסי הקרן'!$C$42</f>
        <v>8.5587816589033242E-5</v>
      </c>
    </row>
    <row r="29" spans="2:18">
      <c r="B29" s="88" t="s">
        <v>4487</v>
      </c>
      <c r="C29" s="91" t="s">
        <v>4026</v>
      </c>
      <c r="D29" s="90">
        <v>5024</v>
      </c>
      <c r="E29" s="90"/>
      <c r="F29" s="90" t="s">
        <v>559</v>
      </c>
      <c r="G29" s="104">
        <v>42551</v>
      </c>
      <c r="H29" s="90"/>
      <c r="I29" s="93">
        <v>5.4900000000009115</v>
      </c>
      <c r="J29" s="91" t="s">
        <v>29</v>
      </c>
      <c r="K29" s="91" t="s">
        <v>139</v>
      </c>
      <c r="L29" s="92">
        <v>4.7100000000008829E-2</v>
      </c>
      <c r="M29" s="92">
        <v>4.7100000000008829E-2</v>
      </c>
      <c r="N29" s="93">
        <v>6313802.6091340017</v>
      </c>
      <c r="O29" s="105">
        <v>98.77</v>
      </c>
      <c r="P29" s="93">
        <v>6236.1428371190023</v>
      </c>
      <c r="Q29" s="94">
        <f t="shared" si="0"/>
        <v>2.2489314132590845E-3</v>
      </c>
      <c r="R29" s="94">
        <f>P29/'סכום נכסי הקרן'!$C$42</f>
        <v>5.5922832025973554E-5</v>
      </c>
    </row>
    <row r="30" spans="2:18">
      <c r="B30" s="88" t="s">
        <v>4487</v>
      </c>
      <c r="C30" s="91" t="s">
        <v>4026</v>
      </c>
      <c r="D30" s="90">
        <v>6026</v>
      </c>
      <c r="E30" s="90"/>
      <c r="F30" s="90" t="s">
        <v>559</v>
      </c>
      <c r="G30" s="104">
        <v>43100</v>
      </c>
      <c r="H30" s="90"/>
      <c r="I30" s="93">
        <v>6.2200000000003719</v>
      </c>
      <c r="J30" s="91" t="s">
        <v>29</v>
      </c>
      <c r="K30" s="91" t="s">
        <v>139</v>
      </c>
      <c r="L30" s="92">
        <v>4.5600000000003284E-2</v>
      </c>
      <c r="M30" s="92">
        <v>4.5600000000003284E-2</v>
      </c>
      <c r="N30" s="93">
        <v>18548675.215715002</v>
      </c>
      <c r="O30" s="105">
        <v>95.83</v>
      </c>
      <c r="P30" s="93">
        <v>17775.195459061</v>
      </c>
      <c r="Q30" s="94">
        <f t="shared" si="0"/>
        <v>6.4102437177610281E-3</v>
      </c>
      <c r="R30" s="94">
        <f>P30/'סכום נכסי הקרן'!$C$42</f>
        <v>1.5939969558893976E-4</v>
      </c>
    </row>
    <row r="31" spans="2:18">
      <c r="B31" s="88" t="s">
        <v>4487</v>
      </c>
      <c r="C31" s="91" t="s">
        <v>4026</v>
      </c>
      <c r="D31" s="90">
        <v>5023</v>
      </c>
      <c r="E31" s="90"/>
      <c r="F31" s="90" t="s">
        <v>559</v>
      </c>
      <c r="G31" s="104">
        <v>42551</v>
      </c>
      <c r="H31" s="90"/>
      <c r="I31" s="93">
        <v>7.5800000000004264</v>
      </c>
      <c r="J31" s="91" t="s">
        <v>29</v>
      </c>
      <c r="K31" s="91" t="s">
        <v>139</v>
      </c>
      <c r="L31" s="92">
        <v>4.0200000000002012E-2</v>
      </c>
      <c r="M31" s="92">
        <v>4.0200000000002012E-2</v>
      </c>
      <c r="N31" s="93">
        <v>9738361.0469520018</v>
      </c>
      <c r="O31" s="105">
        <v>107.91</v>
      </c>
      <c r="P31" s="93">
        <v>10508.660698994001</v>
      </c>
      <c r="Q31" s="94">
        <f t="shared" si="0"/>
        <v>3.7897235157248197E-3</v>
      </c>
      <c r="R31" s="94">
        <f>P31/'סכום נכסי הקרן'!$C$42</f>
        <v>9.4236787456152514E-5</v>
      </c>
    </row>
    <row r="32" spans="2:18">
      <c r="B32" s="88" t="s">
        <v>4487</v>
      </c>
      <c r="C32" s="91" t="s">
        <v>4026</v>
      </c>
      <c r="D32" s="90">
        <v>5210</v>
      </c>
      <c r="E32" s="90"/>
      <c r="F32" s="90" t="s">
        <v>559</v>
      </c>
      <c r="G32" s="104">
        <v>42643</v>
      </c>
      <c r="H32" s="90"/>
      <c r="I32" s="93">
        <v>7.0099999999991525</v>
      </c>
      <c r="J32" s="91" t="s">
        <v>29</v>
      </c>
      <c r="K32" s="91" t="s">
        <v>139</v>
      </c>
      <c r="L32" s="92">
        <v>3.1499999999996524E-2</v>
      </c>
      <c r="M32" s="92">
        <v>3.1499999999996524E-2</v>
      </c>
      <c r="N32" s="93">
        <v>7368153.7482220018</v>
      </c>
      <c r="O32" s="105">
        <v>112.94</v>
      </c>
      <c r="P32" s="93">
        <v>8321.5893133060017</v>
      </c>
      <c r="Q32" s="94">
        <f t="shared" si="0"/>
        <v>3.0010030404596768E-3</v>
      </c>
      <c r="R32" s="94">
        <f>P32/'סכום נכסי הקרן'!$C$42</f>
        <v>7.4624147251274334E-5</v>
      </c>
    </row>
    <row r="33" spans="2:18">
      <c r="B33" s="88" t="s">
        <v>4487</v>
      </c>
      <c r="C33" s="91" t="s">
        <v>4026</v>
      </c>
      <c r="D33" s="90">
        <v>6025</v>
      </c>
      <c r="E33" s="90"/>
      <c r="F33" s="90" t="s">
        <v>559</v>
      </c>
      <c r="G33" s="104">
        <v>43100</v>
      </c>
      <c r="H33" s="90"/>
      <c r="I33" s="93">
        <v>8.3299999999989449</v>
      </c>
      <c r="J33" s="91" t="s">
        <v>29</v>
      </c>
      <c r="K33" s="91" t="s">
        <v>139</v>
      </c>
      <c r="L33" s="92">
        <v>3.2499999999997184E-2</v>
      </c>
      <c r="M33" s="92">
        <v>3.2499999999997184E-2</v>
      </c>
      <c r="N33" s="93">
        <v>9388826.6965070013</v>
      </c>
      <c r="O33" s="105">
        <f>P33/N33*100000</f>
        <v>110.34112262958496</v>
      </c>
      <c r="P33" s="93">
        <v>10359.736778672001</v>
      </c>
      <c r="Q33" s="94">
        <f t="shared" si="0"/>
        <v>3.7360172919667111E-3</v>
      </c>
      <c r="R33" s="94">
        <f>P33/'סכום נכסי הקרן'!$C$42</f>
        <v>9.2901306919811205E-5</v>
      </c>
    </row>
    <row r="34" spans="2:18">
      <c r="B34" s="88" t="s">
        <v>4487</v>
      </c>
      <c r="C34" s="91" t="s">
        <v>4026</v>
      </c>
      <c r="D34" s="90">
        <v>5022</v>
      </c>
      <c r="E34" s="90"/>
      <c r="F34" s="90" t="s">
        <v>559</v>
      </c>
      <c r="G34" s="104">
        <v>42551</v>
      </c>
      <c r="H34" s="90"/>
      <c r="I34" s="93">
        <v>6.9899999999988145</v>
      </c>
      <c r="J34" s="91" t="s">
        <v>29</v>
      </c>
      <c r="K34" s="91" t="s">
        <v>139</v>
      </c>
      <c r="L34" s="92">
        <v>2.299999999999509E-2</v>
      </c>
      <c r="M34" s="92">
        <v>2.299999999999509E-2</v>
      </c>
      <c r="N34" s="93">
        <v>6560343.8552469993</v>
      </c>
      <c r="O34" s="105">
        <v>114.85</v>
      </c>
      <c r="P34" s="93">
        <v>7534.5529237090022</v>
      </c>
      <c r="Q34" s="94">
        <f t="shared" si="0"/>
        <v>2.7171752151239096E-3</v>
      </c>
      <c r="R34" s="94">
        <f>P34/'סכום נכסי הקרן'!$C$42</f>
        <v>6.7566370519191795E-5</v>
      </c>
    </row>
    <row r="35" spans="2:18">
      <c r="B35" s="88" t="s">
        <v>4487</v>
      </c>
      <c r="C35" s="91" t="s">
        <v>4026</v>
      </c>
      <c r="D35" s="90">
        <v>6024</v>
      </c>
      <c r="E35" s="90"/>
      <c r="F35" s="90" t="s">
        <v>559</v>
      </c>
      <c r="G35" s="104">
        <v>43100</v>
      </c>
      <c r="H35" s="90"/>
      <c r="I35" s="93">
        <v>7.4300000000010122</v>
      </c>
      <c r="J35" s="91" t="s">
        <v>29</v>
      </c>
      <c r="K35" s="91" t="s">
        <v>139</v>
      </c>
      <c r="L35" s="92">
        <v>1.6900000000004974E-2</v>
      </c>
      <c r="M35" s="92">
        <v>1.6900000000004974E-2</v>
      </c>
      <c r="N35" s="93">
        <v>6820049.0172670009</v>
      </c>
      <c r="O35" s="105">
        <v>120.12</v>
      </c>
      <c r="P35" s="93">
        <v>8192.2436987970013</v>
      </c>
      <c r="Q35" s="94">
        <f t="shared" si="0"/>
        <v>2.9543573135681843E-3</v>
      </c>
      <c r="R35" s="94">
        <f>P35/'סכום נכסי הקרן'!$C$42</f>
        <v>7.3464235866559343E-5</v>
      </c>
    </row>
    <row r="36" spans="2:18">
      <c r="B36" s="88" t="s">
        <v>4487</v>
      </c>
      <c r="C36" s="91" t="s">
        <v>4026</v>
      </c>
      <c r="D36" s="90">
        <v>5209</v>
      </c>
      <c r="E36" s="90"/>
      <c r="F36" s="90" t="s">
        <v>559</v>
      </c>
      <c r="G36" s="104">
        <v>42643</v>
      </c>
      <c r="H36" s="90"/>
      <c r="I36" s="93">
        <v>6.0399999999998339</v>
      </c>
      <c r="J36" s="91" t="s">
        <v>29</v>
      </c>
      <c r="K36" s="91" t="s">
        <v>139</v>
      </c>
      <c r="L36" s="92">
        <v>2.0800000000001869E-2</v>
      </c>
      <c r="M36" s="92">
        <v>2.0800000000001869E-2</v>
      </c>
      <c r="N36" s="93">
        <v>4991155.5143479994</v>
      </c>
      <c r="O36" s="105">
        <v>115.24</v>
      </c>
      <c r="P36" s="93">
        <v>5751.8092863990014</v>
      </c>
      <c r="Q36" s="94">
        <f t="shared" si="0"/>
        <v>2.0742668866183299E-3</v>
      </c>
      <c r="R36" s="94">
        <f>P36/'סכום נכסי הקרן'!$C$42</f>
        <v>5.1579553735386654E-5</v>
      </c>
    </row>
    <row r="37" spans="2:18">
      <c r="B37" s="95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3"/>
      <c r="O37" s="105"/>
      <c r="P37" s="90"/>
      <c r="Q37" s="94"/>
      <c r="R37" s="90"/>
    </row>
    <row r="38" spans="2:18">
      <c r="B38" s="87" t="s">
        <v>39</v>
      </c>
      <c r="C38" s="83"/>
      <c r="D38" s="82"/>
      <c r="E38" s="82"/>
      <c r="F38" s="82"/>
      <c r="G38" s="102"/>
      <c r="H38" s="82"/>
      <c r="I38" s="85">
        <v>5.0034164686000651</v>
      </c>
      <c r="J38" s="83"/>
      <c r="K38" s="83"/>
      <c r="L38" s="84"/>
      <c r="M38" s="84">
        <v>4.4631194534262141E-2</v>
      </c>
      <c r="N38" s="85"/>
      <c r="O38" s="103"/>
      <c r="P38" s="85">
        <f>SUM(P39:P260)</f>
        <v>1071327.6388105433</v>
      </c>
      <c r="Q38" s="86">
        <f t="shared" si="0"/>
        <v>0.3863513783668866</v>
      </c>
      <c r="R38" s="86">
        <f>P38/'סכום נכסי הקרן'!$C$42</f>
        <v>9.6071685903947497E-3</v>
      </c>
    </row>
    <row r="39" spans="2:18">
      <c r="B39" s="88" t="s">
        <v>4488</v>
      </c>
      <c r="C39" s="91" t="s">
        <v>4035</v>
      </c>
      <c r="D39" s="90" t="s">
        <v>4036</v>
      </c>
      <c r="E39" s="90"/>
      <c r="F39" s="90" t="s">
        <v>363</v>
      </c>
      <c r="G39" s="104">
        <v>42368</v>
      </c>
      <c r="H39" s="90" t="s">
        <v>341</v>
      </c>
      <c r="I39" s="93">
        <v>7.1299999999952206</v>
      </c>
      <c r="J39" s="91" t="s">
        <v>135</v>
      </c>
      <c r="K39" s="91" t="s">
        <v>139</v>
      </c>
      <c r="L39" s="92">
        <v>3.1699999999999999E-2</v>
      </c>
      <c r="M39" s="92">
        <v>2.2099999999982311E-2</v>
      </c>
      <c r="N39" s="93">
        <v>1590255.1864730003</v>
      </c>
      <c r="O39" s="105">
        <v>119.45</v>
      </c>
      <c r="P39" s="93">
        <v>1899.5597337160004</v>
      </c>
      <c r="Q39" s="94">
        <f t="shared" si="0"/>
        <v>6.8503555292033058E-4</v>
      </c>
      <c r="R39" s="94">
        <f>P39/'סכום נכסי הקרן'!$C$42</f>
        <v>1.7034369270633789E-5</v>
      </c>
    </row>
    <row r="40" spans="2:18">
      <c r="B40" s="88" t="s">
        <v>4488</v>
      </c>
      <c r="C40" s="91" t="s">
        <v>4035</v>
      </c>
      <c r="D40" s="90" t="s">
        <v>4037</v>
      </c>
      <c r="E40" s="90"/>
      <c r="F40" s="90" t="s">
        <v>363</v>
      </c>
      <c r="G40" s="104">
        <v>42388</v>
      </c>
      <c r="H40" s="90" t="s">
        <v>341</v>
      </c>
      <c r="I40" s="93">
        <v>7.1199999999940955</v>
      </c>
      <c r="J40" s="91" t="s">
        <v>135</v>
      </c>
      <c r="K40" s="91" t="s">
        <v>139</v>
      </c>
      <c r="L40" s="92">
        <v>3.1899999999999998E-2</v>
      </c>
      <c r="M40" s="92">
        <v>2.2199999999978143E-2</v>
      </c>
      <c r="N40" s="93">
        <v>2226357.2774390001</v>
      </c>
      <c r="O40" s="105">
        <v>119.6</v>
      </c>
      <c r="P40" s="93">
        <v>2662.7233024810007</v>
      </c>
      <c r="Q40" s="94">
        <f t="shared" si="0"/>
        <v>9.6025415648320585E-4</v>
      </c>
      <c r="R40" s="94">
        <f>P40/'סכום נכסי הקרן'!$C$42</f>
        <v>2.3878065635373293E-5</v>
      </c>
    </row>
    <row r="41" spans="2:18">
      <c r="B41" s="88" t="s">
        <v>4488</v>
      </c>
      <c r="C41" s="91" t="s">
        <v>4035</v>
      </c>
      <c r="D41" s="90" t="s">
        <v>4038</v>
      </c>
      <c r="E41" s="90"/>
      <c r="F41" s="90" t="s">
        <v>363</v>
      </c>
      <c r="G41" s="104">
        <v>42509</v>
      </c>
      <c r="H41" s="90" t="s">
        <v>341</v>
      </c>
      <c r="I41" s="93">
        <v>7.1800000000016677</v>
      </c>
      <c r="J41" s="91" t="s">
        <v>135</v>
      </c>
      <c r="K41" s="91" t="s">
        <v>139</v>
      </c>
      <c r="L41" s="92">
        <v>2.7400000000000001E-2</v>
      </c>
      <c r="M41" s="92">
        <v>2.3900000000005611E-2</v>
      </c>
      <c r="N41" s="93">
        <v>2226357.2774390001</v>
      </c>
      <c r="O41" s="105">
        <v>115.29</v>
      </c>
      <c r="P41" s="93">
        <v>2566.7674022040005</v>
      </c>
      <c r="Q41" s="94">
        <f t="shared" si="0"/>
        <v>9.2564971523532112E-4</v>
      </c>
      <c r="R41" s="94">
        <f>P41/'סכום נכסי הקרן'!$C$42</f>
        <v>2.3017577697035625E-5</v>
      </c>
    </row>
    <row r="42" spans="2:18">
      <c r="B42" s="88" t="s">
        <v>4488</v>
      </c>
      <c r="C42" s="91" t="s">
        <v>4035</v>
      </c>
      <c r="D42" s="90" t="s">
        <v>4039</v>
      </c>
      <c r="E42" s="90"/>
      <c r="F42" s="90" t="s">
        <v>363</v>
      </c>
      <c r="G42" s="104">
        <v>42723</v>
      </c>
      <c r="H42" s="90" t="s">
        <v>341</v>
      </c>
      <c r="I42" s="93">
        <v>7.0799999999993535</v>
      </c>
      <c r="J42" s="91" t="s">
        <v>135</v>
      </c>
      <c r="K42" s="91" t="s">
        <v>139</v>
      </c>
      <c r="L42" s="92">
        <v>3.15E-2</v>
      </c>
      <c r="M42" s="92">
        <v>2.5500000000036337E-2</v>
      </c>
      <c r="N42" s="93">
        <v>318051.03297100012</v>
      </c>
      <c r="O42" s="105">
        <v>116.8</v>
      </c>
      <c r="P42" s="93">
        <v>371.48361770300016</v>
      </c>
      <c r="Q42" s="94">
        <f t="shared" si="0"/>
        <v>1.3396761414614518E-4</v>
      </c>
      <c r="R42" s="94">
        <f>P42/'סכום נכסי הקרן'!$C$42</f>
        <v>3.3312925145895632E-6</v>
      </c>
    </row>
    <row r="43" spans="2:18">
      <c r="B43" s="88" t="s">
        <v>4488</v>
      </c>
      <c r="C43" s="91" t="s">
        <v>4035</v>
      </c>
      <c r="D43" s="90" t="s">
        <v>4040</v>
      </c>
      <c r="E43" s="90"/>
      <c r="F43" s="90" t="s">
        <v>363</v>
      </c>
      <c r="G43" s="104">
        <v>42918</v>
      </c>
      <c r="H43" s="90" t="s">
        <v>341</v>
      </c>
      <c r="I43" s="93">
        <v>7.0500000000084295</v>
      </c>
      <c r="J43" s="91" t="s">
        <v>135</v>
      </c>
      <c r="K43" s="91" t="s">
        <v>139</v>
      </c>
      <c r="L43" s="92">
        <v>3.1899999999999998E-2</v>
      </c>
      <c r="M43" s="92">
        <v>2.830000000003955E-2</v>
      </c>
      <c r="N43" s="93">
        <v>1590255.1864730003</v>
      </c>
      <c r="O43" s="105">
        <v>114.14</v>
      </c>
      <c r="P43" s="93">
        <v>1815.1172952540005</v>
      </c>
      <c r="Q43" s="94">
        <f t="shared" si="0"/>
        <v>6.5458319520026245E-4</v>
      </c>
      <c r="R43" s="94">
        <f>P43/'סכום נכסי הקרן'!$C$42</f>
        <v>1.6277128709390385E-5</v>
      </c>
    </row>
    <row r="44" spans="2:18">
      <c r="B44" s="88" t="s">
        <v>4488</v>
      </c>
      <c r="C44" s="91" t="s">
        <v>4035</v>
      </c>
      <c r="D44" s="90" t="s">
        <v>4041</v>
      </c>
      <c r="E44" s="90"/>
      <c r="F44" s="90" t="s">
        <v>363</v>
      </c>
      <c r="G44" s="104">
        <v>43915</v>
      </c>
      <c r="H44" s="90" t="s">
        <v>341</v>
      </c>
      <c r="I44" s="93">
        <v>7.070000000003164</v>
      </c>
      <c r="J44" s="91" t="s">
        <v>135</v>
      </c>
      <c r="K44" s="91" t="s">
        <v>139</v>
      </c>
      <c r="L44" s="92">
        <v>2.6600000000000002E-2</v>
      </c>
      <c r="M44" s="92">
        <v>3.4700000000009917E-2</v>
      </c>
      <c r="N44" s="93">
        <v>3347905.6718320008</v>
      </c>
      <c r="O44" s="105">
        <v>104.59</v>
      </c>
      <c r="P44" s="93">
        <v>3501.5742466989996</v>
      </c>
      <c r="Q44" s="94">
        <f t="shared" si="0"/>
        <v>1.2627677917169751E-3</v>
      </c>
      <c r="R44" s="94">
        <f>P44/'סכום נכסי הקרן'!$C$42</f>
        <v>3.1400491223367773E-5</v>
      </c>
    </row>
    <row r="45" spans="2:18">
      <c r="B45" s="88" t="s">
        <v>4488</v>
      </c>
      <c r="C45" s="91" t="s">
        <v>4035</v>
      </c>
      <c r="D45" s="90" t="s">
        <v>4042</v>
      </c>
      <c r="E45" s="90"/>
      <c r="F45" s="90" t="s">
        <v>363</v>
      </c>
      <c r="G45" s="104">
        <v>44168</v>
      </c>
      <c r="H45" s="90" t="s">
        <v>341</v>
      </c>
      <c r="I45" s="93">
        <v>7.2000000000031026</v>
      </c>
      <c r="J45" s="91" t="s">
        <v>135</v>
      </c>
      <c r="K45" s="91" t="s">
        <v>139</v>
      </c>
      <c r="L45" s="92">
        <v>1.89E-2</v>
      </c>
      <c r="M45" s="92">
        <v>3.7200000000021063E-2</v>
      </c>
      <c r="N45" s="93">
        <v>3390736.0165870013</v>
      </c>
      <c r="O45" s="105">
        <v>96.92</v>
      </c>
      <c r="P45" s="93">
        <v>3286.3013308140012</v>
      </c>
      <c r="Q45" s="94">
        <f t="shared" si="0"/>
        <v>1.1851342230828554E-3</v>
      </c>
      <c r="R45" s="94">
        <f>P45/'סכום נכסי הקרן'!$C$42</f>
        <v>2.9470023716574746E-5</v>
      </c>
    </row>
    <row r="46" spans="2:18">
      <c r="B46" s="88" t="s">
        <v>4488</v>
      </c>
      <c r="C46" s="91" t="s">
        <v>4035</v>
      </c>
      <c r="D46" s="90" t="s">
        <v>4043</v>
      </c>
      <c r="E46" s="90"/>
      <c r="F46" s="90" t="s">
        <v>363</v>
      </c>
      <c r="G46" s="104">
        <v>44277</v>
      </c>
      <c r="H46" s="90" t="s">
        <v>341</v>
      </c>
      <c r="I46" s="93">
        <v>7.1100000000014267</v>
      </c>
      <c r="J46" s="91" t="s">
        <v>135</v>
      </c>
      <c r="K46" s="91" t="s">
        <v>139</v>
      </c>
      <c r="L46" s="92">
        <v>1.9E-2</v>
      </c>
      <c r="M46" s="92">
        <v>4.5400000000003174E-2</v>
      </c>
      <c r="N46" s="93">
        <v>5156190.8537730016</v>
      </c>
      <c r="O46" s="105">
        <v>91.77</v>
      </c>
      <c r="P46" s="93">
        <v>4731.8365910750008</v>
      </c>
      <c r="Q46" s="94">
        <f t="shared" si="0"/>
        <v>1.7064355692329824E-3</v>
      </c>
      <c r="R46" s="94">
        <f>P46/'סכום נכסי הקרן'!$C$42</f>
        <v>4.243291242175776E-5</v>
      </c>
    </row>
    <row r="47" spans="2:18">
      <c r="B47" s="88" t="s">
        <v>4489</v>
      </c>
      <c r="C47" s="91" t="s">
        <v>4035</v>
      </c>
      <c r="D47" s="90" t="s">
        <v>4044</v>
      </c>
      <c r="E47" s="90"/>
      <c r="F47" s="90" t="s">
        <v>353</v>
      </c>
      <c r="G47" s="104">
        <v>42186</v>
      </c>
      <c r="H47" s="90" t="s">
        <v>137</v>
      </c>
      <c r="I47" s="93">
        <v>2.1799999999999997</v>
      </c>
      <c r="J47" s="91" t="s">
        <v>135</v>
      </c>
      <c r="K47" s="91" t="s">
        <v>138</v>
      </c>
      <c r="L47" s="92">
        <v>9.8519999999999996E-2</v>
      </c>
      <c r="M47" s="92">
        <v>5.7899999999999993E-2</v>
      </c>
      <c r="N47" s="93">
        <v>4749849.1700000009</v>
      </c>
      <c r="O47" s="105">
        <v>108.93</v>
      </c>
      <c r="P47" s="93">
        <v>19143.839590000003</v>
      </c>
      <c r="Q47" s="94">
        <f t="shared" si="0"/>
        <v>6.9038159241769067E-3</v>
      </c>
      <c r="R47" s="94">
        <f>P47/'סכום נכסי הקרן'!$C$42</f>
        <v>1.7167306036536235E-4</v>
      </c>
    </row>
    <row r="48" spans="2:18">
      <c r="B48" s="88" t="s">
        <v>4489</v>
      </c>
      <c r="C48" s="91" t="s">
        <v>4035</v>
      </c>
      <c r="D48" s="90" t="s">
        <v>4045</v>
      </c>
      <c r="E48" s="90"/>
      <c r="F48" s="90" t="s">
        <v>353</v>
      </c>
      <c r="G48" s="104">
        <v>43100</v>
      </c>
      <c r="H48" s="90" t="s">
        <v>137</v>
      </c>
      <c r="I48" s="93">
        <v>2.1800000000000002</v>
      </c>
      <c r="J48" s="91" t="s">
        <v>135</v>
      </c>
      <c r="K48" s="91" t="s">
        <v>138</v>
      </c>
      <c r="L48" s="92">
        <v>9.8519999999999996E-2</v>
      </c>
      <c r="M48" s="92">
        <v>5.7899999999999993E-2</v>
      </c>
      <c r="N48" s="93">
        <v>9109588.7899999991</v>
      </c>
      <c r="O48" s="105">
        <v>108.93</v>
      </c>
      <c r="P48" s="93">
        <v>36715.377760000003</v>
      </c>
      <c r="Q48" s="94">
        <f t="shared" si="0"/>
        <v>1.3240615000455017E-2</v>
      </c>
      <c r="R48" s="94">
        <f>P48/'סכום נכסי הקרן'!$C$42</f>
        <v>3.2924645199294432E-4</v>
      </c>
    </row>
    <row r="49" spans="2:18">
      <c r="B49" s="88" t="s">
        <v>4489</v>
      </c>
      <c r="C49" s="91" t="s">
        <v>4035</v>
      </c>
      <c r="D49" s="90" t="s">
        <v>4046</v>
      </c>
      <c r="E49" s="90"/>
      <c r="F49" s="90" t="s">
        <v>353</v>
      </c>
      <c r="G49" s="104">
        <v>38533</v>
      </c>
      <c r="H49" s="90" t="s">
        <v>137</v>
      </c>
      <c r="I49" s="93">
        <v>2.1800000000000002</v>
      </c>
      <c r="J49" s="91" t="s">
        <v>135</v>
      </c>
      <c r="K49" s="91" t="s">
        <v>139</v>
      </c>
      <c r="L49" s="92">
        <v>3.8450999999999999E-2</v>
      </c>
      <c r="M49" s="92">
        <v>2.0599999999999997E-2</v>
      </c>
      <c r="N49" s="93">
        <v>27359313.990000006</v>
      </c>
      <c r="O49" s="105">
        <v>147.02000000000001</v>
      </c>
      <c r="P49" s="93">
        <v>40223.679820000005</v>
      </c>
      <c r="Q49" s="94">
        <f t="shared" si="0"/>
        <v>1.4505809034012558E-2</v>
      </c>
      <c r="R49" s="94">
        <f>P49/'סכום נכסי הקרן'!$C$42</f>
        <v>3.6070727512065763E-4</v>
      </c>
    </row>
    <row r="50" spans="2:18">
      <c r="B50" s="88" t="s">
        <v>4490</v>
      </c>
      <c r="C50" s="91" t="s">
        <v>4035</v>
      </c>
      <c r="D50" s="90" t="s">
        <v>4047</v>
      </c>
      <c r="E50" s="90"/>
      <c r="F50" s="90" t="s">
        <v>371</v>
      </c>
      <c r="G50" s="104">
        <v>42122</v>
      </c>
      <c r="H50" s="90" t="s">
        <v>137</v>
      </c>
      <c r="I50" s="93">
        <v>4.3199999999999763</v>
      </c>
      <c r="J50" s="91" t="s">
        <v>352</v>
      </c>
      <c r="K50" s="91" t="s">
        <v>139</v>
      </c>
      <c r="L50" s="92">
        <v>2.98E-2</v>
      </c>
      <c r="M50" s="92">
        <v>2.4699999999999753E-2</v>
      </c>
      <c r="N50" s="93">
        <v>31839567.937317003</v>
      </c>
      <c r="O50" s="105">
        <v>114.49</v>
      </c>
      <c r="P50" s="93">
        <v>36453.119917287004</v>
      </c>
      <c r="Q50" s="94">
        <f t="shared" si="0"/>
        <v>1.3146037323795625E-2</v>
      </c>
      <c r="R50" s="94">
        <f>P50/'סכום נכסי הקרן'!$C$42</f>
        <v>3.2689464548873206E-4</v>
      </c>
    </row>
    <row r="51" spans="2:18">
      <c r="B51" s="88" t="s">
        <v>4489</v>
      </c>
      <c r="C51" s="91" t="s">
        <v>4035</v>
      </c>
      <c r="D51" s="90" t="s">
        <v>4048</v>
      </c>
      <c r="E51" s="90"/>
      <c r="F51" s="90" t="s">
        <v>371</v>
      </c>
      <c r="G51" s="104">
        <v>39261</v>
      </c>
      <c r="H51" s="90" t="s">
        <v>137</v>
      </c>
      <c r="I51" s="93">
        <v>2.15</v>
      </c>
      <c r="J51" s="91" t="s">
        <v>135</v>
      </c>
      <c r="K51" s="91" t="s">
        <v>139</v>
      </c>
      <c r="L51" s="92">
        <v>4.7039999999999998E-2</v>
      </c>
      <c r="M51" s="92">
        <v>4.8000000000000001E-2</v>
      </c>
      <c r="N51" s="93">
        <v>10615763.740000002</v>
      </c>
      <c r="O51" s="105">
        <v>132.96</v>
      </c>
      <c r="P51" s="93">
        <v>14114.719640000003</v>
      </c>
      <c r="Q51" s="94">
        <f t="shared" si="0"/>
        <v>5.0901714756754566E-3</v>
      </c>
      <c r="R51" s="94">
        <f>P51/'סכום נכסי הקרן'!$C$42</f>
        <v>1.2657424888075369E-4</v>
      </c>
    </row>
    <row r="52" spans="2:18">
      <c r="B52" s="88" t="s">
        <v>4491</v>
      </c>
      <c r="C52" s="91" t="s">
        <v>4035</v>
      </c>
      <c r="D52" s="90" t="s">
        <v>4049</v>
      </c>
      <c r="E52" s="90"/>
      <c r="F52" s="90" t="s">
        <v>4032</v>
      </c>
      <c r="G52" s="104">
        <v>40742</v>
      </c>
      <c r="H52" s="90" t="s">
        <v>4025</v>
      </c>
      <c r="I52" s="93">
        <v>3.189999999999702</v>
      </c>
      <c r="J52" s="91" t="s">
        <v>344</v>
      </c>
      <c r="K52" s="91" t="s">
        <v>139</v>
      </c>
      <c r="L52" s="92">
        <v>4.4999999999999998E-2</v>
      </c>
      <c r="M52" s="92">
        <v>1.6999999999997774E-2</v>
      </c>
      <c r="N52" s="93">
        <v>11810763.066024</v>
      </c>
      <c r="O52" s="105">
        <v>125.59</v>
      </c>
      <c r="P52" s="93">
        <v>14833.137668739006</v>
      </c>
      <c r="Q52" s="94">
        <f t="shared" si="0"/>
        <v>5.3492535581232707E-3</v>
      </c>
      <c r="R52" s="94">
        <f>P52/'סכום נכסי הקרן'!$C$42</f>
        <v>1.3301668802862974E-4</v>
      </c>
    </row>
    <row r="53" spans="2:18">
      <c r="B53" s="88" t="s">
        <v>4492</v>
      </c>
      <c r="C53" s="91" t="s">
        <v>4035</v>
      </c>
      <c r="D53" s="90" t="s">
        <v>4050</v>
      </c>
      <c r="E53" s="90"/>
      <c r="F53" s="90" t="s">
        <v>446</v>
      </c>
      <c r="G53" s="104">
        <v>43431</v>
      </c>
      <c r="H53" s="90" t="s">
        <v>341</v>
      </c>
      <c r="I53" s="93">
        <v>7.9300000000036608</v>
      </c>
      <c r="J53" s="91" t="s">
        <v>352</v>
      </c>
      <c r="K53" s="91" t="s">
        <v>139</v>
      </c>
      <c r="L53" s="92">
        <v>3.6600000000000001E-2</v>
      </c>
      <c r="M53" s="92">
        <v>3.2700000000032682E-2</v>
      </c>
      <c r="N53" s="93">
        <v>991336.94411600009</v>
      </c>
      <c r="O53" s="105">
        <v>113.57</v>
      </c>
      <c r="P53" s="93">
        <v>1125.8613797160003</v>
      </c>
      <c r="Q53" s="94">
        <f t="shared" si="0"/>
        <v>4.0601780458708413E-4</v>
      </c>
      <c r="R53" s="94">
        <f>P53/'סכום נכסי הקרן'!$C$42</f>
        <v>1.0096201845735119E-5</v>
      </c>
    </row>
    <row r="54" spans="2:18">
      <c r="B54" s="88" t="s">
        <v>4492</v>
      </c>
      <c r="C54" s="91" t="s">
        <v>4035</v>
      </c>
      <c r="D54" s="90" t="s">
        <v>4051</v>
      </c>
      <c r="E54" s="90"/>
      <c r="F54" s="90" t="s">
        <v>446</v>
      </c>
      <c r="G54" s="104">
        <v>43276</v>
      </c>
      <c r="H54" s="90" t="s">
        <v>341</v>
      </c>
      <c r="I54" s="93">
        <v>7.9900000000165665</v>
      </c>
      <c r="J54" s="91" t="s">
        <v>352</v>
      </c>
      <c r="K54" s="91" t="s">
        <v>139</v>
      </c>
      <c r="L54" s="92">
        <v>3.2599999999999997E-2</v>
      </c>
      <c r="M54" s="92">
        <v>3.3600000000077006E-2</v>
      </c>
      <c r="N54" s="93">
        <v>987697.74535999994</v>
      </c>
      <c r="O54" s="105">
        <v>109.91</v>
      </c>
      <c r="P54" s="93">
        <v>1085.5786514990004</v>
      </c>
      <c r="Q54" s="94">
        <f t="shared" si="0"/>
        <v>3.9149070101277895E-4</v>
      </c>
      <c r="R54" s="94">
        <f>P54/'סכום נכסי הקרן'!$C$42</f>
        <v>9.7349650520205048E-6</v>
      </c>
    </row>
    <row r="55" spans="2:18">
      <c r="B55" s="88" t="s">
        <v>4492</v>
      </c>
      <c r="C55" s="91" t="s">
        <v>4035</v>
      </c>
      <c r="D55" s="90" t="s">
        <v>4052</v>
      </c>
      <c r="E55" s="90"/>
      <c r="F55" s="90" t="s">
        <v>446</v>
      </c>
      <c r="G55" s="104">
        <v>43222</v>
      </c>
      <c r="H55" s="90" t="s">
        <v>341</v>
      </c>
      <c r="I55" s="93">
        <v>8.0000000000013394</v>
      </c>
      <c r="J55" s="91" t="s">
        <v>352</v>
      </c>
      <c r="K55" s="91" t="s">
        <v>139</v>
      </c>
      <c r="L55" s="92">
        <v>3.2199999999999999E-2</v>
      </c>
      <c r="M55" s="92">
        <v>3.3700000000007217E-2</v>
      </c>
      <c r="N55" s="93">
        <v>4719880.3194210017</v>
      </c>
      <c r="O55" s="105">
        <v>110.48</v>
      </c>
      <c r="P55" s="93">
        <v>5214.5238758790019</v>
      </c>
      <c r="Q55" s="94">
        <f t="shared" si="0"/>
        <v>1.8805064053137592E-3</v>
      </c>
      <c r="R55" s="94">
        <f>P55/'סכום נכסי הקרן'!$C$42</f>
        <v>4.6761427764366207E-5</v>
      </c>
    </row>
    <row r="56" spans="2:18">
      <c r="B56" s="88" t="s">
        <v>4492</v>
      </c>
      <c r="C56" s="91" t="s">
        <v>4035</v>
      </c>
      <c r="D56" s="90" t="s">
        <v>4053</v>
      </c>
      <c r="E56" s="90"/>
      <c r="F56" s="90" t="s">
        <v>446</v>
      </c>
      <c r="G56" s="104">
        <v>43922</v>
      </c>
      <c r="H56" s="90" t="s">
        <v>341</v>
      </c>
      <c r="I56" s="93">
        <v>8.1600000000003909</v>
      </c>
      <c r="J56" s="91" t="s">
        <v>352</v>
      </c>
      <c r="K56" s="91" t="s">
        <v>139</v>
      </c>
      <c r="L56" s="92">
        <v>2.7699999999999999E-2</v>
      </c>
      <c r="M56" s="92">
        <v>3.0500000000013433E-2</v>
      </c>
      <c r="N56" s="93">
        <v>1135601.7757250003</v>
      </c>
      <c r="O56" s="105">
        <v>108.16</v>
      </c>
      <c r="P56" s="93">
        <v>1228.2668131470002</v>
      </c>
      <c r="Q56" s="94">
        <f t="shared" si="0"/>
        <v>4.4294813189783312E-4</v>
      </c>
      <c r="R56" s="94">
        <f>P56/'סכום נכסי הקרן'!$C$42</f>
        <v>1.1014526201332226E-5</v>
      </c>
    </row>
    <row r="57" spans="2:18">
      <c r="B57" s="88" t="s">
        <v>4492</v>
      </c>
      <c r="C57" s="91" t="s">
        <v>4035</v>
      </c>
      <c r="D57" s="90" t="s">
        <v>4054</v>
      </c>
      <c r="E57" s="90"/>
      <c r="F57" s="90" t="s">
        <v>446</v>
      </c>
      <c r="G57" s="104">
        <v>43978</v>
      </c>
      <c r="H57" s="90" t="s">
        <v>341</v>
      </c>
      <c r="I57" s="93">
        <v>8.170000000007791</v>
      </c>
      <c r="J57" s="91" t="s">
        <v>352</v>
      </c>
      <c r="K57" s="91" t="s">
        <v>139</v>
      </c>
      <c r="L57" s="92">
        <v>2.3E-2</v>
      </c>
      <c r="M57" s="92">
        <v>3.5300000000029197E-2</v>
      </c>
      <c r="N57" s="93">
        <v>476378.54876000009</v>
      </c>
      <c r="O57" s="105">
        <v>99.99</v>
      </c>
      <c r="P57" s="93">
        <v>476.3309393369999</v>
      </c>
      <c r="Q57" s="94">
        <f t="shared" si="0"/>
        <v>1.7177855616230242E-4</v>
      </c>
      <c r="R57" s="94">
        <f>P57/'סכום נכסי הקרן'!$C$42</f>
        <v>4.2715145892366161E-6</v>
      </c>
    </row>
    <row r="58" spans="2:18">
      <c r="B58" s="88" t="s">
        <v>4492</v>
      </c>
      <c r="C58" s="91" t="s">
        <v>4035</v>
      </c>
      <c r="D58" s="90" t="s">
        <v>4055</v>
      </c>
      <c r="E58" s="90"/>
      <c r="F58" s="90" t="s">
        <v>446</v>
      </c>
      <c r="G58" s="104">
        <v>44010</v>
      </c>
      <c r="H58" s="90" t="s">
        <v>341</v>
      </c>
      <c r="I58" s="93">
        <v>8.2500000000029576</v>
      </c>
      <c r="J58" s="91" t="s">
        <v>352</v>
      </c>
      <c r="K58" s="91" t="s">
        <v>139</v>
      </c>
      <c r="L58" s="92">
        <v>2.2000000000000002E-2</v>
      </c>
      <c r="M58" s="92">
        <v>3.2200000000049162E-2</v>
      </c>
      <c r="N58" s="93">
        <v>746958.93359599996</v>
      </c>
      <c r="O58" s="105">
        <v>101.87</v>
      </c>
      <c r="P58" s="93">
        <v>760.92702328300004</v>
      </c>
      <c r="Q58" s="94">
        <f t="shared" si="0"/>
        <v>2.7441204131389748E-4</v>
      </c>
      <c r="R58" s="94">
        <f>P58/'סכום נכסי הקרן'!$C$42</f>
        <v>6.8236400638215927E-6</v>
      </c>
    </row>
    <row r="59" spans="2:18">
      <c r="B59" s="88" t="s">
        <v>4492</v>
      </c>
      <c r="C59" s="91" t="s">
        <v>4035</v>
      </c>
      <c r="D59" s="90" t="s">
        <v>4056</v>
      </c>
      <c r="E59" s="90"/>
      <c r="F59" s="90" t="s">
        <v>446</v>
      </c>
      <c r="G59" s="104">
        <v>44133</v>
      </c>
      <c r="H59" s="90" t="s">
        <v>341</v>
      </c>
      <c r="I59" s="93">
        <v>8.1499999999849937</v>
      </c>
      <c r="J59" s="91" t="s">
        <v>352</v>
      </c>
      <c r="K59" s="91" t="s">
        <v>139</v>
      </c>
      <c r="L59" s="92">
        <v>2.3799999999999998E-2</v>
      </c>
      <c r="M59" s="92">
        <v>3.5499999999949974E-2</v>
      </c>
      <c r="N59" s="93">
        <v>971335.42579600005</v>
      </c>
      <c r="O59" s="105">
        <v>100.85</v>
      </c>
      <c r="P59" s="93">
        <v>979.59176975800028</v>
      </c>
      <c r="Q59" s="94">
        <f t="shared" si="0"/>
        <v>3.5326880103929659E-4</v>
      </c>
      <c r="R59" s="94">
        <f>P59/'סכום נכסי הקרן'!$C$42</f>
        <v>8.7845239317050355E-6</v>
      </c>
    </row>
    <row r="60" spans="2:18">
      <c r="B60" s="88" t="s">
        <v>4492</v>
      </c>
      <c r="C60" s="91" t="s">
        <v>4035</v>
      </c>
      <c r="D60" s="90" t="s">
        <v>4057</v>
      </c>
      <c r="E60" s="90"/>
      <c r="F60" s="90" t="s">
        <v>446</v>
      </c>
      <c r="G60" s="104">
        <v>44251</v>
      </c>
      <c r="H60" s="90" t="s">
        <v>341</v>
      </c>
      <c r="I60" s="93">
        <v>8.0400000000013012</v>
      </c>
      <c r="J60" s="91" t="s">
        <v>352</v>
      </c>
      <c r="K60" s="91" t="s">
        <v>139</v>
      </c>
      <c r="L60" s="92">
        <v>2.3599999999999999E-2</v>
      </c>
      <c r="M60" s="92">
        <v>4.0400000000005862E-2</v>
      </c>
      <c r="N60" s="93">
        <v>2884011.8612680007</v>
      </c>
      <c r="O60" s="105">
        <v>96.95</v>
      </c>
      <c r="P60" s="93">
        <v>2796.0493823840006</v>
      </c>
      <c r="Q60" s="94">
        <f t="shared" si="0"/>
        <v>1.0083353530067718E-3</v>
      </c>
      <c r="R60" s="94">
        <f>P60/'סכום נכסי הקרן'!$C$42</f>
        <v>2.5073671984656585E-5</v>
      </c>
    </row>
    <row r="61" spans="2:18">
      <c r="B61" s="88" t="s">
        <v>4492</v>
      </c>
      <c r="C61" s="91" t="s">
        <v>4035</v>
      </c>
      <c r="D61" s="90" t="s">
        <v>4058</v>
      </c>
      <c r="E61" s="90"/>
      <c r="F61" s="90" t="s">
        <v>446</v>
      </c>
      <c r="G61" s="104">
        <v>44294</v>
      </c>
      <c r="H61" s="90" t="s">
        <v>341</v>
      </c>
      <c r="I61" s="93">
        <v>8.0100000000022078</v>
      </c>
      <c r="J61" s="91" t="s">
        <v>352</v>
      </c>
      <c r="K61" s="91" t="s">
        <v>139</v>
      </c>
      <c r="L61" s="92">
        <v>2.3199999999999998E-2</v>
      </c>
      <c r="M61" s="92">
        <v>4.2700000000006011E-2</v>
      </c>
      <c r="N61" s="93">
        <v>2075011.6178230003</v>
      </c>
      <c r="O61" s="105">
        <v>94.68</v>
      </c>
      <c r="P61" s="93">
        <v>1964.6208853660003</v>
      </c>
      <c r="Q61" s="94">
        <f t="shared" si="0"/>
        <v>7.0849846445878643E-4</v>
      </c>
      <c r="R61" s="94">
        <f>P61/'סכום נכסי הקרן'!$C$42</f>
        <v>1.7617807455128646E-5</v>
      </c>
    </row>
    <row r="62" spans="2:18">
      <c r="B62" s="88" t="s">
        <v>4492</v>
      </c>
      <c r="C62" s="91" t="s">
        <v>4035</v>
      </c>
      <c r="D62" s="90" t="s">
        <v>4059</v>
      </c>
      <c r="E62" s="90"/>
      <c r="F62" s="90" t="s">
        <v>446</v>
      </c>
      <c r="G62" s="104">
        <v>44602</v>
      </c>
      <c r="H62" s="90" t="s">
        <v>341</v>
      </c>
      <c r="I62" s="93">
        <v>7.9100000000004798</v>
      </c>
      <c r="J62" s="91" t="s">
        <v>352</v>
      </c>
      <c r="K62" s="91" t="s">
        <v>139</v>
      </c>
      <c r="L62" s="92">
        <v>2.0899999999999998E-2</v>
      </c>
      <c r="M62" s="92">
        <v>5.0199999999999363E-2</v>
      </c>
      <c r="N62" s="93">
        <v>2972831.4383040005</v>
      </c>
      <c r="O62" s="105">
        <v>85.33</v>
      </c>
      <c r="P62" s="93">
        <v>2536.7170302580002</v>
      </c>
      <c r="Q62" s="94">
        <f t="shared" ref="Q62:Q125" si="1">IFERROR(P62/$P$10,0)</f>
        <v>9.1481269189980349E-4</v>
      </c>
      <c r="R62" s="94">
        <f>P62/'סכום נכסי הקרן'!$C$42</f>
        <v>2.2748099921021347E-5</v>
      </c>
    </row>
    <row r="63" spans="2:18">
      <c r="B63" s="88" t="s">
        <v>4492</v>
      </c>
      <c r="C63" s="91" t="s">
        <v>4035</v>
      </c>
      <c r="D63" s="90" t="s">
        <v>4060</v>
      </c>
      <c r="E63" s="90"/>
      <c r="F63" s="90" t="s">
        <v>446</v>
      </c>
      <c r="G63" s="104">
        <v>43500</v>
      </c>
      <c r="H63" s="90" t="s">
        <v>341</v>
      </c>
      <c r="I63" s="93">
        <v>8.00999999999617</v>
      </c>
      <c r="J63" s="91" t="s">
        <v>352</v>
      </c>
      <c r="K63" s="91" t="s">
        <v>139</v>
      </c>
      <c r="L63" s="92">
        <v>3.4500000000000003E-2</v>
      </c>
      <c r="M63" s="92">
        <v>3.0899999999980752E-2</v>
      </c>
      <c r="N63" s="93">
        <v>1860744.8799170009</v>
      </c>
      <c r="O63" s="105">
        <v>113.9</v>
      </c>
      <c r="P63" s="93">
        <v>2119.3884233120007</v>
      </c>
      <c r="Q63" s="94">
        <f t="shared" si="1"/>
        <v>7.6431206381507156E-4</v>
      </c>
      <c r="R63" s="94">
        <f>P63/'סכום נכסי הקרן'!$C$42</f>
        <v>1.9005690839728311E-5</v>
      </c>
    </row>
    <row r="64" spans="2:18">
      <c r="B64" s="88" t="s">
        <v>4492</v>
      </c>
      <c r="C64" s="91" t="s">
        <v>4035</v>
      </c>
      <c r="D64" s="90" t="s">
        <v>4061</v>
      </c>
      <c r="E64" s="90"/>
      <c r="F64" s="90" t="s">
        <v>446</v>
      </c>
      <c r="G64" s="104">
        <v>43556</v>
      </c>
      <c r="H64" s="90" t="s">
        <v>341</v>
      </c>
      <c r="I64" s="93">
        <v>8.0899999999892387</v>
      </c>
      <c r="J64" s="91" t="s">
        <v>352</v>
      </c>
      <c r="K64" s="91" t="s">
        <v>139</v>
      </c>
      <c r="L64" s="92">
        <v>3.0499999999999999E-2</v>
      </c>
      <c r="M64" s="92">
        <v>3.0899999999969587E-2</v>
      </c>
      <c r="N64" s="93">
        <v>1876423.2446070001</v>
      </c>
      <c r="O64" s="105">
        <v>110.41</v>
      </c>
      <c r="P64" s="93">
        <v>2071.7589034700004</v>
      </c>
      <c r="Q64" s="94">
        <f t="shared" si="1"/>
        <v>7.4713549711850002E-4</v>
      </c>
      <c r="R64" s="94">
        <f>P64/'סכום נכסי הקרן'!$C$42</f>
        <v>1.8578571431598705E-5</v>
      </c>
    </row>
    <row r="65" spans="2:18">
      <c r="B65" s="88" t="s">
        <v>4492</v>
      </c>
      <c r="C65" s="91" t="s">
        <v>4035</v>
      </c>
      <c r="D65" s="90" t="s">
        <v>4062</v>
      </c>
      <c r="E65" s="90"/>
      <c r="F65" s="90" t="s">
        <v>446</v>
      </c>
      <c r="G65" s="104">
        <v>43647</v>
      </c>
      <c r="H65" s="90" t="s">
        <v>341</v>
      </c>
      <c r="I65" s="93">
        <v>8.0699999999985668</v>
      </c>
      <c r="J65" s="91" t="s">
        <v>352</v>
      </c>
      <c r="K65" s="91" t="s">
        <v>139</v>
      </c>
      <c r="L65" s="92">
        <v>2.8999999999999998E-2</v>
      </c>
      <c r="M65" s="92">
        <v>3.3599999999987772E-2</v>
      </c>
      <c r="N65" s="93">
        <v>1741890.2283220002</v>
      </c>
      <c r="O65" s="105">
        <v>105.2</v>
      </c>
      <c r="P65" s="93">
        <v>1832.4684688089999</v>
      </c>
      <c r="Q65" s="94">
        <f t="shared" si="1"/>
        <v>6.6084052449562152E-4</v>
      </c>
      <c r="R65" s="94">
        <f>P65/'סכום נכסי הקרן'!$C$42</f>
        <v>1.64327259735188E-5</v>
      </c>
    </row>
    <row r="66" spans="2:18">
      <c r="B66" s="88" t="s">
        <v>4492</v>
      </c>
      <c r="C66" s="91" t="s">
        <v>4035</v>
      </c>
      <c r="D66" s="90" t="s">
        <v>4063</v>
      </c>
      <c r="E66" s="90"/>
      <c r="F66" s="90" t="s">
        <v>446</v>
      </c>
      <c r="G66" s="104">
        <v>43703</v>
      </c>
      <c r="H66" s="90" t="s">
        <v>341</v>
      </c>
      <c r="I66" s="93">
        <v>8.2000000000015785</v>
      </c>
      <c r="J66" s="91" t="s">
        <v>352</v>
      </c>
      <c r="K66" s="91" t="s">
        <v>139</v>
      </c>
      <c r="L66" s="92">
        <v>2.3799999999999998E-2</v>
      </c>
      <c r="M66" s="92">
        <v>3.2699999999768643E-2</v>
      </c>
      <c r="N66" s="93">
        <v>123693.62080700001</v>
      </c>
      <c r="O66" s="105">
        <v>102.39</v>
      </c>
      <c r="P66" s="93">
        <v>126.64989845900003</v>
      </c>
      <c r="Q66" s="94">
        <f t="shared" si="1"/>
        <v>4.5673574606912617E-5</v>
      </c>
      <c r="R66" s="94">
        <f>P66/'סכום נכסי הקרן'!$C$42</f>
        <v>1.1357374554463095E-6</v>
      </c>
    </row>
    <row r="67" spans="2:18">
      <c r="B67" s="88" t="s">
        <v>4492</v>
      </c>
      <c r="C67" s="91" t="s">
        <v>4035</v>
      </c>
      <c r="D67" s="90" t="s">
        <v>4064</v>
      </c>
      <c r="E67" s="90"/>
      <c r="F67" s="90" t="s">
        <v>446</v>
      </c>
      <c r="G67" s="104">
        <v>43740</v>
      </c>
      <c r="H67" s="90" t="s">
        <v>341</v>
      </c>
      <c r="I67" s="93">
        <v>8.1100000000000083</v>
      </c>
      <c r="J67" s="91" t="s">
        <v>352</v>
      </c>
      <c r="K67" s="91" t="s">
        <v>139</v>
      </c>
      <c r="L67" s="92">
        <v>2.4300000000000002E-2</v>
      </c>
      <c r="M67" s="92">
        <v>3.669999999999965E-2</v>
      </c>
      <c r="N67" s="93">
        <v>1827950.6718690009</v>
      </c>
      <c r="O67" s="105">
        <v>99.38</v>
      </c>
      <c r="P67" s="93">
        <v>1816.6172895180005</v>
      </c>
      <c r="Q67" s="94">
        <f t="shared" si="1"/>
        <v>6.5512413602027359E-4</v>
      </c>
      <c r="R67" s="94">
        <f>P67/'סכום נכסי הקרן'!$C$42</f>
        <v>1.6290579961142717E-5</v>
      </c>
    </row>
    <row r="68" spans="2:18">
      <c r="B68" s="88" t="s">
        <v>4492</v>
      </c>
      <c r="C68" s="91" t="s">
        <v>4035</v>
      </c>
      <c r="D68" s="90" t="s">
        <v>4065</v>
      </c>
      <c r="E68" s="90"/>
      <c r="F68" s="90" t="s">
        <v>446</v>
      </c>
      <c r="G68" s="104">
        <v>43831</v>
      </c>
      <c r="H68" s="90" t="s">
        <v>341</v>
      </c>
      <c r="I68" s="93">
        <v>8.0800000000023662</v>
      </c>
      <c r="J68" s="91" t="s">
        <v>352</v>
      </c>
      <c r="K68" s="91" t="s">
        <v>139</v>
      </c>
      <c r="L68" s="92">
        <v>2.3799999999999998E-2</v>
      </c>
      <c r="M68" s="92">
        <v>3.8200000000016672E-2</v>
      </c>
      <c r="N68" s="93">
        <v>1897226.3465050005</v>
      </c>
      <c r="O68" s="105">
        <v>98.01</v>
      </c>
      <c r="P68" s="93">
        <v>1859.4715430450003</v>
      </c>
      <c r="Q68" s="94">
        <f t="shared" si="1"/>
        <v>6.7057860514740529E-4</v>
      </c>
      <c r="R68" s="94">
        <f>P68/'סכום נכסי הקרן'!$C$42</f>
        <v>1.6674876999261244E-5</v>
      </c>
    </row>
    <row r="69" spans="2:18">
      <c r="B69" s="88" t="s">
        <v>4493</v>
      </c>
      <c r="C69" s="91" t="s">
        <v>4035</v>
      </c>
      <c r="D69" s="90">
        <v>7936</v>
      </c>
      <c r="E69" s="90"/>
      <c r="F69" s="90" t="s">
        <v>4066</v>
      </c>
      <c r="G69" s="104">
        <v>44087</v>
      </c>
      <c r="H69" s="90" t="s">
        <v>4025</v>
      </c>
      <c r="I69" s="93">
        <v>5.3900000000005521</v>
      </c>
      <c r="J69" s="91" t="s">
        <v>344</v>
      </c>
      <c r="K69" s="91" t="s">
        <v>139</v>
      </c>
      <c r="L69" s="92">
        <v>1.7947999999999999E-2</v>
      </c>
      <c r="M69" s="92">
        <v>2.8099999999999507E-2</v>
      </c>
      <c r="N69" s="93">
        <v>9025656.4589990024</v>
      </c>
      <c r="O69" s="105">
        <v>104.82</v>
      </c>
      <c r="P69" s="93">
        <v>9460.6929877660059</v>
      </c>
      <c r="Q69" s="94">
        <f t="shared" si="1"/>
        <v>3.4117963951602322E-3</v>
      </c>
      <c r="R69" s="94">
        <f>P69/'סכום נכסי הקרן'!$C$42</f>
        <v>8.483909984469911E-5</v>
      </c>
    </row>
    <row r="70" spans="2:18">
      <c r="B70" s="88" t="s">
        <v>4493</v>
      </c>
      <c r="C70" s="91" t="s">
        <v>4035</v>
      </c>
      <c r="D70" s="90">
        <v>7937</v>
      </c>
      <c r="E70" s="90"/>
      <c r="F70" s="90" t="s">
        <v>4066</v>
      </c>
      <c r="G70" s="104">
        <v>44087</v>
      </c>
      <c r="H70" s="90" t="s">
        <v>4025</v>
      </c>
      <c r="I70" s="93">
        <v>6.7500000000000018</v>
      </c>
      <c r="J70" s="91" t="s">
        <v>344</v>
      </c>
      <c r="K70" s="91" t="s">
        <v>139</v>
      </c>
      <c r="L70" s="92">
        <v>7.5499999999999998E-2</v>
      </c>
      <c r="M70" s="92">
        <v>7.9499999999979962E-2</v>
      </c>
      <c r="N70" s="93">
        <v>1102276.002541</v>
      </c>
      <c r="O70" s="105">
        <v>99.5</v>
      </c>
      <c r="P70" s="93">
        <v>1096.765648716</v>
      </c>
      <c r="Q70" s="94">
        <f t="shared" si="1"/>
        <v>3.9552505207215511E-4</v>
      </c>
      <c r="R70" s="94">
        <f>P70/'סכום נכסי הקרן'!$C$42</f>
        <v>9.835284846255737E-6</v>
      </c>
    </row>
    <row r="71" spans="2:18">
      <c r="B71" s="88" t="s">
        <v>4494</v>
      </c>
      <c r="C71" s="91" t="s">
        <v>4026</v>
      </c>
      <c r="D71" s="90">
        <v>8063</v>
      </c>
      <c r="E71" s="90"/>
      <c r="F71" s="90" t="s">
        <v>450</v>
      </c>
      <c r="G71" s="104">
        <v>44147</v>
      </c>
      <c r="H71" s="90" t="s">
        <v>137</v>
      </c>
      <c r="I71" s="93">
        <v>7.8499999999999348</v>
      </c>
      <c r="J71" s="91" t="s">
        <v>532</v>
      </c>
      <c r="K71" s="91" t="s">
        <v>139</v>
      </c>
      <c r="L71" s="92">
        <v>1.6250000000000001E-2</v>
      </c>
      <c r="M71" s="92">
        <v>2.9099999999999904E-2</v>
      </c>
      <c r="N71" s="93">
        <v>7120394.077696003</v>
      </c>
      <c r="O71" s="105">
        <v>100.04</v>
      </c>
      <c r="P71" s="93">
        <v>7123.2424104770016</v>
      </c>
      <c r="Q71" s="94">
        <f t="shared" si="1"/>
        <v>2.5688448837040954E-3</v>
      </c>
      <c r="R71" s="94">
        <f>P71/'סכום נכסי הקרן'!$C$42</f>
        <v>6.387792890668112E-5</v>
      </c>
    </row>
    <row r="72" spans="2:18">
      <c r="B72" s="88" t="s">
        <v>4494</v>
      </c>
      <c r="C72" s="91" t="s">
        <v>4026</v>
      </c>
      <c r="D72" s="90">
        <v>8145</v>
      </c>
      <c r="E72" s="90"/>
      <c r="F72" s="90" t="s">
        <v>450</v>
      </c>
      <c r="G72" s="104">
        <v>44185</v>
      </c>
      <c r="H72" s="90" t="s">
        <v>137</v>
      </c>
      <c r="I72" s="93">
        <v>7.8599999999999364</v>
      </c>
      <c r="J72" s="91" t="s">
        <v>532</v>
      </c>
      <c r="K72" s="91" t="s">
        <v>139</v>
      </c>
      <c r="L72" s="92">
        <v>1.4990000000000002E-2</v>
      </c>
      <c r="M72" s="92">
        <v>3.019999999999878E-2</v>
      </c>
      <c r="N72" s="93">
        <v>3347155.8009390002</v>
      </c>
      <c r="O72" s="105">
        <v>98.1</v>
      </c>
      <c r="P72" s="93">
        <v>3283.5597089700009</v>
      </c>
      <c r="Q72" s="94">
        <f t="shared" si="1"/>
        <v>1.1841455158564027E-3</v>
      </c>
      <c r="R72" s="94">
        <f>P72/'סכום נכסי הקרן'!$C$42</f>
        <v>2.9445438125470552E-5</v>
      </c>
    </row>
    <row r="73" spans="2:18">
      <c r="B73" s="88" t="s">
        <v>4495</v>
      </c>
      <c r="C73" s="91" t="s">
        <v>4026</v>
      </c>
      <c r="D73" s="90" t="s">
        <v>4067</v>
      </c>
      <c r="E73" s="90"/>
      <c r="F73" s="90" t="s">
        <v>446</v>
      </c>
      <c r="G73" s="104">
        <v>42901</v>
      </c>
      <c r="H73" s="90" t="s">
        <v>341</v>
      </c>
      <c r="I73" s="93">
        <v>0.949999999998968</v>
      </c>
      <c r="J73" s="91" t="s">
        <v>163</v>
      </c>
      <c r="K73" s="91" t="s">
        <v>139</v>
      </c>
      <c r="L73" s="92">
        <v>0.04</v>
      </c>
      <c r="M73" s="92">
        <v>6.1099999999949681E-2</v>
      </c>
      <c r="N73" s="93">
        <v>3204824.6831080006</v>
      </c>
      <c r="O73" s="105">
        <v>98.29</v>
      </c>
      <c r="P73" s="93">
        <v>3150.0221095350007</v>
      </c>
      <c r="Q73" s="94">
        <f t="shared" si="1"/>
        <v>1.1359880393417498E-3</v>
      </c>
      <c r="R73" s="94">
        <f>P73/'סכום נכסי הקרן'!$C$42</f>
        <v>2.8247934967283549E-5</v>
      </c>
    </row>
    <row r="74" spans="2:18">
      <c r="B74" s="88" t="s">
        <v>4496</v>
      </c>
      <c r="C74" s="91" t="s">
        <v>4026</v>
      </c>
      <c r="D74" s="90">
        <v>4069</v>
      </c>
      <c r="E74" s="90"/>
      <c r="F74" s="90" t="s">
        <v>450</v>
      </c>
      <c r="G74" s="104">
        <v>42052</v>
      </c>
      <c r="H74" s="90" t="s">
        <v>137</v>
      </c>
      <c r="I74" s="93">
        <v>4.1300000000006731</v>
      </c>
      <c r="J74" s="91" t="s">
        <v>576</v>
      </c>
      <c r="K74" s="91" t="s">
        <v>139</v>
      </c>
      <c r="L74" s="92">
        <v>2.9779E-2</v>
      </c>
      <c r="M74" s="92">
        <v>2.0100000000000645E-2</v>
      </c>
      <c r="N74" s="93">
        <v>5011908.7197790006</v>
      </c>
      <c r="O74" s="105">
        <v>116.82</v>
      </c>
      <c r="P74" s="93">
        <v>5854.9120853620016</v>
      </c>
      <c r="Q74" s="94">
        <f t="shared" si="1"/>
        <v>2.1114487038792619E-3</v>
      </c>
      <c r="R74" s="94">
        <f>P74/'סכום נכסי הקרן'!$C$42</f>
        <v>5.2504131741120607E-5</v>
      </c>
    </row>
    <row r="75" spans="2:18">
      <c r="B75" s="88" t="s">
        <v>4497</v>
      </c>
      <c r="C75" s="91" t="s">
        <v>4026</v>
      </c>
      <c r="D75" s="90">
        <v>8224</v>
      </c>
      <c r="E75" s="90"/>
      <c r="F75" s="90" t="s">
        <v>450</v>
      </c>
      <c r="G75" s="104">
        <v>44223</v>
      </c>
      <c r="H75" s="90" t="s">
        <v>137</v>
      </c>
      <c r="I75" s="93">
        <v>12.680000000000408</v>
      </c>
      <c r="J75" s="91" t="s">
        <v>344</v>
      </c>
      <c r="K75" s="91" t="s">
        <v>139</v>
      </c>
      <c r="L75" s="92">
        <v>2.1537000000000001E-2</v>
      </c>
      <c r="M75" s="92">
        <v>3.709999999999871E-2</v>
      </c>
      <c r="N75" s="93">
        <v>15269334.790241001</v>
      </c>
      <c r="O75" s="105">
        <v>91.16</v>
      </c>
      <c r="P75" s="93">
        <v>13919.526244718007</v>
      </c>
      <c r="Q75" s="94">
        <f t="shared" si="1"/>
        <v>5.019779156292154E-3</v>
      </c>
      <c r="R75" s="94">
        <f>P75/'סכום נכסי הקרן'!$C$42</f>
        <v>1.2482384518698944E-4</v>
      </c>
    </row>
    <row r="76" spans="2:18">
      <c r="B76" s="88" t="s">
        <v>4497</v>
      </c>
      <c r="C76" s="91" t="s">
        <v>4026</v>
      </c>
      <c r="D76" s="90">
        <v>2963</v>
      </c>
      <c r="E76" s="90"/>
      <c r="F76" s="90" t="s">
        <v>450</v>
      </c>
      <c r="G76" s="104">
        <v>41423</v>
      </c>
      <c r="H76" s="90" t="s">
        <v>137</v>
      </c>
      <c r="I76" s="93">
        <v>3.0600000000012786</v>
      </c>
      <c r="J76" s="91" t="s">
        <v>344</v>
      </c>
      <c r="K76" s="91" t="s">
        <v>139</v>
      </c>
      <c r="L76" s="92">
        <v>0.05</v>
      </c>
      <c r="M76" s="92">
        <v>2.2000000000007892E-2</v>
      </c>
      <c r="N76" s="93">
        <v>2923059.7286419999</v>
      </c>
      <c r="O76" s="105">
        <v>121.47</v>
      </c>
      <c r="P76" s="93">
        <v>3550.6406356409998</v>
      </c>
      <c r="Q76" s="94">
        <f t="shared" si="1"/>
        <v>1.2804625344945205E-3</v>
      </c>
      <c r="R76" s="94">
        <f>P76/'סכום נכסי הקרן'!$C$42</f>
        <v>3.1840495806103117E-5</v>
      </c>
    </row>
    <row r="77" spans="2:18">
      <c r="B77" s="88" t="s">
        <v>4497</v>
      </c>
      <c r="C77" s="91" t="s">
        <v>4026</v>
      </c>
      <c r="D77" s="90">
        <v>2968</v>
      </c>
      <c r="E77" s="90"/>
      <c r="F77" s="90" t="s">
        <v>450</v>
      </c>
      <c r="G77" s="104">
        <v>41423</v>
      </c>
      <c r="H77" s="90" t="s">
        <v>137</v>
      </c>
      <c r="I77" s="93">
        <v>3.0599999999951666</v>
      </c>
      <c r="J77" s="91" t="s">
        <v>344</v>
      </c>
      <c r="K77" s="91" t="s">
        <v>139</v>
      </c>
      <c r="L77" s="92">
        <v>0.05</v>
      </c>
      <c r="M77" s="92">
        <v>2.1999999999935193E-2</v>
      </c>
      <c r="N77" s="93">
        <v>940114.10970500007</v>
      </c>
      <c r="O77" s="105">
        <v>121.47</v>
      </c>
      <c r="P77" s="93">
        <v>1141.9566029420002</v>
      </c>
      <c r="Q77" s="94">
        <f t="shared" si="1"/>
        <v>4.1182220228319123E-4</v>
      </c>
      <c r="R77" s="94">
        <f>P77/'סכום נכסי הקרן'!$C$42</f>
        <v>1.0240536330752137E-5</v>
      </c>
    </row>
    <row r="78" spans="2:18">
      <c r="B78" s="88" t="s">
        <v>4497</v>
      </c>
      <c r="C78" s="91" t="s">
        <v>4026</v>
      </c>
      <c r="D78" s="90">
        <v>4605</v>
      </c>
      <c r="E78" s="90"/>
      <c r="F78" s="90" t="s">
        <v>450</v>
      </c>
      <c r="G78" s="104">
        <v>42352</v>
      </c>
      <c r="H78" s="90" t="s">
        <v>137</v>
      </c>
      <c r="I78" s="93">
        <v>5.3199999999988723</v>
      </c>
      <c r="J78" s="91" t="s">
        <v>344</v>
      </c>
      <c r="K78" s="91" t="s">
        <v>139</v>
      </c>
      <c r="L78" s="92">
        <v>0.05</v>
      </c>
      <c r="M78" s="92">
        <v>2.5000000000001105E-2</v>
      </c>
      <c r="N78" s="93">
        <v>3592756.9823279995</v>
      </c>
      <c r="O78" s="105">
        <v>126.15</v>
      </c>
      <c r="P78" s="93">
        <v>4532.2627654410007</v>
      </c>
      <c r="Q78" s="94">
        <f t="shared" si="1"/>
        <v>1.6344635414177976E-3</v>
      </c>
      <c r="R78" s="94">
        <f>P78/'סכום נכסי הקרן'!$C$42</f>
        <v>4.0643227063481519E-5</v>
      </c>
    </row>
    <row r="79" spans="2:18">
      <c r="B79" s="88" t="s">
        <v>4497</v>
      </c>
      <c r="C79" s="91" t="s">
        <v>4026</v>
      </c>
      <c r="D79" s="90">
        <v>4606</v>
      </c>
      <c r="E79" s="90"/>
      <c r="F79" s="90" t="s">
        <v>450</v>
      </c>
      <c r="G79" s="104">
        <v>42352</v>
      </c>
      <c r="H79" s="90" t="s">
        <v>137</v>
      </c>
      <c r="I79" s="93">
        <v>7.0800000000000693</v>
      </c>
      <c r="J79" s="91" t="s">
        <v>344</v>
      </c>
      <c r="K79" s="91" t="s">
        <v>139</v>
      </c>
      <c r="L79" s="92">
        <v>4.0999999999999995E-2</v>
      </c>
      <c r="M79" s="92">
        <v>2.4899999999999357E-2</v>
      </c>
      <c r="N79" s="93">
        <v>10985916.540362006</v>
      </c>
      <c r="O79" s="105">
        <v>124.01</v>
      </c>
      <c r="P79" s="93">
        <v>13623.635266963</v>
      </c>
      <c r="Q79" s="94">
        <f t="shared" si="1"/>
        <v>4.913072409485084E-3</v>
      </c>
      <c r="R79" s="94">
        <f>P79/'סכום נכסי הקרן'!$C$42</f>
        <v>1.221704323516544E-4</v>
      </c>
    </row>
    <row r="80" spans="2:18">
      <c r="B80" s="88" t="s">
        <v>4497</v>
      </c>
      <c r="C80" s="91" t="s">
        <v>4026</v>
      </c>
      <c r="D80" s="90">
        <v>5150</v>
      </c>
      <c r="E80" s="90"/>
      <c r="F80" s="90" t="s">
        <v>450</v>
      </c>
      <c r="G80" s="104">
        <v>42631</v>
      </c>
      <c r="H80" s="90" t="s">
        <v>137</v>
      </c>
      <c r="I80" s="93">
        <v>7.0299999999976075</v>
      </c>
      <c r="J80" s="91" t="s">
        <v>344</v>
      </c>
      <c r="K80" s="91" t="s">
        <v>139</v>
      </c>
      <c r="L80" s="92">
        <v>4.0999999999999995E-2</v>
      </c>
      <c r="M80" s="92">
        <v>2.7499999999991219E-2</v>
      </c>
      <c r="N80" s="93">
        <v>3260078.9405950005</v>
      </c>
      <c r="O80" s="105">
        <v>122.26</v>
      </c>
      <c r="P80" s="93">
        <v>3985.7725254180004</v>
      </c>
      <c r="Q80" s="94">
        <f t="shared" si="1"/>
        <v>1.4373835354064199E-3</v>
      </c>
      <c r="R80" s="94">
        <f>P80/'סכום נכסי הקרן'!$C$42</f>
        <v>3.5742556457488944E-5</v>
      </c>
    </row>
    <row r="81" spans="2:18">
      <c r="B81" s="88" t="s">
        <v>4498</v>
      </c>
      <c r="C81" s="91" t="s">
        <v>4035</v>
      </c>
      <c r="D81" s="90" t="s">
        <v>4068</v>
      </c>
      <c r="E81" s="90"/>
      <c r="F81" s="90" t="s">
        <v>446</v>
      </c>
      <c r="G81" s="104">
        <v>42033</v>
      </c>
      <c r="H81" s="90" t="s">
        <v>341</v>
      </c>
      <c r="I81" s="93">
        <v>3.9400000000043787</v>
      </c>
      <c r="J81" s="91" t="s">
        <v>352</v>
      </c>
      <c r="K81" s="91" t="s">
        <v>139</v>
      </c>
      <c r="L81" s="92">
        <v>5.0999999999999997E-2</v>
      </c>
      <c r="M81" s="92">
        <v>2.5400000000007115E-2</v>
      </c>
      <c r="N81" s="93">
        <v>713073.46404200012</v>
      </c>
      <c r="O81" s="105">
        <v>122.37</v>
      </c>
      <c r="P81" s="93">
        <v>872.58804814699999</v>
      </c>
      <c r="Q81" s="94">
        <f t="shared" si="1"/>
        <v>3.1468019953481561E-4</v>
      </c>
      <c r="R81" s="94">
        <f>P81/'סכום נכסי הקרן'!$C$42</f>
        <v>7.8249642637981186E-6</v>
      </c>
    </row>
    <row r="82" spans="2:18">
      <c r="B82" s="88" t="s">
        <v>4498</v>
      </c>
      <c r="C82" s="91" t="s">
        <v>4035</v>
      </c>
      <c r="D82" s="90" t="s">
        <v>4069</v>
      </c>
      <c r="E82" s="90"/>
      <c r="F82" s="90" t="s">
        <v>446</v>
      </c>
      <c r="G82" s="104">
        <v>42054</v>
      </c>
      <c r="H82" s="90" t="s">
        <v>341</v>
      </c>
      <c r="I82" s="93">
        <v>3.9300000000053323</v>
      </c>
      <c r="J82" s="91" t="s">
        <v>352</v>
      </c>
      <c r="K82" s="91" t="s">
        <v>139</v>
      </c>
      <c r="L82" s="92">
        <v>5.0999999999999997E-2</v>
      </c>
      <c r="M82" s="92">
        <v>2.5400000000030593E-2</v>
      </c>
      <c r="N82" s="93">
        <v>1392925.3008300003</v>
      </c>
      <c r="O82" s="105">
        <v>123.45</v>
      </c>
      <c r="P82" s="93">
        <v>1719.5663770310002</v>
      </c>
      <c r="Q82" s="94">
        <f t="shared" si="1"/>
        <v>6.2012480206045267E-4</v>
      </c>
      <c r="R82" s="94">
        <f>P82/'סכום נכסי הקרן'!$C$42</f>
        <v>1.5420272461982654E-5</v>
      </c>
    </row>
    <row r="83" spans="2:18">
      <c r="B83" s="88" t="s">
        <v>4498</v>
      </c>
      <c r="C83" s="91" t="s">
        <v>4035</v>
      </c>
      <c r="D83" s="90" t="s">
        <v>4070</v>
      </c>
      <c r="E83" s="90"/>
      <c r="F83" s="90" t="s">
        <v>446</v>
      </c>
      <c r="G83" s="104">
        <v>42565</v>
      </c>
      <c r="H83" s="90" t="s">
        <v>341</v>
      </c>
      <c r="I83" s="93">
        <v>3.9299999999999988</v>
      </c>
      <c r="J83" s="91" t="s">
        <v>352</v>
      </c>
      <c r="K83" s="91" t="s">
        <v>139</v>
      </c>
      <c r="L83" s="92">
        <v>5.0999999999999997E-2</v>
      </c>
      <c r="M83" s="92">
        <v>2.5399999999999989E-2</v>
      </c>
      <c r="N83" s="93">
        <v>1700189.2071309998</v>
      </c>
      <c r="O83" s="105">
        <v>123.95</v>
      </c>
      <c r="P83" s="93">
        <v>2107.3846389000005</v>
      </c>
      <c r="Q83" s="94">
        <f t="shared" si="1"/>
        <v>7.5998315593928459E-4</v>
      </c>
      <c r="R83" s="94">
        <f>P83/'סכום נכסי הקרן'!$C$42</f>
        <v>1.8898046477358574E-5</v>
      </c>
    </row>
    <row r="84" spans="2:18">
      <c r="B84" s="88" t="s">
        <v>4498</v>
      </c>
      <c r="C84" s="91" t="s">
        <v>4035</v>
      </c>
      <c r="D84" s="90" t="s">
        <v>4071</v>
      </c>
      <c r="E84" s="90"/>
      <c r="F84" s="90" t="s">
        <v>446</v>
      </c>
      <c r="G84" s="104">
        <v>40570</v>
      </c>
      <c r="H84" s="90" t="s">
        <v>341</v>
      </c>
      <c r="I84" s="93">
        <v>3.959999999999793</v>
      </c>
      <c r="J84" s="91" t="s">
        <v>352</v>
      </c>
      <c r="K84" s="91" t="s">
        <v>139</v>
      </c>
      <c r="L84" s="92">
        <v>5.0999999999999997E-2</v>
      </c>
      <c r="M84" s="92">
        <v>2.119999999999831E-2</v>
      </c>
      <c r="N84" s="93">
        <v>8620713.462611001</v>
      </c>
      <c r="O84" s="105">
        <v>131.22</v>
      </c>
      <c r="P84" s="93">
        <v>11312.100436215998</v>
      </c>
      <c r="Q84" s="94">
        <f t="shared" si="1"/>
        <v>4.079466857224984E-3</v>
      </c>
      <c r="R84" s="94">
        <f>P84/'סכום נכסי הקרן'!$C$42</f>
        <v>1.014416617897262E-4</v>
      </c>
    </row>
    <row r="85" spans="2:18">
      <c r="B85" s="88" t="s">
        <v>4498</v>
      </c>
      <c r="C85" s="91" t="s">
        <v>4035</v>
      </c>
      <c r="D85" s="90" t="s">
        <v>4072</v>
      </c>
      <c r="E85" s="90"/>
      <c r="F85" s="90" t="s">
        <v>446</v>
      </c>
      <c r="G85" s="104">
        <v>41207</v>
      </c>
      <c r="H85" s="90" t="s">
        <v>341</v>
      </c>
      <c r="I85" s="93">
        <v>3.9599999999699009</v>
      </c>
      <c r="J85" s="91" t="s">
        <v>352</v>
      </c>
      <c r="K85" s="91" t="s">
        <v>139</v>
      </c>
      <c r="L85" s="92">
        <v>5.0999999999999997E-2</v>
      </c>
      <c r="M85" s="92">
        <v>2.1100000000000653E-2</v>
      </c>
      <c r="N85" s="93">
        <v>122537.6124</v>
      </c>
      <c r="O85" s="105">
        <v>125.8</v>
      </c>
      <c r="P85" s="93">
        <v>154.15231950900002</v>
      </c>
      <c r="Q85" s="94">
        <f t="shared" si="1"/>
        <v>5.5591733997340735E-5</v>
      </c>
      <c r="R85" s="94">
        <f>P85/'סכום נכסי הקרן'!$C$42</f>
        <v>1.382366391450169E-6</v>
      </c>
    </row>
    <row r="86" spans="2:18">
      <c r="B86" s="88" t="s">
        <v>4498</v>
      </c>
      <c r="C86" s="91" t="s">
        <v>4035</v>
      </c>
      <c r="D86" s="90" t="s">
        <v>4073</v>
      </c>
      <c r="E86" s="90"/>
      <c r="F86" s="90" t="s">
        <v>446</v>
      </c>
      <c r="G86" s="104">
        <v>41239</v>
      </c>
      <c r="H86" s="90" t="s">
        <v>341</v>
      </c>
      <c r="I86" s="93">
        <v>3.9400000000014317</v>
      </c>
      <c r="J86" s="91" t="s">
        <v>352</v>
      </c>
      <c r="K86" s="91" t="s">
        <v>139</v>
      </c>
      <c r="L86" s="92">
        <v>5.0999999999999997E-2</v>
      </c>
      <c r="M86" s="92">
        <v>2.5399999999997903E-2</v>
      </c>
      <c r="N86" s="93">
        <v>1080631.1949440003</v>
      </c>
      <c r="O86" s="105">
        <v>123.98</v>
      </c>
      <c r="P86" s="93">
        <v>1339.7665837320005</v>
      </c>
      <c r="Q86" s="94">
        <f t="shared" si="1"/>
        <v>4.831581372150996E-4</v>
      </c>
      <c r="R86" s="94">
        <f>P86/'סכום נכסי הקרן'!$C$42</f>
        <v>1.2014404347843733E-5</v>
      </c>
    </row>
    <row r="87" spans="2:18">
      <c r="B87" s="88" t="s">
        <v>4498</v>
      </c>
      <c r="C87" s="91" t="s">
        <v>4035</v>
      </c>
      <c r="D87" s="90" t="s">
        <v>4074</v>
      </c>
      <c r="E87" s="90"/>
      <c r="F87" s="90" t="s">
        <v>446</v>
      </c>
      <c r="G87" s="104">
        <v>41269</v>
      </c>
      <c r="H87" s="90" t="s">
        <v>341</v>
      </c>
      <c r="I87" s="93">
        <v>3.960000000028137</v>
      </c>
      <c r="J87" s="91" t="s">
        <v>352</v>
      </c>
      <c r="K87" s="91" t="s">
        <v>139</v>
      </c>
      <c r="L87" s="92">
        <v>5.0999999999999997E-2</v>
      </c>
      <c r="M87" s="92">
        <v>2.120000000014928E-2</v>
      </c>
      <c r="N87" s="93">
        <v>294207.45810700004</v>
      </c>
      <c r="O87" s="105">
        <v>126.61</v>
      </c>
      <c r="P87" s="93">
        <v>372.49606316199987</v>
      </c>
      <c r="Q87" s="94">
        <f t="shared" si="1"/>
        <v>1.3433273092689036E-4</v>
      </c>
      <c r="R87" s="94">
        <f>P87/'סכום נכסי הקרן'!$C$42</f>
        <v>3.3403716551445373E-6</v>
      </c>
    </row>
    <row r="88" spans="2:18">
      <c r="B88" s="88" t="s">
        <v>4498</v>
      </c>
      <c r="C88" s="91" t="s">
        <v>4035</v>
      </c>
      <c r="D88" s="90" t="s">
        <v>4075</v>
      </c>
      <c r="E88" s="90"/>
      <c r="F88" s="90" t="s">
        <v>446</v>
      </c>
      <c r="G88" s="104">
        <v>41298</v>
      </c>
      <c r="H88" s="90" t="s">
        <v>341</v>
      </c>
      <c r="I88" s="93">
        <v>3.9299999999907467</v>
      </c>
      <c r="J88" s="91" t="s">
        <v>352</v>
      </c>
      <c r="K88" s="91" t="s">
        <v>139</v>
      </c>
      <c r="L88" s="92">
        <v>5.0999999999999997E-2</v>
      </c>
      <c r="M88" s="92">
        <v>2.53999999999419E-2</v>
      </c>
      <c r="N88" s="93">
        <v>595325.45207800018</v>
      </c>
      <c r="O88" s="105">
        <v>124.32</v>
      </c>
      <c r="P88" s="93">
        <v>740.10860694499991</v>
      </c>
      <c r="Q88" s="94">
        <f t="shared" si="1"/>
        <v>2.6690432513424943E-4</v>
      </c>
      <c r="R88" s="94">
        <f>P88/'סכום נכסי הקרן'!$C$42</f>
        <v>6.6369501770879179E-6</v>
      </c>
    </row>
    <row r="89" spans="2:18">
      <c r="B89" s="88" t="s">
        <v>4498</v>
      </c>
      <c r="C89" s="91" t="s">
        <v>4035</v>
      </c>
      <c r="D89" s="90" t="s">
        <v>4076</v>
      </c>
      <c r="E89" s="90"/>
      <c r="F89" s="90" t="s">
        <v>446</v>
      </c>
      <c r="G89" s="104">
        <v>41330</v>
      </c>
      <c r="H89" s="90" t="s">
        <v>341</v>
      </c>
      <c r="I89" s="93">
        <v>3.9400000000067168</v>
      </c>
      <c r="J89" s="91" t="s">
        <v>352</v>
      </c>
      <c r="K89" s="91" t="s">
        <v>139</v>
      </c>
      <c r="L89" s="92">
        <v>5.0999999999999997E-2</v>
      </c>
      <c r="M89" s="92">
        <v>2.5400000000039325E-2</v>
      </c>
      <c r="N89" s="93">
        <v>922855.94302000036</v>
      </c>
      <c r="O89" s="105">
        <v>124.55</v>
      </c>
      <c r="P89" s="93">
        <v>1149.417147462</v>
      </c>
      <c r="Q89" s="94">
        <f t="shared" si="1"/>
        <v>4.1451268795186086E-4</v>
      </c>
      <c r="R89" s="94">
        <f>P89/'סכום נכסי הקרן'!$C$42</f>
        <v>1.0307439028286724E-5</v>
      </c>
    </row>
    <row r="90" spans="2:18">
      <c r="B90" s="88" t="s">
        <v>4498</v>
      </c>
      <c r="C90" s="91" t="s">
        <v>4035</v>
      </c>
      <c r="D90" s="90" t="s">
        <v>4077</v>
      </c>
      <c r="E90" s="90"/>
      <c r="F90" s="90" t="s">
        <v>446</v>
      </c>
      <c r="G90" s="104">
        <v>41389</v>
      </c>
      <c r="H90" s="90" t="s">
        <v>341</v>
      </c>
      <c r="I90" s="93">
        <v>3.9600000000072888</v>
      </c>
      <c r="J90" s="91" t="s">
        <v>352</v>
      </c>
      <c r="K90" s="91" t="s">
        <v>139</v>
      </c>
      <c r="L90" s="92">
        <v>5.0999999999999997E-2</v>
      </c>
      <c r="M90" s="92">
        <v>2.1200000000036051E-2</v>
      </c>
      <c r="N90" s="93">
        <v>403947.90107600013</v>
      </c>
      <c r="O90" s="105">
        <v>126.34</v>
      </c>
      <c r="P90" s="93">
        <v>510.34778829300006</v>
      </c>
      <c r="Q90" s="94">
        <f t="shared" si="1"/>
        <v>1.8404600451866186E-4</v>
      </c>
      <c r="R90" s="94">
        <f>P90/'סכום נכסי הקרן'!$C$42</f>
        <v>4.5765618884896513E-6</v>
      </c>
    </row>
    <row r="91" spans="2:18">
      <c r="B91" s="88" t="s">
        <v>4498</v>
      </c>
      <c r="C91" s="91" t="s">
        <v>4035</v>
      </c>
      <c r="D91" s="90" t="s">
        <v>4078</v>
      </c>
      <c r="E91" s="90"/>
      <c r="F91" s="90" t="s">
        <v>446</v>
      </c>
      <c r="G91" s="104">
        <v>41422</v>
      </c>
      <c r="H91" s="90" t="s">
        <v>341</v>
      </c>
      <c r="I91" s="93">
        <v>3.9600000000195572</v>
      </c>
      <c r="J91" s="91" t="s">
        <v>352</v>
      </c>
      <c r="K91" s="91" t="s">
        <v>139</v>
      </c>
      <c r="L91" s="92">
        <v>5.0999999999999997E-2</v>
      </c>
      <c r="M91" s="92">
        <v>2.1300000000291228E-2</v>
      </c>
      <c r="N91" s="93">
        <v>147947.77762899999</v>
      </c>
      <c r="O91" s="105">
        <v>125.79</v>
      </c>
      <c r="P91" s="93">
        <v>186.10351446600009</v>
      </c>
      <c r="Q91" s="94">
        <f t="shared" si="1"/>
        <v>6.7114248459687308E-5</v>
      </c>
      <c r="R91" s="94">
        <f>P91/'סכום נכסי הקרן'!$C$42</f>
        <v>1.6688898652189195E-6</v>
      </c>
    </row>
    <row r="92" spans="2:18">
      <c r="B92" s="88" t="s">
        <v>4498</v>
      </c>
      <c r="C92" s="91" t="s">
        <v>4035</v>
      </c>
      <c r="D92" s="90" t="s">
        <v>4079</v>
      </c>
      <c r="E92" s="90"/>
      <c r="F92" s="90" t="s">
        <v>446</v>
      </c>
      <c r="G92" s="104">
        <v>41450</v>
      </c>
      <c r="H92" s="90" t="s">
        <v>341</v>
      </c>
      <c r="I92" s="93">
        <v>3.9600000000284781</v>
      </c>
      <c r="J92" s="91" t="s">
        <v>352</v>
      </c>
      <c r="K92" s="91" t="s">
        <v>139</v>
      </c>
      <c r="L92" s="92">
        <v>5.0999999999999997E-2</v>
      </c>
      <c r="M92" s="92">
        <v>2.1400000000129978E-2</v>
      </c>
      <c r="N92" s="93">
        <v>243732.58967299998</v>
      </c>
      <c r="O92" s="105">
        <v>125.63</v>
      </c>
      <c r="P92" s="93">
        <v>306.20127209300006</v>
      </c>
      <c r="Q92" s="94">
        <f t="shared" si="1"/>
        <v>1.1042493374125055E-4</v>
      </c>
      <c r="R92" s="94">
        <f>P92/'סכום נכסי הקרן'!$C$42</f>
        <v>2.7458707654148462E-6</v>
      </c>
    </row>
    <row r="93" spans="2:18">
      <c r="B93" s="88" t="s">
        <v>4498</v>
      </c>
      <c r="C93" s="91" t="s">
        <v>4035</v>
      </c>
      <c r="D93" s="90" t="s">
        <v>4080</v>
      </c>
      <c r="E93" s="90"/>
      <c r="F93" s="90" t="s">
        <v>446</v>
      </c>
      <c r="G93" s="104">
        <v>41480</v>
      </c>
      <c r="H93" s="90" t="s">
        <v>341</v>
      </c>
      <c r="I93" s="93">
        <v>3.9499999999875923</v>
      </c>
      <c r="J93" s="91" t="s">
        <v>352</v>
      </c>
      <c r="K93" s="91" t="s">
        <v>139</v>
      </c>
      <c r="L93" s="92">
        <v>5.0999999999999997E-2</v>
      </c>
      <c r="M93" s="92">
        <v>2.219999999989922E-2</v>
      </c>
      <c r="N93" s="93">
        <v>214045.21527899997</v>
      </c>
      <c r="O93" s="105">
        <v>124.24</v>
      </c>
      <c r="P93" s="93">
        <v>265.92978349399999</v>
      </c>
      <c r="Q93" s="94">
        <f t="shared" si="1"/>
        <v>9.5901883494563575E-5</v>
      </c>
      <c r="R93" s="94">
        <f>P93/'סכום נכסי הקרן'!$C$42</f>
        <v>2.3847347633732025E-6</v>
      </c>
    </row>
    <row r="94" spans="2:18">
      <c r="B94" s="88" t="s">
        <v>4498</v>
      </c>
      <c r="C94" s="91" t="s">
        <v>4035</v>
      </c>
      <c r="D94" s="90" t="s">
        <v>4081</v>
      </c>
      <c r="E94" s="90"/>
      <c r="F94" s="90" t="s">
        <v>446</v>
      </c>
      <c r="G94" s="104">
        <v>41512</v>
      </c>
      <c r="H94" s="90" t="s">
        <v>341</v>
      </c>
      <c r="I94" s="93">
        <v>3.8900000000013417</v>
      </c>
      <c r="J94" s="91" t="s">
        <v>352</v>
      </c>
      <c r="K94" s="91" t="s">
        <v>139</v>
      </c>
      <c r="L94" s="92">
        <v>5.0999999999999997E-2</v>
      </c>
      <c r="M94" s="92">
        <v>3.380000000003186E-2</v>
      </c>
      <c r="N94" s="93">
        <v>667324.73765599995</v>
      </c>
      <c r="O94" s="105">
        <v>118.49</v>
      </c>
      <c r="P94" s="93">
        <v>790.71312954600012</v>
      </c>
      <c r="Q94" s="94">
        <f t="shared" si="1"/>
        <v>2.8515376288813917E-4</v>
      </c>
      <c r="R94" s="94">
        <f>P94/'סכום נכסי הקרן'!$C$42</f>
        <v>7.0907480279526855E-6</v>
      </c>
    </row>
    <row r="95" spans="2:18">
      <c r="B95" s="88" t="s">
        <v>4498</v>
      </c>
      <c r="C95" s="91" t="s">
        <v>4035</v>
      </c>
      <c r="D95" s="90" t="s">
        <v>4082</v>
      </c>
      <c r="E95" s="90"/>
      <c r="F95" s="90" t="s">
        <v>446</v>
      </c>
      <c r="G95" s="104">
        <v>40871</v>
      </c>
      <c r="H95" s="90" t="s">
        <v>341</v>
      </c>
      <c r="I95" s="93">
        <v>3.9300000000204283</v>
      </c>
      <c r="J95" s="91" t="s">
        <v>352</v>
      </c>
      <c r="K95" s="91" t="s">
        <v>139</v>
      </c>
      <c r="L95" s="92">
        <v>5.1879999999999996E-2</v>
      </c>
      <c r="M95" s="92">
        <v>2.5400000000089799E-2</v>
      </c>
      <c r="N95" s="93">
        <v>335838.65221500007</v>
      </c>
      <c r="O95" s="105">
        <v>126.67</v>
      </c>
      <c r="P95" s="93">
        <v>425.40681616699999</v>
      </c>
      <c r="Q95" s="94">
        <f t="shared" si="1"/>
        <v>1.5341386130508899E-4</v>
      </c>
      <c r="R95" s="94">
        <f>P95/'סכום נכסי הקרן'!$C$42</f>
        <v>3.8148507089362831E-6</v>
      </c>
    </row>
    <row r="96" spans="2:18">
      <c r="B96" s="88" t="s">
        <v>4498</v>
      </c>
      <c r="C96" s="91" t="s">
        <v>4035</v>
      </c>
      <c r="D96" s="90" t="s">
        <v>4083</v>
      </c>
      <c r="E96" s="90"/>
      <c r="F96" s="90" t="s">
        <v>446</v>
      </c>
      <c r="G96" s="104">
        <v>41547</v>
      </c>
      <c r="H96" s="90" t="s">
        <v>341</v>
      </c>
      <c r="I96" s="93">
        <v>3.8900000000167472</v>
      </c>
      <c r="J96" s="91" t="s">
        <v>352</v>
      </c>
      <c r="K96" s="91" t="s">
        <v>139</v>
      </c>
      <c r="L96" s="92">
        <v>5.0999999999999997E-2</v>
      </c>
      <c r="M96" s="92">
        <v>3.3900000000141498E-2</v>
      </c>
      <c r="N96" s="93">
        <v>488287.37703200011</v>
      </c>
      <c r="O96" s="105">
        <v>118.25</v>
      </c>
      <c r="P96" s="93">
        <v>577.39982429700012</v>
      </c>
      <c r="Q96" s="94">
        <f t="shared" si="1"/>
        <v>2.0822688587930112E-4</v>
      </c>
      <c r="R96" s="94">
        <f>P96/'סכום נכסי הקרן'!$C$42</f>
        <v>5.1778533990259218E-6</v>
      </c>
    </row>
    <row r="97" spans="2:18">
      <c r="B97" s="88" t="s">
        <v>4498</v>
      </c>
      <c r="C97" s="91" t="s">
        <v>4035</v>
      </c>
      <c r="D97" s="90" t="s">
        <v>4084</v>
      </c>
      <c r="E97" s="90"/>
      <c r="F97" s="90" t="s">
        <v>446</v>
      </c>
      <c r="G97" s="104">
        <v>41571</v>
      </c>
      <c r="H97" s="90" t="s">
        <v>341</v>
      </c>
      <c r="I97" s="93">
        <v>3.9499999999989761</v>
      </c>
      <c r="J97" s="91" t="s">
        <v>352</v>
      </c>
      <c r="K97" s="91" t="s">
        <v>139</v>
      </c>
      <c r="L97" s="92">
        <v>5.0999999999999997E-2</v>
      </c>
      <c r="M97" s="92">
        <v>2.2999999999993179E-2</v>
      </c>
      <c r="N97" s="93">
        <v>238086.59733200003</v>
      </c>
      <c r="O97" s="105">
        <v>123.24</v>
      </c>
      <c r="P97" s="93">
        <v>293.4179250140001</v>
      </c>
      <c r="Q97" s="94">
        <f t="shared" si="1"/>
        <v>1.0581489327818794E-4</v>
      </c>
      <c r="R97" s="94">
        <f>P97/'סכום נכסי הקרן'!$C$42</f>
        <v>2.6312356471854347E-6</v>
      </c>
    </row>
    <row r="98" spans="2:18">
      <c r="B98" s="88" t="s">
        <v>4498</v>
      </c>
      <c r="C98" s="91" t="s">
        <v>4035</v>
      </c>
      <c r="D98" s="90" t="s">
        <v>4085</v>
      </c>
      <c r="E98" s="90"/>
      <c r="F98" s="90" t="s">
        <v>446</v>
      </c>
      <c r="G98" s="104">
        <v>41597</v>
      </c>
      <c r="H98" s="90" t="s">
        <v>341</v>
      </c>
      <c r="I98" s="93">
        <v>3.9500000000814741</v>
      </c>
      <c r="J98" s="91" t="s">
        <v>352</v>
      </c>
      <c r="K98" s="91" t="s">
        <v>139</v>
      </c>
      <c r="L98" s="92">
        <v>5.0999999999999997E-2</v>
      </c>
      <c r="M98" s="92">
        <v>2.3300000000213296E-2</v>
      </c>
      <c r="N98" s="93">
        <v>61488.129350000003</v>
      </c>
      <c r="O98" s="105">
        <v>122.76</v>
      </c>
      <c r="P98" s="93">
        <v>75.482827683000011</v>
      </c>
      <c r="Q98" s="94">
        <f t="shared" si="1"/>
        <v>2.7221265896524199E-5</v>
      </c>
      <c r="R98" s="94">
        <f>P98/'סכום נכסי הקרן'!$C$42</f>
        <v>6.7689493387422934E-7</v>
      </c>
    </row>
    <row r="99" spans="2:18">
      <c r="B99" s="88" t="s">
        <v>4498</v>
      </c>
      <c r="C99" s="91" t="s">
        <v>4035</v>
      </c>
      <c r="D99" s="90" t="s">
        <v>4086</v>
      </c>
      <c r="E99" s="90"/>
      <c r="F99" s="90" t="s">
        <v>446</v>
      </c>
      <c r="G99" s="104">
        <v>41630</v>
      </c>
      <c r="H99" s="90" t="s">
        <v>341</v>
      </c>
      <c r="I99" s="93">
        <v>3.9299999999978348</v>
      </c>
      <c r="J99" s="91" t="s">
        <v>352</v>
      </c>
      <c r="K99" s="91" t="s">
        <v>139</v>
      </c>
      <c r="L99" s="92">
        <v>5.0999999999999997E-2</v>
      </c>
      <c r="M99" s="92">
        <v>2.5399999999996488E-2</v>
      </c>
      <c r="N99" s="93">
        <v>699536.41119899985</v>
      </c>
      <c r="O99" s="105">
        <v>122.22</v>
      </c>
      <c r="P99" s="93">
        <v>854.97342774500044</v>
      </c>
      <c r="Q99" s="94">
        <f t="shared" si="1"/>
        <v>3.0832786377385469E-4</v>
      </c>
      <c r="R99" s="94">
        <f>P99/'סכום נכסי הקרן'!$C$42</f>
        <v>7.6670045307273808E-6</v>
      </c>
    </row>
    <row r="100" spans="2:18">
      <c r="B100" s="88" t="s">
        <v>4498</v>
      </c>
      <c r="C100" s="91" t="s">
        <v>4035</v>
      </c>
      <c r="D100" s="90" t="s">
        <v>4087</v>
      </c>
      <c r="E100" s="90"/>
      <c r="F100" s="90" t="s">
        <v>446</v>
      </c>
      <c r="G100" s="104">
        <v>41666</v>
      </c>
      <c r="H100" s="90" t="s">
        <v>341</v>
      </c>
      <c r="I100" s="93">
        <v>3.9400000000386139</v>
      </c>
      <c r="J100" s="91" t="s">
        <v>352</v>
      </c>
      <c r="K100" s="91" t="s">
        <v>139</v>
      </c>
      <c r="L100" s="92">
        <v>5.0999999999999997E-2</v>
      </c>
      <c r="M100" s="92">
        <v>2.5400000000216676E-2</v>
      </c>
      <c r="N100" s="93">
        <v>135304.18592399999</v>
      </c>
      <c r="O100" s="105">
        <v>122.12</v>
      </c>
      <c r="P100" s="93">
        <v>165.23347187300001</v>
      </c>
      <c r="Q100" s="94">
        <f t="shared" si="1"/>
        <v>5.9587914376368544E-5</v>
      </c>
      <c r="R100" s="94">
        <f>P100/'סכום נכסי הקרן'!$C$42</f>
        <v>1.4817370182128615E-6</v>
      </c>
    </row>
    <row r="101" spans="2:18">
      <c r="B101" s="88" t="s">
        <v>4498</v>
      </c>
      <c r="C101" s="91" t="s">
        <v>4035</v>
      </c>
      <c r="D101" s="90" t="s">
        <v>4088</v>
      </c>
      <c r="E101" s="90"/>
      <c r="F101" s="90" t="s">
        <v>446</v>
      </c>
      <c r="G101" s="104">
        <v>41696</v>
      </c>
      <c r="H101" s="90" t="s">
        <v>341</v>
      </c>
      <c r="I101" s="93">
        <v>3.9400000000362527</v>
      </c>
      <c r="J101" s="91" t="s">
        <v>352</v>
      </c>
      <c r="K101" s="91" t="s">
        <v>139</v>
      </c>
      <c r="L101" s="92">
        <v>5.0999999999999997E-2</v>
      </c>
      <c r="M101" s="92">
        <v>2.5400000000237521E-2</v>
      </c>
      <c r="N101" s="93">
        <v>130230.22884100002</v>
      </c>
      <c r="O101" s="105">
        <v>122.85</v>
      </c>
      <c r="P101" s="93">
        <v>159.98783972999999</v>
      </c>
      <c r="Q101" s="94">
        <f t="shared" si="1"/>
        <v>5.7696189440471405E-5</v>
      </c>
      <c r="R101" s="94">
        <f>P101/'סכום נכסי הקרן'!$C$42</f>
        <v>1.434696625959986E-6</v>
      </c>
    </row>
    <row r="102" spans="2:18">
      <c r="B102" s="88" t="s">
        <v>4498</v>
      </c>
      <c r="C102" s="91" t="s">
        <v>4035</v>
      </c>
      <c r="D102" s="90" t="s">
        <v>4089</v>
      </c>
      <c r="E102" s="90"/>
      <c r="F102" s="90" t="s">
        <v>446</v>
      </c>
      <c r="G102" s="104">
        <v>41725</v>
      </c>
      <c r="H102" s="90" t="s">
        <v>341</v>
      </c>
      <c r="I102" s="93">
        <v>3.9400000000051376</v>
      </c>
      <c r="J102" s="91" t="s">
        <v>352</v>
      </c>
      <c r="K102" s="91" t="s">
        <v>139</v>
      </c>
      <c r="L102" s="92">
        <v>5.0999999999999997E-2</v>
      </c>
      <c r="M102" s="92">
        <v>2.5399999999944852E-2</v>
      </c>
      <c r="N102" s="93">
        <v>259357.47777700008</v>
      </c>
      <c r="O102" s="105">
        <v>123.08</v>
      </c>
      <c r="P102" s="93">
        <v>319.21718694399999</v>
      </c>
      <c r="Q102" s="94">
        <f t="shared" si="1"/>
        <v>1.1511884479256354E-4</v>
      </c>
      <c r="R102" s="94">
        <f>P102/'סכום נכסי הקרן'!$C$42</f>
        <v>2.8625914433865387E-6</v>
      </c>
    </row>
    <row r="103" spans="2:18">
      <c r="B103" s="88" t="s">
        <v>4498</v>
      </c>
      <c r="C103" s="91" t="s">
        <v>4035</v>
      </c>
      <c r="D103" s="90" t="s">
        <v>4090</v>
      </c>
      <c r="E103" s="90"/>
      <c r="F103" s="90" t="s">
        <v>446</v>
      </c>
      <c r="G103" s="104">
        <v>41787</v>
      </c>
      <c r="H103" s="90" t="s">
        <v>341</v>
      </c>
      <c r="I103" s="93">
        <v>3.9400000000188831</v>
      </c>
      <c r="J103" s="91" t="s">
        <v>352</v>
      </c>
      <c r="K103" s="91" t="s">
        <v>139</v>
      </c>
      <c r="L103" s="92">
        <v>5.0999999999999997E-2</v>
      </c>
      <c r="M103" s="92">
        <v>2.5400000000098913E-2</v>
      </c>
      <c r="N103" s="93">
        <v>163282.91388499999</v>
      </c>
      <c r="O103" s="105">
        <v>122.6</v>
      </c>
      <c r="P103" s="93">
        <v>200.18486461300003</v>
      </c>
      <c r="Q103" s="94">
        <f t="shared" si="1"/>
        <v>7.2192385942073563E-5</v>
      </c>
      <c r="R103" s="94">
        <f>P103/'סכום נכסי הקרן'!$C$42</f>
        <v>1.7951648719879103E-6</v>
      </c>
    </row>
    <row r="104" spans="2:18">
      <c r="B104" s="88" t="s">
        <v>4498</v>
      </c>
      <c r="C104" s="91" t="s">
        <v>4035</v>
      </c>
      <c r="D104" s="90" t="s">
        <v>4091</v>
      </c>
      <c r="E104" s="90"/>
      <c r="F104" s="90" t="s">
        <v>446</v>
      </c>
      <c r="G104" s="104">
        <v>41815</v>
      </c>
      <c r="H104" s="90" t="s">
        <v>341</v>
      </c>
      <c r="I104" s="93">
        <v>3.9399999999663859</v>
      </c>
      <c r="J104" s="91" t="s">
        <v>352</v>
      </c>
      <c r="K104" s="91" t="s">
        <v>139</v>
      </c>
      <c r="L104" s="92">
        <v>5.0999999999999997E-2</v>
      </c>
      <c r="M104" s="92">
        <v>2.5399999999735003E-2</v>
      </c>
      <c r="N104" s="93">
        <v>91806.449453000023</v>
      </c>
      <c r="O104" s="105">
        <v>122.49</v>
      </c>
      <c r="P104" s="93">
        <v>112.45372183699999</v>
      </c>
      <c r="Q104" s="94">
        <f t="shared" si="1"/>
        <v>4.0554027414478597E-5</v>
      </c>
      <c r="R104" s="94">
        <f>P104/'סכום נכסי הקרן'!$C$42</f>
        <v>1.0084327381909997E-6</v>
      </c>
    </row>
    <row r="105" spans="2:18">
      <c r="B105" s="88" t="s">
        <v>4498</v>
      </c>
      <c r="C105" s="91" t="s">
        <v>4035</v>
      </c>
      <c r="D105" s="90" t="s">
        <v>4092</v>
      </c>
      <c r="E105" s="90"/>
      <c r="F105" s="90" t="s">
        <v>446</v>
      </c>
      <c r="G105" s="104">
        <v>41836</v>
      </c>
      <c r="H105" s="90" t="s">
        <v>341</v>
      </c>
      <c r="I105" s="93">
        <v>3.9399999999946598</v>
      </c>
      <c r="J105" s="91" t="s">
        <v>352</v>
      </c>
      <c r="K105" s="91" t="s">
        <v>139</v>
      </c>
      <c r="L105" s="92">
        <v>5.0999999999999997E-2</v>
      </c>
      <c r="M105" s="92">
        <v>2.5400000000000592E-2</v>
      </c>
      <c r="N105" s="93">
        <v>272929.80978800001</v>
      </c>
      <c r="O105" s="105">
        <v>122.13</v>
      </c>
      <c r="P105" s="93">
        <v>333.32917848700009</v>
      </c>
      <c r="Q105" s="94">
        <f t="shared" si="1"/>
        <v>1.2020803243845803E-4</v>
      </c>
      <c r="R105" s="94">
        <f>P105/'סכום נכסי הקרן'!$C$42</f>
        <v>2.9891412279607074E-6</v>
      </c>
    </row>
    <row r="106" spans="2:18">
      <c r="B106" s="88" t="s">
        <v>4498</v>
      </c>
      <c r="C106" s="91" t="s">
        <v>4035</v>
      </c>
      <c r="D106" s="90" t="s">
        <v>4093</v>
      </c>
      <c r="E106" s="90"/>
      <c r="F106" s="90" t="s">
        <v>446</v>
      </c>
      <c r="G106" s="104">
        <v>40903</v>
      </c>
      <c r="H106" s="90" t="s">
        <v>341</v>
      </c>
      <c r="I106" s="93">
        <v>3.8899999999901294</v>
      </c>
      <c r="J106" s="91" t="s">
        <v>352</v>
      </c>
      <c r="K106" s="91" t="s">
        <v>139</v>
      </c>
      <c r="L106" s="92">
        <v>5.2619999999999993E-2</v>
      </c>
      <c r="M106" s="92">
        <v>3.3699999999875857E-2</v>
      </c>
      <c r="N106" s="93">
        <v>344575.23917099996</v>
      </c>
      <c r="O106" s="105">
        <v>123.19</v>
      </c>
      <c r="P106" s="93">
        <v>424.482250771</v>
      </c>
      <c r="Q106" s="94">
        <f t="shared" si="1"/>
        <v>1.5308043658776208E-4</v>
      </c>
      <c r="R106" s="94">
        <f>P106/'סכום נכסי הקרן'!$C$42</f>
        <v>3.8065596359624928E-6</v>
      </c>
    </row>
    <row r="107" spans="2:18">
      <c r="B107" s="88" t="s">
        <v>4498</v>
      </c>
      <c r="C107" s="91" t="s">
        <v>4035</v>
      </c>
      <c r="D107" s="90" t="s">
        <v>4094</v>
      </c>
      <c r="E107" s="90"/>
      <c r="F107" s="90" t="s">
        <v>446</v>
      </c>
      <c r="G107" s="104">
        <v>41911</v>
      </c>
      <c r="H107" s="90" t="s">
        <v>341</v>
      </c>
      <c r="I107" s="93">
        <v>3.9400000000744466</v>
      </c>
      <c r="J107" s="91" t="s">
        <v>352</v>
      </c>
      <c r="K107" s="91" t="s">
        <v>139</v>
      </c>
      <c r="L107" s="92">
        <v>5.0999999999999997E-2</v>
      </c>
      <c r="M107" s="92">
        <v>2.5400000000484594E-2</v>
      </c>
      <c r="N107" s="93">
        <v>107124.57674</v>
      </c>
      <c r="O107" s="105">
        <v>122.13</v>
      </c>
      <c r="P107" s="93">
        <v>130.83124507900001</v>
      </c>
      <c r="Q107" s="94">
        <f t="shared" si="1"/>
        <v>4.7181487752755016E-5</v>
      </c>
      <c r="R107" s="94">
        <f>P107/'סכום נכסי הקרן'!$C$42</f>
        <v>1.173233829532035E-6</v>
      </c>
    </row>
    <row r="108" spans="2:18">
      <c r="B108" s="88" t="s">
        <v>4498</v>
      </c>
      <c r="C108" s="91" t="s">
        <v>4035</v>
      </c>
      <c r="D108" s="90" t="s">
        <v>4095</v>
      </c>
      <c r="E108" s="90"/>
      <c r="F108" s="90" t="s">
        <v>446</v>
      </c>
      <c r="G108" s="104">
        <v>40933</v>
      </c>
      <c r="H108" s="90" t="s">
        <v>341</v>
      </c>
      <c r="I108" s="93">
        <v>3.9300000000008666</v>
      </c>
      <c r="J108" s="91" t="s">
        <v>352</v>
      </c>
      <c r="K108" s="91" t="s">
        <v>139</v>
      </c>
      <c r="L108" s="92">
        <v>5.1330999999999995E-2</v>
      </c>
      <c r="M108" s="92">
        <v>2.5399999999996405E-2</v>
      </c>
      <c r="N108" s="93">
        <v>1270640.0253180002</v>
      </c>
      <c r="O108" s="105">
        <v>126.53</v>
      </c>
      <c r="P108" s="93">
        <v>1607.7408566769993</v>
      </c>
      <c r="Q108" s="94">
        <f t="shared" si="1"/>
        <v>5.7979732206252189E-4</v>
      </c>
      <c r="R108" s="94">
        <f>P108/'סכום נכסי הקרן'!$C$42</f>
        <v>1.4417473142866521E-5</v>
      </c>
    </row>
    <row r="109" spans="2:18">
      <c r="B109" s="88" t="s">
        <v>4498</v>
      </c>
      <c r="C109" s="91" t="s">
        <v>4035</v>
      </c>
      <c r="D109" s="90" t="s">
        <v>4096</v>
      </c>
      <c r="E109" s="90"/>
      <c r="F109" s="90" t="s">
        <v>446</v>
      </c>
      <c r="G109" s="104">
        <v>40993</v>
      </c>
      <c r="H109" s="90" t="s">
        <v>341</v>
      </c>
      <c r="I109" s="93">
        <v>3.9300000000030337</v>
      </c>
      <c r="J109" s="91" t="s">
        <v>352</v>
      </c>
      <c r="K109" s="91" t="s">
        <v>139</v>
      </c>
      <c r="L109" s="92">
        <v>5.1451999999999998E-2</v>
      </c>
      <c r="M109" s="92">
        <v>2.5399999999994871E-2</v>
      </c>
      <c r="N109" s="93">
        <v>739479.47176700016</v>
      </c>
      <c r="O109" s="105">
        <v>126.6</v>
      </c>
      <c r="P109" s="93">
        <v>936.18104561200005</v>
      </c>
      <c r="Q109" s="94">
        <f t="shared" si="1"/>
        <v>3.3761365269613147E-4</v>
      </c>
      <c r="R109" s="94">
        <f>P109/'סכום נכסי הקרן'!$C$42</f>
        <v>8.3952367235781313E-6</v>
      </c>
    </row>
    <row r="110" spans="2:18">
      <c r="B110" s="88" t="s">
        <v>4498</v>
      </c>
      <c r="C110" s="91" t="s">
        <v>4035</v>
      </c>
      <c r="D110" s="90" t="s">
        <v>4097</v>
      </c>
      <c r="E110" s="90"/>
      <c r="F110" s="90" t="s">
        <v>446</v>
      </c>
      <c r="G110" s="104">
        <v>41053</v>
      </c>
      <c r="H110" s="90" t="s">
        <v>341</v>
      </c>
      <c r="I110" s="93">
        <v>3.9299999999891071</v>
      </c>
      <c r="J110" s="91" t="s">
        <v>352</v>
      </c>
      <c r="K110" s="91" t="s">
        <v>139</v>
      </c>
      <c r="L110" s="92">
        <v>5.0999999999999997E-2</v>
      </c>
      <c r="M110" s="92">
        <v>2.5399999999934773E-2</v>
      </c>
      <c r="N110" s="93">
        <v>520871.96737300011</v>
      </c>
      <c r="O110" s="105">
        <v>124.8</v>
      </c>
      <c r="P110" s="93">
        <v>650.04823935600018</v>
      </c>
      <c r="Q110" s="94">
        <f t="shared" si="1"/>
        <v>2.3442598154099526E-4</v>
      </c>
      <c r="R110" s="94">
        <f>P110/'סכום נכסי הקרן'!$C$42</f>
        <v>5.8293306371859401E-6</v>
      </c>
    </row>
    <row r="111" spans="2:18">
      <c r="B111" s="88" t="s">
        <v>4498</v>
      </c>
      <c r="C111" s="91" t="s">
        <v>4035</v>
      </c>
      <c r="D111" s="90" t="s">
        <v>4098</v>
      </c>
      <c r="E111" s="90"/>
      <c r="F111" s="90" t="s">
        <v>446</v>
      </c>
      <c r="G111" s="104">
        <v>41085</v>
      </c>
      <c r="H111" s="90" t="s">
        <v>341</v>
      </c>
      <c r="I111" s="93">
        <v>3.9299999999961792</v>
      </c>
      <c r="J111" s="91" t="s">
        <v>352</v>
      </c>
      <c r="K111" s="91" t="s">
        <v>139</v>
      </c>
      <c r="L111" s="92">
        <v>5.0999999999999997E-2</v>
      </c>
      <c r="M111" s="92">
        <v>2.5399999999971078E-2</v>
      </c>
      <c r="N111" s="93">
        <v>958440.47866500018</v>
      </c>
      <c r="O111" s="105">
        <v>124.8</v>
      </c>
      <c r="P111" s="93">
        <v>1196.1337634490001</v>
      </c>
      <c r="Q111" s="94">
        <f t="shared" si="1"/>
        <v>4.3136003541622122E-4</v>
      </c>
      <c r="R111" s="94">
        <f>P111/'סכום נכסי הקרן'!$C$42</f>
        <v>1.0726371938724974E-5</v>
      </c>
    </row>
    <row r="112" spans="2:18">
      <c r="B112" s="88" t="s">
        <v>4498</v>
      </c>
      <c r="C112" s="91" t="s">
        <v>4035</v>
      </c>
      <c r="D112" s="90" t="s">
        <v>4099</v>
      </c>
      <c r="E112" s="90"/>
      <c r="F112" s="90" t="s">
        <v>446</v>
      </c>
      <c r="G112" s="104">
        <v>41115</v>
      </c>
      <c r="H112" s="90" t="s">
        <v>341</v>
      </c>
      <c r="I112" s="93">
        <v>3.9300000000076927</v>
      </c>
      <c r="J112" s="91" t="s">
        <v>352</v>
      </c>
      <c r="K112" s="91" t="s">
        <v>139</v>
      </c>
      <c r="L112" s="92">
        <v>5.0999999999999997E-2</v>
      </c>
      <c r="M112" s="92">
        <v>2.5600000000136944E-2</v>
      </c>
      <c r="N112" s="93">
        <v>425020.74687699997</v>
      </c>
      <c r="O112" s="105">
        <v>125.08</v>
      </c>
      <c r="P112" s="93">
        <v>531.61596658699989</v>
      </c>
      <c r="Q112" s="94">
        <f t="shared" si="1"/>
        <v>1.9171591771941019E-4</v>
      </c>
      <c r="R112" s="94">
        <f>P112/'סכום נכסי הקרן'!$C$42</f>
        <v>4.7672850315123479E-6</v>
      </c>
    </row>
    <row r="113" spans="2:18">
      <c r="B113" s="88" t="s">
        <v>4498</v>
      </c>
      <c r="C113" s="91" t="s">
        <v>4035</v>
      </c>
      <c r="D113" s="90" t="s">
        <v>4100</v>
      </c>
      <c r="E113" s="90"/>
      <c r="F113" s="90" t="s">
        <v>446</v>
      </c>
      <c r="G113" s="104">
        <v>41179</v>
      </c>
      <c r="H113" s="90" t="s">
        <v>341</v>
      </c>
      <c r="I113" s="93">
        <v>3.9299999999982203</v>
      </c>
      <c r="J113" s="91" t="s">
        <v>352</v>
      </c>
      <c r="K113" s="91" t="s">
        <v>139</v>
      </c>
      <c r="L113" s="92">
        <v>5.0999999999999997E-2</v>
      </c>
      <c r="M113" s="92">
        <v>2.5399999999969242E-2</v>
      </c>
      <c r="N113" s="93">
        <v>535951.19799799996</v>
      </c>
      <c r="O113" s="105">
        <v>123.74</v>
      </c>
      <c r="P113" s="93">
        <v>663.18602832600016</v>
      </c>
      <c r="Q113" s="94">
        <f t="shared" si="1"/>
        <v>2.3916384388429133E-4</v>
      </c>
      <c r="R113" s="94">
        <f>P113/'סכום נכסי הקרן'!$C$42</f>
        <v>5.947144225641431E-6</v>
      </c>
    </row>
    <row r="114" spans="2:18">
      <c r="B114" s="88" t="s">
        <v>4499</v>
      </c>
      <c r="C114" s="91" t="s">
        <v>4026</v>
      </c>
      <c r="D114" s="90">
        <v>4099</v>
      </c>
      <c r="E114" s="90"/>
      <c r="F114" s="90" t="s">
        <v>450</v>
      </c>
      <c r="G114" s="104">
        <v>42052</v>
      </c>
      <c r="H114" s="90" t="s">
        <v>137</v>
      </c>
      <c r="I114" s="93">
        <v>4.1299999999999697</v>
      </c>
      <c r="J114" s="91" t="s">
        <v>576</v>
      </c>
      <c r="K114" s="91" t="s">
        <v>139</v>
      </c>
      <c r="L114" s="92">
        <v>2.9779E-2</v>
      </c>
      <c r="M114" s="92">
        <v>3.0699999999998329E-2</v>
      </c>
      <c r="N114" s="93">
        <v>3639417.8813090003</v>
      </c>
      <c r="O114" s="105">
        <v>111.94</v>
      </c>
      <c r="P114" s="93">
        <v>4073.9646106240007</v>
      </c>
      <c r="Q114" s="94">
        <f t="shared" si="1"/>
        <v>1.4691881229537162E-3</v>
      </c>
      <c r="R114" s="94">
        <f>P114/'סכום נכסי הקרן'!$C$42</f>
        <v>3.6533422108871942E-5</v>
      </c>
    </row>
    <row r="115" spans="2:18">
      <c r="B115" s="88" t="s">
        <v>4499</v>
      </c>
      <c r="C115" s="91" t="s">
        <v>4026</v>
      </c>
      <c r="D115" s="90" t="s">
        <v>4101</v>
      </c>
      <c r="E115" s="90"/>
      <c r="F115" s="90" t="s">
        <v>450</v>
      </c>
      <c r="G115" s="104">
        <v>42054</v>
      </c>
      <c r="H115" s="90" t="s">
        <v>137</v>
      </c>
      <c r="I115" s="93">
        <v>4.1300000000448733</v>
      </c>
      <c r="J115" s="91" t="s">
        <v>576</v>
      </c>
      <c r="K115" s="91" t="s">
        <v>139</v>
      </c>
      <c r="L115" s="92">
        <v>2.9779E-2</v>
      </c>
      <c r="M115" s="92">
        <v>3.0700000000315066E-2</v>
      </c>
      <c r="N115" s="93">
        <v>102924.71654000001</v>
      </c>
      <c r="O115" s="105">
        <v>111.94</v>
      </c>
      <c r="P115" s="93">
        <v>115.21393459100001</v>
      </c>
      <c r="Q115" s="94">
        <f t="shared" si="1"/>
        <v>4.1549439054635447E-5</v>
      </c>
      <c r="R115" s="94">
        <f>P115/'סכום נכסי הקרן'!$C$42</f>
        <v>1.0331850439398533E-6</v>
      </c>
    </row>
    <row r="116" spans="2:18">
      <c r="B116" s="88" t="s">
        <v>4500</v>
      </c>
      <c r="C116" s="91" t="s">
        <v>4026</v>
      </c>
      <c r="D116" s="90">
        <v>9079</v>
      </c>
      <c r="E116" s="90"/>
      <c r="F116" s="90" t="s">
        <v>4066</v>
      </c>
      <c r="G116" s="104">
        <v>44705</v>
      </c>
      <c r="H116" s="90" t="s">
        <v>4025</v>
      </c>
      <c r="I116" s="93">
        <v>7.7900000000009682</v>
      </c>
      <c r="J116" s="91" t="s">
        <v>344</v>
      </c>
      <c r="K116" s="91" t="s">
        <v>139</v>
      </c>
      <c r="L116" s="92">
        <v>2.3671999999999999E-2</v>
      </c>
      <c r="M116" s="92">
        <v>2.380000000000387E-2</v>
      </c>
      <c r="N116" s="93">
        <v>15084747.875274999</v>
      </c>
      <c r="O116" s="105">
        <v>105.23</v>
      </c>
      <c r="P116" s="93">
        <v>15873.678963697004</v>
      </c>
      <c r="Q116" s="94">
        <f t="shared" si="1"/>
        <v>5.7245025006419483E-3</v>
      </c>
      <c r="R116" s="94">
        <f>P116/'סכום נכסי הקרן'!$C$42</f>
        <v>1.4234777898884066E-4</v>
      </c>
    </row>
    <row r="117" spans="2:18">
      <c r="B117" s="88" t="s">
        <v>4500</v>
      </c>
      <c r="C117" s="91" t="s">
        <v>4026</v>
      </c>
      <c r="D117" s="90">
        <v>9017</v>
      </c>
      <c r="E117" s="90"/>
      <c r="F117" s="90" t="s">
        <v>4066</v>
      </c>
      <c r="G117" s="104">
        <v>44651</v>
      </c>
      <c r="H117" s="90" t="s">
        <v>4025</v>
      </c>
      <c r="I117" s="93">
        <v>7.8800000000002779</v>
      </c>
      <c r="J117" s="91" t="s">
        <v>344</v>
      </c>
      <c r="K117" s="91" t="s">
        <v>139</v>
      </c>
      <c r="L117" s="92">
        <v>1.797E-2</v>
      </c>
      <c r="M117" s="92">
        <v>3.6600000000001291E-2</v>
      </c>
      <c r="N117" s="93">
        <v>36959317.470045015</v>
      </c>
      <c r="O117" s="105">
        <v>92.42</v>
      </c>
      <c r="P117" s="93">
        <v>34157.800877163005</v>
      </c>
      <c r="Q117" s="94">
        <f t="shared" si="1"/>
        <v>1.2318279649282299E-2</v>
      </c>
      <c r="R117" s="94">
        <f>P117/'סכום נכסי הקרן'!$C$42</f>
        <v>3.0631129060422881E-4</v>
      </c>
    </row>
    <row r="118" spans="2:18">
      <c r="B118" s="88" t="s">
        <v>4500</v>
      </c>
      <c r="C118" s="91" t="s">
        <v>4026</v>
      </c>
      <c r="D118" s="90">
        <v>9080</v>
      </c>
      <c r="E118" s="90"/>
      <c r="F118" s="90" t="s">
        <v>4066</v>
      </c>
      <c r="G118" s="104">
        <v>44705</v>
      </c>
      <c r="H118" s="90" t="s">
        <v>4025</v>
      </c>
      <c r="I118" s="93">
        <v>7.4199999999993445</v>
      </c>
      <c r="J118" s="91" t="s">
        <v>344</v>
      </c>
      <c r="K118" s="91" t="s">
        <v>139</v>
      </c>
      <c r="L118" s="92">
        <v>2.3184999999999997E-2</v>
      </c>
      <c r="M118" s="92">
        <v>2.5499999999999787E-2</v>
      </c>
      <c r="N118" s="93">
        <v>10720401.592203999</v>
      </c>
      <c r="O118" s="105">
        <v>103.58</v>
      </c>
      <c r="P118" s="93">
        <v>11104.192193215002</v>
      </c>
      <c r="Q118" s="94">
        <f t="shared" si="1"/>
        <v>4.004489200206394E-3</v>
      </c>
      <c r="R118" s="94">
        <f>P118/'סכום נכסי הקרן'!$C$42</f>
        <v>9.9577237248172333E-5</v>
      </c>
    </row>
    <row r="119" spans="2:18">
      <c r="B119" s="88" t="s">
        <v>4500</v>
      </c>
      <c r="C119" s="91" t="s">
        <v>4026</v>
      </c>
      <c r="D119" s="90">
        <v>9019</v>
      </c>
      <c r="E119" s="90"/>
      <c r="F119" s="90" t="s">
        <v>4066</v>
      </c>
      <c r="G119" s="104">
        <v>44651</v>
      </c>
      <c r="H119" s="90" t="s">
        <v>4025</v>
      </c>
      <c r="I119" s="93">
        <v>7.4700000000000317</v>
      </c>
      <c r="J119" s="91" t="s">
        <v>344</v>
      </c>
      <c r="K119" s="91" t="s">
        <v>139</v>
      </c>
      <c r="L119" s="92">
        <v>1.8769999999999998E-2</v>
      </c>
      <c r="M119" s="92">
        <v>3.8700000000000727E-2</v>
      </c>
      <c r="N119" s="93">
        <v>22830821.795859002</v>
      </c>
      <c r="O119" s="105">
        <v>92.26</v>
      </c>
      <c r="P119" s="93">
        <v>21063.71676095801</v>
      </c>
      <c r="Q119" s="94">
        <f t="shared" si="1"/>
        <v>7.5961785258906829E-3</v>
      </c>
      <c r="R119" s="94">
        <f>P119/'סכום נכסי הקרן'!$C$42</f>
        <v>1.8888962697492174E-4</v>
      </c>
    </row>
    <row r="120" spans="2:18">
      <c r="B120" s="88" t="s">
        <v>4501</v>
      </c>
      <c r="C120" s="91" t="s">
        <v>4026</v>
      </c>
      <c r="D120" s="90">
        <v>4100</v>
      </c>
      <c r="E120" s="90"/>
      <c r="F120" s="90" t="s">
        <v>450</v>
      </c>
      <c r="G120" s="104">
        <v>42052</v>
      </c>
      <c r="H120" s="90" t="s">
        <v>137</v>
      </c>
      <c r="I120" s="93">
        <v>4.1800000000003079</v>
      </c>
      <c r="J120" s="91" t="s">
        <v>576</v>
      </c>
      <c r="K120" s="91" t="s">
        <v>139</v>
      </c>
      <c r="L120" s="92">
        <v>2.9779E-2</v>
      </c>
      <c r="M120" s="92">
        <v>1.979999999999852E-2</v>
      </c>
      <c r="N120" s="93">
        <v>4127816.1225790014</v>
      </c>
      <c r="O120" s="105">
        <v>117.01</v>
      </c>
      <c r="P120" s="93">
        <v>4829.9579178139984</v>
      </c>
      <c r="Q120" s="94">
        <f t="shared" si="1"/>
        <v>1.7418209251777695E-3</v>
      </c>
      <c r="R120" s="94">
        <f>P120/'סכום נכסי הקרן'!$C$42</f>
        <v>4.3312818898679581E-5</v>
      </c>
    </row>
    <row r="121" spans="2:18">
      <c r="B121" s="88" t="s">
        <v>4502</v>
      </c>
      <c r="C121" s="91" t="s">
        <v>4035</v>
      </c>
      <c r="D121" s="90" t="s">
        <v>4102</v>
      </c>
      <c r="E121" s="90"/>
      <c r="F121" s="90" t="s">
        <v>450</v>
      </c>
      <c r="G121" s="104">
        <v>41767</v>
      </c>
      <c r="H121" s="90" t="s">
        <v>137</v>
      </c>
      <c r="I121" s="93">
        <v>4.4899999999819453</v>
      </c>
      <c r="J121" s="91" t="s">
        <v>576</v>
      </c>
      <c r="K121" s="91" t="s">
        <v>139</v>
      </c>
      <c r="L121" s="92">
        <v>5.3499999999999999E-2</v>
      </c>
      <c r="M121" s="92">
        <v>2.4699999999961628E-2</v>
      </c>
      <c r="N121" s="93">
        <v>249871.12114200008</v>
      </c>
      <c r="O121" s="105">
        <v>127.24</v>
      </c>
      <c r="P121" s="93">
        <v>317.93601202600007</v>
      </c>
      <c r="Q121" s="94">
        <f t="shared" si="1"/>
        <v>1.1465681648528686E-4</v>
      </c>
      <c r="R121" s="94">
        <f>P121/'סכום נכסי הקרן'!$C$42</f>
        <v>2.8511024618788124E-6</v>
      </c>
    </row>
    <row r="122" spans="2:18">
      <c r="B122" s="88" t="s">
        <v>4502</v>
      </c>
      <c r="C122" s="91" t="s">
        <v>4035</v>
      </c>
      <c r="D122" s="90" t="s">
        <v>4103</v>
      </c>
      <c r="E122" s="90"/>
      <c r="F122" s="90" t="s">
        <v>450</v>
      </c>
      <c r="G122" s="104">
        <v>41269</v>
      </c>
      <c r="H122" s="90" t="s">
        <v>137</v>
      </c>
      <c r="I122" s="93">
        <v>4.52999999999642</v>
      </c>
      <c r="J122" s="91" t="s">
        <v>576</v>
      </c>
      <c r="K122" s="91" t="s">
        <v>139</v>
      </c>
      <c r="L122" s="92">
        <v>5.3499999999999999E-2</v>
      </c>
      <c r="M122" s="92">
        <v>1.8499999999990895E-2</v>
      </c>
      <c r="N122" s="93">
        <v>1240999.5666129997</v>
      </c>
      <c r="O122" s="105">
        <v>132.72999999999999</v>
      </c>
      <c r="P122" s="93">
        <v>1647.1787203300003</v>
      </c>
      <c r="Q122" s="94">
        <f t="shared" si="1"/>
        <v>5.9401974331835662E-4</v>
      </c>
      <c r="R122" s="94">
        <f>P122/'סכום נכסי הקרן'!$C$42</f>
        <v>1.4771133583644514E-5</v>
      </c>
    </row>
    <row r="123" spans="2:18">
      <c r="B123" s="88" t="s">
        <v>4502</v>
      </c>
      <c r="C123" s="91" t="s">
        <v>4035</v>
      </c>
      <c r="D123" s="90" t="s">
        <v>4104</v>
      </c>
      <c r="E123" s="90"/>
      <c r="F123" s="90" t="s">
        <v>450</v>
      </c>
      <c r="G123" s="104">
        <v>41767</v>
      </c>
      <c r="H123" s="90" t="s">
        <v>137</v>
      </c>
      <c r="I123" s="93">
        <v>5.1599999999884263</v>
      </c>
      <c r="J123" s="91" t="s">
        <v>576</v>
      </c>
      <c r="K123" s="91" t="s">
        <v>139</v>
      </c>
      <c r="L123" s="92">
        <v>5.3499999999999999E-2</v>
      </c>
      <c r="M123" s="92">
        <v>2.8700000000023717E-2</v>
      </c>
      <c r="N123" s="93">
        <v>195551.32455800005</v>
      </c>
      <c r="O123" s="105">
        <v>127.24</v>
      </c>
      <c r="P123" s="93">
        <v>248.81950364299999</v>
      </c>
      <c r="Q123" s="94">
        <f t="shared" si="1"/>
        <v>8.9731427356592089E-5</v>
      </c>
      <c r="R123" s="94">
        <f>P123/'סכום נכסי הקרן'!$C$42</f>
        <v>2.2312977220775087E-6</v>
      </c>
    </row>
    <row r="124" spans="2:18">
      <c r="B124" s="88" t="s">
        <v>4502</v>
      </c>
      <c r="C124" s="91" t="s">
        <v>4035</v>
      </c>
      <c r="D124" s="90" t="s">
        <v>4105</v>
      </c>
      <c r="E124" s="90"/>
      <c r="F124" s="90" t="s">
        <v>450</v>
      </c>
      <c r="G124" s="104">
        <v>41767</v>
      </c>
      <c r="H124" s="90" t="s">
        <v>137</v>
      </c>
      <c r="I124" s="93">
        <v>4.4900000000044047</v>
      </c>
      <c r="J124" s="91" t="s">
        <v>576</v>
      </c>
      <c r="K124" s="91" t="s">
        <v>139</v>
      </c>
      <c r="L124" s="92">
        <v>5.3499999999999999E-2</v>
      </c>
      <c r="M124" s="92">
        <v>2.4699999999911938E-2</v>
      </c>
      <c r="N124" s="93">
        <v>249871.10976999998</v>
      </c>
      <c r="O124" s="105">
        <v>127.24</v>
      </c>
      <c r="P124" s="93">
        <v>317.93599724000001</v>
      </c>
      <c r="Q124" s="94">
        <f t="shared" si="1"/>
        <v>1.1465681115303247E-4</v>
      </c>
      <c r="R124" s="94">
        <f>P124/'סכום נכסי הקרן'!$C$42</f>
        <v>2.8511023292848326E-6</v>
      </c>
    </row>
    <row r="125" spans="2:18">
      <c r="B125" s="88" t="s">
        <v>4502</v>
      </c>
      <c r="C125" s="91" t="s">
        <v>4035</v>
      </c>
      <c r="D125" s="90" t="s">
        <v>4106</v>
      </c>
      <c r="E125" s="90"/>
      <c r="F125" s="90" t="s">
        <v>450</v>
      </c>
      <c r="G125" s="104">
        <v>41269</v>
      </c>
      <c r="H125" s="90" t="s">
        <v>137</v>
      </c>
      <c r="I125" s="93">
        <v>4.5299999999989833</v>
      </c>
      <c r="J125" s="91" t="s">
        <v>576</v>
      </c>
      <c r="K125" s="91" t="s">
        <v>139</v>
      </c>
      <c r="L125" s="92">
        <v>5.3499999999999999E-2</v>
      </c>
      <c r="M125" s="92">
        <v>1.8499999999999427E-2</v>
      </c>
      <c r="N125" s="93">
        <v>1318561.9661750002</v>
      </c>
      <c r="O125" s="105">
        <v>132.72999999999999</v>
      </c>
      <c r="P125" s="93">
        <v>1750.1272933260002</v>
      </c>
      <c r="Q125" s="94">
        <f t="shared" si="1"/>
        <v>6.3114594228589986E-4</v>
      </c>
      <c r="R125" s="94">
        <f>P125/'סכום נכסי הקרן'!$C$42</f>
        <v>1.5694328562550528E-5</v>
      </c>
    </row>
    <row r="126" spans="2:18">
      <c r="B126" s="88" t="s">
        <v>4502</v>
      </c>
      <c r="C126" s="91" t="s">
        <v>4035</v>
      </c>
      <c r="D126" s="90" t="s">
        <v>4107</v>
      </c>
      <c r="E126" s="90"/>
      <c r="F126" s="90" t="s">
        <v>450</v>
      </c>
      <c r="G126" s="104">
        <v>41281</v>
      </c>
      <c r="H126" s="90" t="s">
        <v>137</v>
      </c>
      <c r="I126" s="93">
        <v>4.5300000000043639</v>
      </c>
      <c r="J126" s="91" t="s">
        <v>576</v>
      </c>
      <c r="K126" s="91" t="s">
        <v>139</v>
      </c>
      <c r="L126" s="92">
        <v>5.3499999999999999E-2</v>
      </c>
      <c r="M126" s="92">
        <v>1.8600000000020146E-2</v>
      </c>
      <c r="N126" s="93">
        <v>1661197.860814</v>
      </c>
      <c r="O126" s="105">
        <v>132.68</v>
      </c>
      <c r="P126" s="93">
        <v>2204.0773087460002</v>
      </c>
      <c r="Q126" s="94">
        <f t="shared" ref="Q126:Q189" si="2">IFERROR(P126/$P$10,0)</f>
        <v>7.9485329735974944E-4</v>
      </c>
      <c r="R126" s="94">
        <f>P126/'סכום נכסי הקרן'!$C$42</f>
        <v>1.976514142293215E-5</v>
      </c>
    </row>
    <row r="127" spans="2:18">
      <c r="B127" s="88" t="s">
        <v>4502</v>
      </c>
      <c r="C127" s="91" t="s">
        <v>4035</v>
      </c>
      <c r="D127" s="90" t="s">
        <v>4108</v>
      </c>
      <c r="E127" s="90"/>
      <c r="F127" s="90" t="s">
        <v>450</v>
      </c>
      <c r="G127" s="104">
        <v>41767</v>
      </c>
      <c r="H127" s="90" t="s">
        <v>137</v>
      </c>
      <c r="I127" s="93">
        <v>4.4899999999843789</v>
      </c>
      <c r="J127" s="91" t="s">
        <v>576</v>
      </c>
      <c r="K127" s="91" t="s">
        <v>139</v>
      </c>
      <c r="L127" s="92">
        <v>5.3499999999999999E-2</v>
      </c>
      <c r="M127" s="92">
        <v>2.4699999999879704E-2</v>
      </c>
      <c r="N127" s="93">
        <v>293326.95727099996</v>
      </c>
      <c r="O127" s="105">
        <v>127.24</v>
      </c>
      <c r="P127" s="93">
        <v>373.22921736700005</v>
      </c>
      <c r="Q127" s="94">
        <f t="shared" si="2"/>
        <v>1.3459712729584037E-4</v>
      </c>
      <c r="R127" s="94">
        <f>P127/'סכום נכסי הקרן'!$C$42</f>
        <v>3.3469462414755815E-6</v>
      </c>
    </row>
    <row r="128" spans="2:18">
      <c r="B128" s="88" t="s">
        <v>4502</v>
      </c>
      <c r="C128" s="91" t="s">
        <v>4035</v>
      </c>
      <c r="D128" s="90" t="s">
        <v>4109</v>
      </c>
      <c r="E128" s="90"/>
      <c r="F128" s="90" t="s">
        <v>450</v>
      </c>
      <c r="G128" s="104">
        <v>41281</v>
      </c>
      <c r="H128" s="90" t="s">
        <v>137</v>
      </c>
      <c r="I128" s="93">
        <v>4.5300000000005483</v>
      </c>
      <c r="J128" s="91" t="s">
        <v>576</v>
      </c>
      <c r="K128" s="91" t="s">
        <v>139</v>
      </c>
      <c r="L128" s="92">
        <v>5.3499999999999999E-2</v>
      </c>
      <c r="M128" s="92">
        <v>1.8599999999999624E-2</v>
      </c>
      <c r="N128" s="93">
        <v>1196625.5804140002</v>
      </c>
      <c r="O128" s="105">
        <v>132.68</v>
      </c>
      <c r="P128" s="93">
        <v>1587.6828116210002</v>
      </c>
      <c r="Q128" s="94">
        <f t="shared" si="2"/>
        <v>5.7256381750799153E-4</v>
      </c>
      <c r="R128" s="94">
        <f>P128/'סכום נכסי הקרן'!$C$42</f>
        <v>1.4237601912567016E-5</v>
      </c>
    </row>
    <row r="129" spans="2:18">
      <c r="B129" s="88" t="s">
        <v>4502</v>
      </c>
      <c r="C129" s="91" t="s">
        <v>4035</v>
      </c>
      <c r="D129" s="90" t="s">
        <v>4110</v>
      </c>
      <c r="E129" s="90"/>
      <c r="F129" s="90" t="s">
        <v>450</v>
      </c>
      <c r="G129" s="104">
        <v>41767</v>
      </c>
      <c r="H129" s="90" t="s">
        <v>137</v>
      </c>
      <c r="I129" s="93">
        <v>4.4899999999984894</v>
      </c>
      <c r="J129" s="91" t="s">
        <v>576</v>
      </c>
      <c r="K129" s="91" t="s">
        <v>139</v>
      </c>
      <c r="L129" s="92">
        <v>5.3499999999999999E-2</v>
      </c>
      <c r="M129" s="92">
        <v>2.4700000000020393E-2</v>
      </c>
      <c r="N129" s="93">
        <v>238952.37737999999</v>
      </c>
      <c r="O129" s="105">
        <v>127.24</v>
      </c>
      <c r="P129" s="93">
        <v>304.04300245399997</v>
      </c>
      <c r="Q129" s="94">
        <f t="shared" si="2"/>
        <v>1.0964659999935169E-4</v>
      </c>
      <c r="R129" s="94">
        <f>P129/'סכום נכסי הקרן'!$C$42</f>
        <v>2.7265164058947041E-6</v>
      </c>
    </row>
    <row r="130" spans="2:18">
      <c r="B130" s="88" t="s">
        <v>4502</v>
      </c>
      <c r="C130" s="91" t="s">
        <v>4035</v>
      </c>
      <c r="D130" s="90" t="s">
        <v>4111</v>
      </c>
      <c r="E130" s="90"/>
      <c r="F130" s="90" t="s">
        <v>450</v>
      </c>
      <c r="G130" s="104">
        <v>41281</v>
      </c>
      <c r="H130" s="90" t="s">
        <v>137</v>
      </c>
      <c r="I130" s="93">
        <v>4.5300000000009373</v>
      </c>
      <c r="J130" s="91" t="s">
        <v>576</v>
      </c>
      <c r="K130" s="91" t="s">
        <v>139</v>
      </c>
      <c r="L130" s="92">
        <v>5.3499999999999999E-2</v>
      </c>
      <c r="M130" s="92">
        <v>1.8600000000015625E-2</v>
      </c>
      <c r="N130" s="93">
        <v>1437123.8999320003</v>
      </c>
      <c r="O130" s="105">
        <v>132.68</v>
      </c>
      <c r="P130" s="93">
        <v>1906.7759795570007</v>
      </c>
      <c r="Q130" s="94">
        <f t="shared" si="2"/>
        <v>6.8763793750027126E-4</v>
      </c>
      <c r="R130" s="94">
        <f>P130/'סכום נכסי הקרן'!$C$42</f>
        <v>1.7099081211101595E-5</v>
      </c>
    </row>
    <row r="131" spans="2:18">
      <c r="B131" s="88" t="s">
        <v>4503</v>
      </c>
      <c r="C131" s="91" t="s">
        <v>4026</v>
      </c>
      <c r="D131" s="90">
        <v>9533</v>
      </c>
      <c r="E131" s="90"/>
      <c r="F131" s="90" t="s">
        <v>4066</v>
      </c>
      <c r="G131" s="104">
        <v>45015</v>
      </c>
      <c r="H131" s="90" t="s">
        <v>4025</v>
      </c>
      <c r="I131" s="93">
        <v>4.1300000000001296</v>
      </c>
      <c r="J131" s="91" t="s">
        <v>532</v>
      </c>
      <c r="K131" s="91" t="s">
        <v>139</v>
      </c>
      <c r="L131" s="92">
        <v>3.3593000000000005E-2</v>
      </c>
      <c r="M131" s="92">
        <v>3.1699999999999798E-2</v>
      </c>
      <c r="N131" s="93">
        <v>11490800.840436</v>
      </c>
      <c r="O131" s="105">
        <v>102.23</v>
      </c>
      <c r="P131" s="93">
        <v>11747.045548019003</v>
      </c>
      <c r="Q131" s="94">
        <f t="shared" si="2"/>
        <v>4.2363205006590325E-3</v>
      </c>
      <c r="R131" s="94">
        <f>P131/'סכום נכסי הקרן'!$C$42</f>
        <v>1.0534204750300706E-4</v>
      </c>
    </row>
    <row r="132" spans="2:18">
      <c r="B132" s="88" t="s">
        <v>4504</v>
      </c>
      <c r="C132" s="91" t="s">
        <v>4035</v>
      </c>
      <c r="D132" s="90" t="s">
        <v>4112</v>
      </c>
      <c r="E132" s="90"/>
      <c r="F132" s="90" t="s">
        <v>4066</v>
      </c>
      <c r="G132" s="104">
        <v>44748</v>
      </c>
      <c r="H132" s="90" t="s">
        <v>4025</v>
      </c>
      <c r="I132" s="93">
        <v>1.8599999999999763</v>
      </c>
      <c r="J132" s="91" t="s">
        <v>344</v>
      </c>
      <c r="K132" s="91" t="s">
        <v>139</v>
      </c>
      <c r="L132" s="92">
        <v>7.5660000000000005E-2</v>
      </c>
      <c r="M132" s="92">
        <v>8.4799999999998141E-2</v>
      </c>
      <c r="N132" s="93">
        <v>37020445.449629009</v>
      </c>
      <c r="O132" s="105">
        <v>100.5</v>
      </c>
      <c r="P132" s="93">
        <v>37205.594817958015</v>
      </c>
      <c r="Q132" s="94">
        <f t="shared" si="2"/>
        <v>1.3417401288029299E-2</v>
      </c>
      <c r="R132" s="94">
        <f>P132/'סכום נכסי הקרן'!$C$42</f>
        <v>3.3364249084331775E-4</v>
      </c>
    </row>
    <row r="133" spans="2:18">
      <c r="B133" s="88" t="s">
        <v>4505</v>
      </c>
      <c r="C133" s="91" t="s">
        <v>4035</v>
      </c>
      <c r="D133" s="90">
        <v>7127</v>
      </c>
      <c r="E133" s="90"/>
      <c r="F133" s="90" t="s">
        <v>4066</v>
      </c>
      <c r="G133" s="104">
        <v>43631</v>
      </c>
      <c r="H133" s="90" t="s">
        <v>4025</v>
      </c>
      <c r="I133" s="93">
        <v>4.9999999999995275</v>
      </c>
      <c r="J133" s="91" t="s">
        <v>344</v>
      </c>
      <c r="K133" s="91" t="s">
        <v>139</v>
      </c>
      <c r="L133" s="92">
        <v>3.1E-2</v>
      </c>
      <c r="M133" s="92">
        <v>2.7399999999998204E-2</v>
      </c>
      <c r="N133" s="93">
        <v>7533864.1479560016</v>
      </c>
      <c r="O133" s="105">
        <v>112.48</v>
      </c>
      <c r="P133" s="93">
        <v>8474.0899793980025</v>
      </c>
      <c r="Q133" s="94">
        <f t="shared" si="2"/>
        <v>3.0559991410101378E-3</v>
      </c>
      <c r="R133" s="94">
        <f>P133/'סכום נכסי הקרן'!$C$42</f>
        <v>7.5991702382139807E-5</v>
      </c>
    </row>
    <row r="134" spans="2:18">
      <c r="B134" s="88" t="s">
        <v>4505</v>
      </c>
      <c r="C134" s="91" t="s">
        <v>4035</v>
      </c>
      <c r="D134" s="90">
        <v>7128</v>
      </c>
      <c r="E134" s="90"/>
      <c r="F134" s="90" t="s">
        <v>4066</v>
      </c>
      <c r="G134" s="104">
        <v>43634</v>
      </c>
      <c r="H134" s="90" t="s">
        <v>4025</v>
      </c>
      <c r="I134" s="93">
        <v>5.0200000000036464</v>
      </c>
      <c r="J134" s="91" t="s">
        <v>344</v>
      </c>
      <c r="K134" s="91" t="s">
        <v>139</v>
      </c>
      <c r="L134" s="92">
        <v>2.4900000000000002E-2</v>
      </c>
      <c r="M134" s="92">
        <v>2.7500000000023457E-2</v>
      </c>
      <c r="N134" s="93">
        <v>3169155.035647002</v>
      </c>
      <c r="O134" s="105">
        <v>111.02</v>
      </c>
      <c r="P134" s="93">
        <v>3518.3956629089998</v>
      </c>
      <c r="Q134" s="94">
        <f t="shared" si="2"/>
        <v>1.268834075366702E-3</v>
      </c>
      <c r="R134" s="94">
        <f>P134/'סכום נכסי הקרן'!$C$42</f>
        <v>3.1551337869719673E-5</v>
      </c>
    </row>
    <row r="135" spans="2:18">
      <c r="B135" s="88" t="s">
        <v>4505</v>
      </c>
      <c r="C135" s="91" t="s">
        <v>4035</v>
      </c>
      <c r="D135" s="90">
        <v>7130</v>
      </c>
      <c r="E135" s="90"/>
      <c r="F135" s="90" t="s">
        <v>4066</v>
      </c>
      <c r="G135" s="104">
        <v>43634</v>
      </c>
      <c r="H135" s="90" t="s">
        <v>4025</v>
      </c>
      <c r="I135" s="93">
        <v>5.2899999999995222</v>
      </c>
      <c r="J135" s="91" t="s">
        <v>344</v>
      </c>
      <c r="K135" s="91" t="s">
        <v>139</v>
      </c>
      <c r="L135" s="92">
        <v>3.6000000000000004E-2</v>
      </c>
      <c r="M135" s="92">
        <v>2.7699999999991922E-2</v>
      </c>
      <c r="N135" s="93">
        <v>2089795.3056350001</v>
      </c>
      <c r="O135" s="105">
        <v>115.54</v>
      </c>
      <c r="P135" s="93">
        <v>2414.5495142350005</v>
      </c>
      <c r="Q135" s="94">
        <f t="shared" si="2"/>
        <v>8.7075559256131476E-4</v>
      </c>
      <c r="R135" s="94">
        <f>P135/'סכום נכסי הקרן'!$C$42</f>
        <v>2.1652558389015499E-5</v>
      </c>
    </row>
    <row r="136" spans="2:18">
      <c r="B136" s="88" t="s">
        <v>4497</v>
      </c>
      <c r="C136" s="91" t="s">
        <v>4026</v>
      </c>
      <c r="D136" s="90">
        <v>9922</v>
      </c>
      <c r="E136" s="90"/>
      <c r="F136" s="90" t="s">
        <v>450</v>
      </c>
      <c r="G136" s="104">
        <v>40489</v>
      </c>
      <c r="H136" s="90" t="s">
        <v>137</v>
      </c>
      <c r="I136" s="93">
        <v>1.859999999999643</v>
      </c>
      <c r="J136" s="91" t="s">
        <v>344</v>
      </c>
      <c r="K136" s="91" t="s">
        <v>139</v>
      </c>
      <c r="L136" s="92">
        <v>5.7000000000000002E-2</v>
      </c>
      <c r="M136" s="92">
        <v>2.3499999999999011E-2</v>
      </c>
      <c r="N136" s="93">
        <v>2024568.2346360004</v>
      </c>
      <c r="O136" s="105">
        <v>124.81</v>
      </c>
      <c r="P136" s="93">
        <v>2526.8636308150008</v>
      </c>
      <c r="Q136" s="94">
        <f t="shared" si="2"/>
        <v>9.1125927432847203E-4</v>
      </c>
      <c r="R136" s="94">
        <f>P136/'סכום נכסי הקרן'!$C$42</f>
        <v>2.2659739212113939E-5</v>
      </c>
    </row>
    <row r="137" spans="2:18">
      <c r="B137" s="88" t="s">
        <v>4506</v>
      </c>
      <c r="C137" s="91" t="s">
        <v>4035</v>
      </c>
      <c r="D137" s="90" t="s">
        <v>4113</v>
      </c>
      <c r="E137" s="90"/>
      <c r="F137" s="90" t="s">
        <v>495</v>
      </c>
      <c r="G137" s="104">
        <v>43801</v>
      </c>
      <c r="H137" s="90" t="s">
        <v>341</v>
      </c>
      <c r="I137" s="93">
        <v>4.7100000000001572</v>
      </c>
      <c r="J137" s="91" t="s">
        <v>352</v>
      </c>
      <c r="K137" s="91" t="s">
        <v>140</v>
      </c>
      <c r="L137" s="92">
        <v>2.3629999999999998E-2</v>
      </c>
      <c r="M137" s="92">
        <v>5.9000000000002613E-2</v>
      </c>
      <c r="N137" s="93">
        <v>6404286.8275980018</v>
      </c>
      <c r="O137" s="105">
        <v>84.99</v>
      </c>
      <c r="P137" s="93">
        <v>21872.710062667</v>
      </c>
      <c r="Q137" s="94">
        <f t="shared" si="2"/>
        <v>7.8879246415345071E-3</v>
      </c>
      <c r="R137" s="94">
        <f>P137/'סכום נכסי הקרן'!$C$42</f>
        <v>1.9614430309496236E-4</v>
      </c>
    </row>
    <row r="138" spans="2:18">
      <c r="B138" s="88" t="s">
        <v>4507</v>
      </c>
      <c r="C138" s="91" t="s">
        <v>4035</v>
      </c>
      <c r="D138" s="90">
        <v>9365</v>
      </c>
      <c r="E138" s="90"/>
      <c r="F138" s="90" t="s">
        <v>327</v>
      </c>
      <c r="G138" s="104">
        <v>44906</v>
      </c>
      <c r="H138" s="90" t="s">
        <v>4025</v>
      </c>
      <c r="I138" s="93">
        <v>2.1899999999398574</v>
      </c>
      <c r="J138" s="91" t="s">
        <v>344</v>
      </c>
      <c r="K138" s="91" t="s">
        <v>139</v>
      </c>
      <c r="L138" s="92">
        <v>7.6799999999999993E-2</v>
      </c>
      <c r="M138" s="92">
        <v>8.0699999997039099E-2</v>
      </c>
      <c r="N138" s="93">
        <v>25953.967396000007</v>
      </c>
      <c r="O138" s="105">
        <v>99.94</v>
      </c>
      <c r="P138" s="93">
        <v>25.938394824000007</v>
      </c>
      <c r="Q138" s="94">
        <f t="shared" si="2"/>
        <v>9.3541268140932575E-6</v>
      </c>
      <c r="R138" s="94">
        <f>P138/'סכום נכסי הקרן'!$C$42</f>
        <v>2.326034753617132E-7</v>
      </c>
    </row>
    <row r="139" spans="2:18">
      <c r="B139" s="88" t="s">
        <v>4507</v>
      </c>
      <c r="C139" s="91" t="s">
        <v>4035</v>
      </c>
      <c r="D139" s="90">
        <v>9509</v>
      </c>
      <c r="E139" s="90"/>
      <c r="F139" s="90" t="s">
        <v>327</v>
      </c>
      <c r="G139" s="104">
        <v>44991</v>
      </c>
      <c r="H139" s="90" t="s">
        <v>4025</v>
      </c>
      <c r="I139" s="93">
        <v>2.1900000000036957</v>
      </c>
      <c r="J139" s="91" t="s">
        <v>344</v>
      </c>
      <c r="K139" s="91" t="s">
        <v>139</v>
      </c>
      <c r="L139" s="92">
        <v>7.6799999999999993E-2</v>
      </c>
      <c r="M139" s="92">
        <v>7.6600000000099866E-2</v>
      </c>
      <c r="N139" s="93">
        <v>1283572.8831030005</v>
      </c>
      <c r="O139" s="105">
        <v>100.78</v>
      </c>
      <c r="P139" s="93">
        <v>1293.5848874380001</v>
      </c>
      <c r="Q139" s="94">
        <f t="shared" si="2"/>
        <v>4.6650369708666444E-4</v>
      </c>
      <c r="R139" s="94">
        <f>P139/'סכום נכסי הקרן'!$C$42</f>
        <v>1.1600268348720751E-5</v>
      </c>
    </row>
    <row r="140" spans="2:18">
      <c r="B140" s="88" t="s">
        <v>4507</v>
      </c>
      <c r="C140" s="91" t="s">
        <v>4035</v>
      </c>
      <c r="D140" s="90">
        <v>9316</v>
      </c>
      <c r="E140" s="90"/>
      <c r="F140" s="90" t="s">
        <v>327</v>
      </c>
      <c r="G140" s="104">
        <v>44885</v>
      </c>
      <c r="H140" s="90" t="s">
        <v>4025</v>
      </c>
      <c r="I140" s="93">
        <v>2.1899999999998965</v>
      </c>
      <c r="J140" s="91" t="s">
        <v>344</v>
      </c>
      <c r="K140" s="91" t="s">
        <v>139</v>
      </c>
      <c r="L140" s="92">
        <v>7.6799999999999993E-2</v>
      </c>
      <c r="M140" s="92">
        <v>8.3999999999991179E-2</v>
      </c>
      <c r="N140" s="93">
        <v>10041534.604259999</v>
      </c>
      <c r="O140" s="105">
        <v>99.28</v>
      </c>
      <c r="P140" s="93">
        <v>9969.2366590370002</v>
      </c>
      <c r="Q140" s="94">
        <f t="shared" si="2"/>
        <v>3.5951917834967512E-3</v>
      </c>
      <c r="R140" s="94">
        <f>P140/'סכום נכסי הקרן'!$C$42</f>
        <v>8.9399483249819788E-5</v>
      </c>
    </row>
    <row r="141" spans="2:18">
      <c r="B141" s="88" t="s">
        <v>4508</v>
      </c>
      <c r="C141" s="91" t="s">
        <v>4035</v>
      </c>
      <c r="D141" s="90" t="s">
        <v>4114</v>
      </c>
      <c r="E141" s="90"/>
      <c r="F141" s="90" t="s">
        <v>502</v>
      </c>
      <c r="G141" s="104">
        <v>45015</v>
      </c>
      <c r="H141" s="90" t="s">
        <v>137</v>
      </c>
      <c r="I141" s="93">
        <v>5.2699999999995679</v>
      </c>
      <c r="J141" s="91" t="s">
        <v>352</v>
      </c>
      <c r="K141" s="91" t="s">
        <v>139</v>
      </c>
      <c r="L141" s="92">
        <v>4.4999999999999998E-2</v>
      </c>
      <c r="M141" s="92">
        <v>3.5999999999995154E-2</v>
      </c>
      <c r="N141" s="93">
        <v>6591661.7295830008</v>
      </c>
      <c r="O141" s="105">
        <v>106.46</v>
      </c>
      <c r="P141" s="93">
        <v>7017.4826427890002</v>
      </c>
      <c r="Q141" s="94">
        <f t="shared" si="2"/>
        <v>2.5307048875518566E-3</v>
      </c>
      <c r="R141" s="94">
        <f>P141/'סכום נכסי הקרן'!$C$42</f>
        <v>6.2929524439689396E-5</v>
      </c>
    </row>
    <row r="142" spans="2:18">
      <c r="B142" s="88" t="s">
        <v>4509</v>
      </c>
      <c r="C142" s="91" t="s">
        <v>4035</v>
      </c>
      <c r="D142" s="90" t="s">
        <v>4115</v>
      </c>
      <c r="E142" s="90"/>
      <c r="F142" s="90" t="s">
        <v>502</v>
      </c>
      <c r="G142" s="104">
        <v>44074</v>
      </c>
      <c r="H142" s="90" t="s">
        <v>137</v>
      </c>
      <c r="I142" s="93">
        <v>8.9399999999976654</v>
      </c>
      <c r="J142" s="91" t="s">
        <v>576</v>
      </c>
      <c r="K142" s="91" t="s">
        <v>139</v>
      </c>
      <c r="L142" s="92">
        <v>2.35E-2</v>
      </c>
      <c r="M142" s="92">
        <v>3.7799999999989169E-2</v>
      </c>
      <c r="N142" s="93">
        <v>8771465.5277950037</v>
      </c>
      <c r="O142" s="105">
        <v>97.49</v>
      </c>
      <c r="P142" s="93">
        <v>8551.3015592670017</v>
      </c>
      <c r="Q142" s="94">
        <f t="shared" si="2"/>
        <v>3.0838438443740808E-3</v>
      </c>
      <c r="R142" s="94">
        <f>P142/'סכום נכסי הקרן'!$C$42</f>
        <v>7.6684099962543668E-5</v>
      </c>
    </row>
    <row r="143" spans="2:18">
      <c r="B143" s="88" t="s">
        <v>4509</v>
      </c>
      <c r="C143" s="91" t="s">
        <v>4035</v>
      </c>
      <c r="D143" s="90" t="s">
        <v>4116</v>
      </c>
      <c r="E143" s="90"/>
      <c r="F143" s="90" t="s">
        <v>502</v>
      </c>
      <c r="G143" s="104">
        <v>44189</v>
      </c>
      <c r="H143" s="90" t="s">
        <v>137</v>
      </c>
      <c r="I143" s="93">
        <v>8.8400000000037</v>
      </c>
      <c r="J143" s="91" t="s">
        <v>576</v>
      </c>
      <c r="K143" s="91" t="s">
        <v>139</v>
      </c>
      <c r="L143" s="92">
        <v>2.4700000000000003E-2</v>
      </c>
      <c r="M143" s="92">
        <v>4.0300000000013124E-2</v>
      </c>
      <c r="N143" s="93">
        <v>1097028.5650909999</v>
      </c>
      <c r="O143" s="105">
        <v>96.55</v>
      </c>
      <c r="P143" s="93">
        <v>1059.1810208869999</v>
      </c>
      <c r="Q143" s="94">
        <f t="shared" si="2"/>
        <v>3.8197096064288645E-4</v>
      </c>
      <c r="R143" s="94">
        <f>P143/'סכום נכסי הקרן'!$C$42</f>
        <v>9.4982433634453604E-6</v>
      </c>
    </row>
    <row r="144" spans="2:18">
      <c r="B144" s="88" t="s">
        <v>4509</v>
      </c>
      <c r="C144" s="91" t="s">
        <v>4035</v>
      </c>
      <c r="D144" s="90" t="s">
        <v>4117</v>
      </c>
      <c r="E144" s="90"/>
      <c r="F144" s="90" t="s">
        <v>502</v>
      </c>
      <c r="G144" s="104">
        <v>44322</v>
      </c>
      <c r="H144" s="90" t="s">
        <v>137</v>
      </c>
      <c r="I144" s="93">
        <v>8.7099999999995585</v>
      </c>
      <c r="J144" s="91" t="s">
        <v>576</v>
      </c>
      <c r="K144" s="91" t="s">
        <v>139</v>
      </c>
      <c r="L144" s="92">
        <v>2.5600000000000001E-2</v>
      </c>
      <c r="M144" s="92">
        <v>4.4099999999992215E-2</v>
      </c>
      <c r="N144" s="93">
        <v>5048924.2323410017</v>
      </c>
      <c r="O144" s="105">
        <v>93.66</v>
      </c>
      <c r="P144" s="93">
        <v>4728.8222627480018</v>
      </c>
      <c r="Q144" s="94">
        <f t="shared" si="2"/>
        <v>1.7053485162514318E-3</v>
      </c>
      <c r="R144" s="94">
        <f>P144/'סכום נכסי הקרן'!$C$42</f>
        <v>4.2405881325597074E-5</v>
      </c>
    </row>
    <row r="145" spans="2:18">
      <c r="B145" s="88" t="s">
        <v>4509</v>
      </c>
      <c r="C145" s="91" t="s">
        <v>4035</v>
      </c>
      <c r="D145" s="90" t="s">
        <v>4118</v>
      </c>
      <c r="E145" s="90"/>
      <c r="F145" s="90" t="s">
        <v>502</v>
      </c>
      <c r="G145" s="104">
        <v>44418</v>
      </c>
      <c r="H145" s="90" t="s">
        <v>137</v>
      </c>
      <c r="I145" s="93">
        <v>8.8299999999983907</v>
      </c>
      <c r="J145" s="91" t="s">
        <v>576</v>
      </c>
      <c r="K145" s="91" t="s">
        <v>139</v>
      </c>
      <c r="L145" s="92">
        <v>2.2700000000000001E-2</v>
      </c>
      <c r="M145" s="92">
        <v>4.2199999999997184E-2</v>
      </c>
      <c r="N145" s="93">
        <v>5035281.8730880013</v>
      </c>
      <c r="O145" s="105">
        <v>91.79</v>
      </c>
      <c r="P145" s="93">
        <v>4621.8852157150004</v>
      </c>
      <c r="Q145" s="94">
        <f t="shared" si="2"/>
        <v>1.6667839595061625E-3</v>
      </c>
      <c r="R145" s="94">
        <f>P145/'סכום נכסי הקרן'!$C$42</f>
        <v>4.1446919564332648E-5</v>
      </c>
    </row>
    <row r="146" spans="2:18">
      <c r="B146" s="88" t="s">
        <v>4509</v>
      </c>
      <c r="C146" s="91" t="s">
        <v>4035</v>
      </c>
      <c r="D146" s="90" t="s">
        <v>4119</v>
      </c>
      <c r="E146" s="90"/>
      <c r="F146" s="90" t="s">
        <v>502</v>
      </c>
      <c r="G146" s="104">
        <v>44530</v>
      </c>
      <c r="H146" s="90" t="s">
        <v>137</v>
      </c>
      <c r="I146" s="93">
        <v>8.8900000000035302</v>
      </c>
      <c r="J146" s="91" t="s">
        <v>576</v>
      </c>
      <c r="K146" s="91" t="s">
        <v>139</v>
      </c>
      <c r="L146" s="92">
        <v>1.7899999999999999E-2</v>
      </c>
      <c r="M146" s="92">
        <v>4.4900000000021062E-2</v>
      </c>
      <c r="N146" s="93">
        <v>4154127.5506010009</v>
      </c>
      <c r="O146" s="105">
        <v>84.61</v>
      </c>
      <c r="P146" s="93">
        <v>3514.8074535400001</v>
      </c>
      <c r="Q146" s="94">
        <f t="shared" si="2"/>
        <v>1.2675400644727786E-3</v>
      </c>
      <c r="R146" s="94">
        <f>P146/'סכום נכסי הקרן'!$C$42</f>
        <v>3.1519160474964982E-5</v>
      </c>
    </row>
    <row r="147" spans="2:18">
      <c r="B147" s="88" t="s">
        <v>4509</v>
      </c>
      <c r="C147" s="91" t="s">
        <v>4035</v>
      </c>
      <c r="D147" s="90" t="s">
        <v>4120</v>
      </c>
      <c r="E147" s="90"/>
      <c r="F147" s="90" t="s">
        <v>502</v>
      </c>
      <c r="G147" s="104">
        <v>44612</v>
      </c>
      <c r="H147" s="90" t="s">
        <v>137</v>
      </c>
      <c r="I147" s="93">
        <v>8.7100000000022195</v>
      </c>
      <c r="J147" s="91" t="s">
        <v>576</v>
      </c>
      <c r="K147" s="91" t="s">
        <v>139</v>
      </c>
      <c r="L147" s="92">
        <v>2.3599999999999999E-2</v>
      </c>
      <c r="M147" s="92">
        <v>4.6000000000012982E-2</v>
      </c>
      <c r="N147" s="93">
        <v>4864725.2165340008</v>
      </c>
      <c r="O147" s="105">
        <v>88.49</v>
      </c>
      <c r="P147" s="93">
        <v>4304.7954784640015</v>
      </c>
      <c r="Q147" s="94">
        <f t="shared" si="2"/>
        <v>1.5524323339017548E-3</v>
      </c>
      <c r="R147" s="94">
        <f>P147/'סכום נכסי הקרן'!$C$42</f>
        <v>3.8603406101507629E-5</v>
      </c>
    </row>
    <row r="148" spans="2:18">
      <c r="B148" s="88" t="s">
        <v>4509</v>
      </c>
      <c r="C148" s="91" t="s">
        <v>4035</v>
      </c>
      <c r="D148" s="90" t="s">
        <v>4121</v>
      </c>
      <c r="E148" s="90"/>
      <c r="F148" s="90" t="s">
        <v>502</v>
      </c>
      <c r="G148" s="104">
        <v>44662</v>
      </c>
      <c r="H148" s="90" t="s">
        <v>137</v>
      </c>
      <c r="I148" s="93">
        <v>8.7599999999992182</v>
      </c>
      <c r="J148" s="91" t="s">
        <v>576</v>
      </c>
      <c r="K148" s="91" t="s">
        <v>139</v>
      </c>
      <c r="L148" s="92">
        <v>2.4E-2</v>
      </c>
      <c r="M148" s="92">
        <v>4.389999999999785E-2</v>
      </c>
      <c r="N148" s="93">
        <v>5539985.642200999</v>
      </c>
      <c r="O148" s="105">
        <v>89.79</v>
      </c>
      <c r="P148" s="93">
        <v>4974.3526788130011</v>
      </c>
      <c r="Q148" s="94">
        <f t="shared" si="2"/>
        <v>1.7938938045845402E-3</v>
      </c>
      <c r="R148" s="94">
        <f>P148/'סכום נכסי הקרן'!$C$42</f>
        <v>4.4607684038187565E-5</v>
      </c>
    </row>
    <row r="149" spans="2:18">
      <c r="B149" s="88" t="s">
        <v>4510</v>
      </c>
      <c r="C149" s="91" t="s">
        <v>4026</v>
      </c>
      <c r="D149" s="90">
        <v>7490</v>
      </c>
      <c r="E149" s="90"/>
      <c r="F149" s="90" t="s">
        <v>327</v>
      </c>
      <c r="G149" s="104">
        <v>43899</v>
      </c>
      <c r="H149" s="90" t="s">
        <v>4025</v>
      </c>
      <c r="I149" s="93">
        <v>3.2400000000000491</v>
      </c>
      <c r="J149" s="91" t="s">
        <v>135</v>
      </c>
      <c r="K149" s="91" t="s">
        <v>139</v>
      </c>
      <c r="L149" s="92">
        <v>2.3889999999999998E-2</v>
      </c>
      <c r="M149" s="92">
        <v>5.1100000000003754E-2</v>
      </c>
      <c r="N149" s="93">
        <v>3595251.6311640008</v>
      </c>
      <c r="O149" s="105">
        <v>91.78</v>
      </c>
      <c r="P149" s="93">
        <v>3299.7217750160007</v>
      </c>
      <c r="Q149" s="94">
        <f t="shared" si="2"/>
        <v>1.1899740189845974E-3</v>
      </c>
      <c r="R149" s="94">
        <f>P149/'סכום נכסי הקרן'!$C$42</f>
        <v>2.9590372025846171E-5</v>
      </c>
    </row>
    <row r="150" spans="2:18">
      <c r="B150" s="88" t="s">
        <v>4510</v>
      </c>
      <c r="C150" s="91" t="s">
        <v>4026</v>
      </c>
      <c r="D150" s="90">
        <v>7491</v>
      </c>
      <c r="E150" s="90"/>
      <c r="F150" s="90" t="s">
        <v>327</v>
      </c>
      <c r="G150" s="104">
        <v>43899</v>
      </c>
      <c r="H150" s="90" t="s">
        <v>4025</v>
      </c>
      <c r="I150" s="93">
        <v>3.3800000000005377</v>
      </c>
      <c r="J150" s="91" t="s">
        <v>135</v>
      </c>
      <c r="K150" s="91" t="s">
        <v>139</v>
      </c>
      <c r="L150" s="92">
        <v>1.2969999999999999E-2</v>
      </c>
      <c r="M150" s="92">
        <v>2.2300000000002863E-2</v>
      </c>
      <c r="N150" s="93">
        <v>7960871.6702370038</v>
      </c>
      <c r="O150" s="105">
        <v>106.87</v>
      </c>
      <c r="P150" s="93">
        <v>8507.7841264590006</v>
      </c>
      <c r="Q150" s="94">
        <f t="shared" si="2"/>
        <v>3.0681502138363431E-3</v>
      </c>
      <c r="R150" s="94">
        <f>P150/'סכום נכסי הקרן'!$C$42</f>
        <v>7.6293855840706379E-5</v>
      </c>
    </row>
    <row r="151" spans="2:18">
      <c r="B151" s="88" t="s">
        <v>4511</v>
      </c>
      <c r="C151" s="91" t="s">
        <v>4035</v>
      </c>
      <c r="D151" s="90" t="s">
        <v>4122</v>
      </c>
      <c r="E151" s="90"/>
      <c r="F151" s="90" t="s">
        <v>502</v>
      </c>
      <c r="G151" s="104">
        <v>43924</v>
      </c>
      <c r="H151" s="90" t="s">
        <v>137</v>
      </c>
      <c r="I151" s="93">
        <v>8.0699999999982825</v>
      </c>
      <c r="J151" s="91" t="s">
        <v>576</v>
      </c>
      <c r="K151" s="91" t="s">
        <v>139</v>
      </c>
      <c r="L151" s="92">
        <v>3.1400000000000004E-2</v>
      </c>
      <c r="M151" s="92">
        <v>2.909999999999047E-2</v>
      </c>
      <c r="N151" s="93">
        <v>1193940.5330700004</v>
      </c>
      <c r="O151" s="105">
        <v>109.79</v>
      </c>
      <c r="P151" s="93">
        <v>1310.827281075</v>
      </c>
      <c r="Q151" s="94">
        <f t="shared" si="2"/>
        <v>4.7272179723331566E-4</v>
      </c>
      <c r="R151" s="94">
        <f>P151/'סכום נכסי הקרן'!$C$42</f>
        <v>1.1754890125077163E-5</v>
      </c>
    </row>
    <row r="152" spans="2:18">
      <c r="B152" s="88" t="s">
        <v>4511</v>
      </c>
      <c r="C152" s="91" t="s">
        <v>4035</v>
      </c>
      <c r="D152" s="90" t="s">
        <v>4123</v>
      </c>
      <c r="E152" s="90"/>
      <c r="F152" s="90" t="s">
        <v>502</v>
      </c>
      <c r="G152" s="104">
        <v>44015</v>
      </c>
      <c r="H152" s="90" t="s">
        <v>137</v>
      </c>
      <c r="I152" s="93">
        <v>7.7900000000094991</v>
      </c>
      <c r="J152" s="91" t="s">
        <v>576</v>
      </c>
      <c r="K152" s="91" t="s">
        <v>139</v>
      </c>
      <c r="L152" s="92">
        <v>3.1E-2</v>
      </c>
      <c r="M152" s="92">
        <v>4.0600000000065355E-2</v>
      </c>
      <c r="N152" s="93">
        <v>984261.73307200032</v>
      </c>
      <c r="O152" s="105">
        <v>100.39</v>
      </c>
      <c r="P152" s="93">
        <v>988.10029365900039</v>
      </c>
      <c r="Q152" s="94">
        <f t="shared" si="2"/>
        <v>3.5633721803698433E-4</v>
      </c>
      <c r="R152" s="94">
        <f>P152/'סכום נכסי הקרן'!$C$42</f>
        <v>8.8608244215001716E-6</v>
      </c>
    </row>
    <row r="153" spans="2:18">
      <c r="B153" s="88" t="s">
        <v>4511</v>
      </c>
      <c r="C153" s="91" t="s">
        <v>4035</v>
      </c>
      <c r="D153" s="90" t="s">
        <v>4124</v>
      </c>
      <c r="E153" s="90"/>
      <c r="F153" s="90" t="s">
        <v>502</v>
      </c>
      <c r="G153" s="104">
        <v>44108</v>
      </c>
      <c r="H153" s="90" t="s">
        <v>137</v>
      </c>
      <c r="I153" s="93">
        <v>7.6899999999992135</v>
      </c>
      <c r="J153" s="91" t="s">
        <v>576</v>
      </c>
      <c r="K153" s="91" t="s">
        <v>139</v>
      </c>
      <c r="L153" s="92">
        <v>3.1E-2</v>
      </c>
      <c r="M153" s="92">
        <v>4.4999999999993552E-2</v>
      </c>
      <c r="N153" s="93">
        <v>1596477.2070160001</v>
      </c>
      <c r="O153" s="105">
        <v>97.08</v>
      </c>
      <c r="P153" s="93">
        <v>1549.860047338</v>
      </c>
      <c r="Q153" s="94">
        <f t="shared" si="2"/>
        <v>5.5892384726452125E-4</v>
      </c>
      <c r="R153" s="94">
        <f>P153/'סכום נכסי הקרן'!$C$42</f>
        <v>1.3898424932661054E-5</v>
      </c>
    </row>
    <row r="154" spans="2:18">
      <c r="B154" s="88" t="s">
        <v>4511</v>
      </c>
      <c r="C154" s="91" t="s">
        <v>4035</v>
      </c>
      <c r="D154" s="90" t="s">
        <v>4125</v>
      </c>
      <c r="E154" s="90"/>
      <c r="F154" s="90" t="s">
        <v>502</v>
      </c>
      <c r="G154" s="104">
        <v>44200</v>
      </c>
      <c r="H154" s="90" t="s">
        <v>137</v>
      </c>
      <c r="I154" s="93">
        <v>7.590000000006313</v>
      </c>
      <c r="J154" s="91" t="s">
        <v>576</v>
      </c>
      <c r="K154" s="91" t="s">
        <v>139</v>
      </c>
      <c r="L154" s="92">
        <v>3.1E-2</v>
      </c>
      <c r="M154" s="92">
        <v>4.8800000000052156E-2</v>
      </c>
      <c r="N154" s="93">
        <v>828273.85832599993</v>
      </c>
      <c r="O154" s="105">
        <v>94.44</v>
      </c>
      <c r="P154" s="93">
        <v>782.22181363400023</v>
      </c>
      <c r="Q154" s="94">
        <f t="shared" si="2"/>
        <v>2.820915515833023E-4</v>
      </c>
      <c r="R154" s="94">
        <f>P154/'סכום נכסי הקרן'!$C$42</f>
        <v>7.0146018514091048E-6</v>
      </c>
    </row>
    <row r="155" spans="2:18">
      <c r="B155" s="88" t="s">
        <v>4511</v>
      </c>
      <c r="C155" s="91" t="s">
        <v>4035</v>
      </c>
      <c r="D155" s="90" t="s">
        <v>4126</v>
      </c>
      <c r="E155" s="90"/>
      <c r="F155" s="90" t="s">
        <v>502</v>
      </c>
      <c r="G155" s="104">
        <v>44290</v>
      </c>
      <c r="H155" s="90" t="s">
        <v>137</v>
      </c>
      <c r="I155" s="93">
        <v>7.5400000000058203</v>
      </c>
      <c r="J155" s="91" t="s">
        <v>576</v>
      </c>
      <c r="K155" s="91" t="s">
        <v>139</v>
      </c>
      <c r="L155" s="92">
        <v>3.1E-2</v>
      </c>
      <c r="M155" s="92">
        <v>5.1300000000013626E-2</v>
      </c>
      <c r="N155" s="93">
        <v>1590905.1677610003</v>
      </c>
      <c r="O155" s="105">
        <v>92.64</v>
      </c>
      <c r="P155" s="93">
        <v>1473.8145873230005</v>
      </c>
      <c r="Q155" s="94">
        <f t="shared" si="2"/>
        <v>5.314996800620781E-4</v>
      </c>
      <c r="R155" s="94">
        <f>P155/'סכום נכסי הקרן'!$C$42</f>
        <v>1.3216484573398634E-5</v>
      </c>
    </row>
    <row r="156" spans="2:18">
      <c r="B156" s="88" t="s">
        <v>4511</v>
      </c>
      <c r="C156" s="91" t="s">
        <v>4035</v>
      </c>
      <c r="D156" s="90" t="s">
        <v>4127</v>
      </c>
      <c r="E156" s="90"/>
      <c r="F156" s="90" t="s">
        <v>502</v>
      </c>
      <c r="G156" s="104">
        <v>44496</v>
      </c>
      <c r="H156" s="90" t="s">
        <v>137</v>
      </c>
      <c r="I156" s="93">
        <v>7.049999999990729</v>
      </c>
      <c r="J156" s="91" t="s">
        <v>576</v>
      </c>
      <c r="K156" s="91" t="s">
        <v>139</v>
      </c>
      <c r="L156" s="92">
        <v>3.1E-2</v>
      </c>
      <c r="M156" s="92">
        <v>7.2399999999908621E-2</v>
      </c>
      <c r="N156" s="93">
        <v>1782154.1131550006</v>
      </c>
      <c r="O156" s="105">
        <v>78.36</v>
      </c>
      <c r="P156" s="93">
        <v>1396.4959234990004</v>
      </c>
      <c r="Q156" s="94">
        <f t="shared" si="2"/>
        <v>5.0361635916217637E-4</v>
      </c>
      <c r="R156" s="94">
        <f>P156/'סכום נכסי הקרן'!$C$42</f>
        <v>1.2523126713831094E-5</v>
      </c>
    </row>
    <row r="157" spans="2:18">
      <c r="B157" s="88" t="s">
        <v>4511</v>
      </c>
      <c r="C157" s="91" t="s">
        <v>4035</v>
      </c>
      <c r="D157" s="90" t="s">
        <v>4128</v>
      </c>
      <c r="E157" s="90"/>
      <c r="F157" s="90" t="s">
        <v>502</v>
      </c>
      <c r="G157" s="104">
        <v>44615</v>
      </c>
      <c r="H157" s="90" t="s">
        <v>137</v>
      </c>
      <c r="I157" s="93">
        <v>7.2900000000008429</v>
      </c>
      <c r="J157" s="91" t="s">
        <v>576</v>
      </c>
      <c r="K157" s="91" t="s">
        <v>139</v>
      </c>
      <c r="L157" s="92">
        <v>3.1E-2</v>
      </c>
      <c r="M157" s="92">
        <v>6.1799999999999126E-2</v>
      </c>
      <c r="N157" s="93">
        <v>2163372.4553120006</v>
      </c>
      <c r="O157" s="105">
        <v>83.72</v>
      </c>
      <c r="P157" s="93">
        <v>1811.175428712</v>
      </c>
      <c r="Q157" s="94">
        <f t="shared" si="2"/>
        <v>6.5316164541785314E-4</v>
      </c>
      <c r="R157" s="94">
        <f>P157/'סכום נכסי הקרן'!$C$42</f>
        <v>1.6241779881396102E-5</v>
      </c>
    </row>
    <row r="158" spans="2:18">
      <c r="B158" s="88" t="s">
        <v>4511</v>
      </c>
      <c r="C158" s="91" t="s">
        <v>4035</v>
      </c>
      <c r="D158" s="90" t="s">
        <v>4129</v>
      </c>
      <c r="E158" s="90"/>
      <c r="F158" s="90" t="s">
        <v>502</v>
      </c>
      <c r="G158" s="104">
        <v>44753</v>
      </c>
      <c r="H158" s="90" t="s">
        <v>137</v>
      </c>
      <c r="I158" s="93">
        <v>7.7999999999976231</v>
      </c>
      <c r="J158" s="91" t="s">
        <v>576</v>
      </c>
      <c r="K158" s="91" t="s">
        <v>139</v>
      </c>
      <c r="L158" s="92">
        <v>3.2599999999999997E-2</v>
      </c>
      <c r="M158" s="92">
        <v>3.8999999999988114E-2</v>
      </c>
      <c r="N158" s="93">
        <v>3193549.8838190003</v>
      </c>
      <c r="O158" s="105">
        <v>97.4</v>
      </c>
      <c r="P158" s="93">
        <v>3110.5176353030001</v>
      </c>
      <c r="Q158" s="94">
        <f t="shared" si="2"/>
        <v>1.1217415964065724E-3</v>
      </c>
      <c r="R158" s="94">
        <f>P158/'סכום נכסי הקרן'!$C$42</f>
        <v>2.7893677193776362E-5</v>
      </c>
    </row>
    <row r="159" spans="2:18">
      <c r="B159" s="88" t="s">
        <v>4511</v>
      </c>
      <c r="C159" s="91" t="s">
        <v>4035</v>
      </c>
      <c r="D159" s="90" t="s">
        <v>4130</v>
      </c>
      <c r="E159" s="90"/>
      <c r="F159" s="90" t="s">
        <v>502</v>
      </c>
      <c r="G159" s="104">
        <v>44959</v>
      </c>
      <c r="H159" s="90" t="s">
        <v>137</v>
      </c>
      <c r="I159" s="93">
        <v>7.6500000000151198</v>
      </c>
      <c r="J159" s="91" t="s">
        <v>576</v>
      </c>
      <c r="K159" s="91" t="s">
        <v>139</v>
      </c>
      <c r="L159" s="92">
        <v>3.8100000000000002E-2</v>
      </c>
      <c r="M159" s="92">
        <v>4.1200000000075974E-2</v>
      </c>
      <c r="N159" s="93">
        <v>1545266.0386969999</v>
      </c>
      <c r="O159" s="105">
        <v>97.79</v>
      </c>
      <c r="P159" s="93">
        <v>1511.1156813709999</v>
      </c>
      <c r="Q159" s="94">
        <f t="shared" si="2"/>
        <v>5.4495152110301112E-4</v>
      </c>
      <c r="R159" s="94">
        <f>P159/'סכום נכסי הקרן'!$C$42</f>
        <v>1.3550983456973758E-5</v>
      </c>
    </row>
    <row r="160" spans="2:18">
      <c r="B160" s="88" t="s">
        <v>4511</v>
      </c>
      <c r="C160" s="91" t="s">
        <v>4035</v>
      </c>
      <c r="D160" s="90" t="s">
        <v>4131</v>
      </c>
      <c r="E160" s="90"/>
      <c r="F160" s="90" t="s">
        <v>502</v>
      </c>
      <c r="G160" s="104">
        <v>43011</v>
      </c>
      <c r="H160" s="90" t="s">
        <v>137</v>
      </c>
      <c r="I160" s="93">
        <v>7.7900000000031797</v>
      </c>
      <c r="J160" s="91" t="s">
        <v>576</v>
      </c>
      <c r="K160" s="91" t="s">
        <v>139</v>
      </c>
      <c r="L160" s="92">
        <v>3.9E-2</v>
      </c>
      <c r="M160" s="92">
        <v>3.4900000000010117E-2</v>
      </c>
      <c r="N160" s="93">
        <v>982748.56811800017</v>
      </c>
      <c r="O160" s="105">
        <v>112.71</v>
      </c>
      <c r="P160" s="93">
        <v>1107.6559307120003</v>
      </c>
      <c r="Q160" s="94">
        <f t="shared" si="2"/>
        <v>3.9945239913904328E-4</v>
      </c>
      <c r="R160" s="94">
        <f>P160/'סכום נכסי הקרן'!$C$42</f>
        <v>9.9329438362251155E-6</v>
      </c>
    </row>
    <row r="161" spans="2:18">
      <c r="B161" s="88" t="s">
        <v>4511</v>
      </c>
      <c r="C161" s="91" t="s">
        <v>4035</v>
      </c>
      <c r="D161" s="90" t="s">
        <v>4132</v>
      </c>
      <c r="E161" s="90"/>
      <c r="F161" s="90" t="s">
        <v>502</v>
      </c>
      <c r="G161" s="104">
        <v>43104</v>
      </c>
      <c r="H161" s="90" t="s">
        <v>137</v>
      </c>
      <c r="I161" s="93">
        <v>7.6000000000090377</v>
      </c>
      <c r="J161" s="91" t="s">
        <v>576</v>
      </c>
      <c r="K161" s="91" t="s">
        <v>139</v>
      </c>
      <c r="L161" s="92">
        <v>3.8199999999999998E-2</v>
      </c>
      <c r="M161" s="92">
        <v>4.3200000000055111E-2</v>
      </c>
      <c r="N161" s="93">
        <v>1746237.5249999999</v>
      </c>
      <c r="O161" s="105">
        <v>105.19</v>
      </c>
      <c r="P161" s="93">
        <v>1836.8673496589997</v>
      </c>
      <c r="Q161" s="94">
        <f t="shared" si="2"/>
        <v>6.6242688670462425E-4</v>
      </c>
      <c r="R161" s="94">
        <f>P161/'סכום נכסי הקרן'!$C$42</f>
        <v>1.6472173093525831E-5</v>
      </c>
    </row>
    <row r="162" spans="2:18">
      <c r="B162" s="88" t="s">
        <v>4511</v>
      </c>
      <c r="C162" s="91" t="s">
        <v>4035</v>
      </c>
      <c r="D162" s="90" t="s">
        <v>4133</v>
      </c>
      <c r="E162" s="90"/>
      <c r="F162" s="90" t="s">
        <v>502</v>
      </c>
      <c r="G162" s="104">
        <v>43194</v>
      </c>
      <c r="H162" s="90" t="s">
        <v>137</v>
      </c>
      <c r="I162" s="93">
        <v>7.7899999999976579</v>
      </c>
      <c r="J162" s="91" t="s">
        <v>576</v>
      </c>
      <c r="K162" s="91" t="s">
        <v>139</v>
      </c>
      <c r="L162" s="92">
        <v>3.7900000000000003E-2</v>
      </c>
      <c r="M162" s="92">
        <v>3.5499999999989644E-2</v>
      </c>
      <c r="N162" s="93">
        <v>1126668.0320969999</v>
      </c>
      <c r="O162" s="105">
        <v>111.45</v>
      </c>
      <c r="P162" s="93">
        <v>1255.6715690860003</v>
      </c>
      <c r="Q162" s="94">
        <f t="shared" si="2"/>
        <v>4.5283107045675626E-4</v>
      </c>
      <c r="R162" s="94">
        <f>P162/'סכום נכסי הקרן'!$C$42</f>
        <v>1.1260279321989982E-5</v>
      </c>
    </row>
    <row r="163" spans="2:18">
      <c r="B163" s="88" t="s">
        <v>4511</v>
      </c>
      <c r="C163" s="91" t="s">
        <v>4035</v>
      </c>
      <c r="D163" s="90" t="s">
        <v>4134</v>
      </c>
      <c r="E163" s="90"/>
      <c r="F163" s="90" t="s">
        <v>502</v>
      </c>
      <c r="G163" s="104">
        <v>43285</v>
      </c>
      <c r="H163" s="90" t="s">
        <v>137</v>
      </c>
      <c r="I163" s="93">
        <v>7.7500000000017808</v>
      </c>
      <c r="J163" s="91" t="s">
        <v>576</v>
      </c>
      <c r="K163" s="91" t="s">
        <v>139</v>
      </c>
      <c r="L163" s="92">
        <v>4.0099999999999997E-2</v>
      </c>
      <c r="M163" s="92">
        <v>3.5600000000007369E-2</v>
      </c>
      <c r="N163" s="93">
        <v>1503051.5037570002</v>
      </c>
      <c r="O163" s="105">
        <v>111.97</v>
      </c>
      <c r="P163" s="93">
        <v>1682.9666607960007</v>
      </c>
      <c r="Q163" s="94">
        <f t="shared" si="2"/>
        <v>6.0692589791295159E-4</v>
      </c>
      <c r="R163" s="94">
        <f>P163/'סכום נכסי הקרן'!$C$42</f>
        <v>1.5092063208816518E-5</v>
      </c>
    </row>
    <row r="164" spans="2:18">
      <c r="B164" s="88" t="s">
        <v>4511</v>
      </c>
      <c r="C164" s="91" t="s">
        <v>4035</v>
      </c>
      <c r="D164" s="90" t="s">
        <v>4135</v>
      </c>
      <c r="E164" s="90"/>
      <c r="F164" s="90" t="s">
        <v>502</v>
      </c>
      <c r="G164" s="104">
        <v>43377</v>
      </c>
      <c r="H164" s="90" t="s">
        <v>137</v>
      </c>
      <c r="I164" s="93">
        <v>7.7200000000047657</v>
      </c>
      <c r="J164" s="91" t="s">
        <v>576</v>
      </c>
      <c r="K164" s="91" t="s">
        <v>139</v>
      </c>
      <c r="L164" s="92">
        <v>3.9699999999999999E-2</v>
      </c>
      <c r="M164" s="92">
        <v>3.7200000000020446E-2</v>
      </c>
      <c r="N164" s="93">
        <v>3005085.6934109996</v>
      </c>
      <c r="O164" s="105">
        <v>110.03</v>
      </c>
      <c r="P164" s="93">
        <v>3306.4959139170005</v>
      </c>
      <c r="Q164" s="94">
        <f t="shared" si="2"/>
        <v>1.1924169671610823E-3</v>
      </c>
      <c r="R164" s="94">
        <f>P164/'סכום נכסי הקרן'!$C$42</f>
        <v>2.9651119356652377E-5</v>
      </c>
    </row>
    <row r="165" spans="2:18">
      <c r="B165" s="88" t="s">
        <v>4511</v>
      </c>
      <c r="C165" s="91" t="s">
        <v>4035</v>
      </c>
      <c r="D165" s="90" t="s">
        <v>4136</v>
      </c>
      <c r="E165" s="90"/>
      <c r="F165" s="90" t="s">
        <v>502</v>
      </c>
      <c r="G165" s="104">
        <v>43469</v>
      </c>
      <c r="H165" s="90" t="s">
        <v>137</v>
      </c>
      <c r="I165" s="93">
        <v>7.8100000000001817</v>
      </c>
      <c r="J165" s="91" t="s">
        <v>576</v>
      </c>
      <c r="K165" s="91" t="s">
        <v>139</v>
      </c>
      <c r="L165" s="92">
        <v>4.1700000000000001E-2</v>
      </c>
      <c r="M165" s="92">
        <v>3.210000000000017E-2</v>
      </c>
      <c r="N165" s="93">
        <v>2122811.6402040003</v>
      </c>
      <c r="O165" s="105">
        <v>116</v>
      </c>
      <c r="P165" s="93">
        <v>2462.461381176</v>
      </c>
      <c r="Q165" s="94">
        <f t="shared" si="2"/>
        <v>8.8803398169476225E-4</v>
      </c>
      <c r="R165" s="94">
        <f>P165/'סכום נכסי הקרן'!$C$42</f>
        <v>2.2082209754767432E-5</v>
      </c>
    </row>
    <row r="166" spans="2:18">
      <c r="B166" s="88" t="s">
        <v>4511</v>
      </c>
      <c r="C166" s="91" t="s">
        <v>4035</v>
      </c>
      <c r="D166" s="90" t="s">
        <v>4137</v>
      </c>
      <c r="E166" s="90"/>
      <c r="F166" s="90" t="s">
        <v>502</v>
      </c>
      <c r="G166" s="104">
        <v>43559</v>
      </c>
      <c r="H166" s="90" t="s">
        <v>137</v>
      </c>
      <c r="I166" s="93">
        <v>7.809999999996295</v>
      </c>
      <c r="J166" s="91" t="s">
        <v>576</v>
      </c>
      <c r="K166" s="91" t="s">
        <v>139</v>
      </c>
      <c r="L166" s="92">
        <v>3.7200000000000004E-2</v>
      </c>
      <c r="M166" s="92">
        <v>3.499999999998285E-2</v>
      </c>
      <c r="N166" s="93">
        <v>5040645.6411560001</v>
      </c>
      <c r="O166" s="105">
        <v>109.97</v>
      </c>
      <c r="P166" s="93">
        <v>5543.1983145130025</v>
      </c>
      <c r="Q166" s="94">
        <f t="shared" si="2"/>
        <v>1.999035805471114E-3</v>
      </c>
      <c r="R166" s="94">
        <f>P166/'סכום נכסי הקרן'!$C$42</f>
        <v>4.970882744763771E-5</v>
      </c>
    </row>
    <row r="167" spans="2:18">
      <c r="B167" s="88" t="s">
        <v>4511</v>
      </c>
      <c r="C167" s="91" t="s">
        <v>4035</v>
      </c>
      <c r="D167" s="90" t="s">
        <v>4138</v>
      </c>
      <c r="E167" s="90"/>
      <c r="F167" s="90" t="s">
        <v>502</v>
      </c>
      <c r="G167" s="104">
        <v>43742</v>
      </c>
      <c r="H167" s="90" t="s">
        <v>137</v>
      </c>
      <c r="I167" s="93">
        <v>7.6800000000017272</v>
      </c>
      <c r="J167" s="91" t="s">
        <v>576</v>
      </c>
      <c r="K167" s="91" t="s">
        <v>139</v>
      </c>
      <c r="L167" s="92">
        <v>3.1E-2</v>
      </c>
      <c r="M167" s="92">
        <v>4.5300000000008805E-2</v>
      </c>
      <c r="N167" s="93">
        <v>5868383.5326610021</v>
      </c>
      <c r="O167" s="105">
        <v>96.11</v>
      </c>
      <c r="P167" s="93">
        <v>5640.103540768001</v>
      </c>
      <c r="Q167" s="94">
        <f t="shared" si="2"/>
        <v>2.0339826008101583E-3</v>
      </c>
      <c r="R167" s="94">
        <f>P167/'סכום נכסי הקרן'!$C$42</f>
        <v>5.057782850034625E-5</v>
      </c>
    </row>
    <row r="168" spans="2:18">
      <c r="B168" s="88" t="s">
        <v>4511</v>
      </c>
      <c r="C168" s="91" t="s">
        <v>4035</v>
      </c>
      <c r="D168" s="90" t="s">
        <v>4139</v>
      </c>
      <c r="E168" s="90"/>
      <c r="F168" s="90" t="s">
        <v>502</v>
      </c>
      <c r="G168" s="104">
        <v>42935</v>
      </c>
      <c r="H168" s="90" t="s">
        <v>137</v>
      </c>
      <c r="I168" s="93">
        <v>7.7700000000008096</v>
      </c>
      <c r="J168" s="91" t="s">
        <v>576</v>
      </c>
      <c r="K168" s="91" t="s">
        <v>139</v>
      </c>
      <c r="L168" s="92">
        <v>4.0800000000000003E-2</v>
      </c>
      <c r="M168" s="92">
        <v>3.4700000000005629E-2</v>
      </c>
      <c r="N168" s="93">
        <v>4603223.4359000018</v>
      </c>
      <c r="O168" s="105">
        <v>114.69</v>
      </c>
      <c r="P168" s="93">
        <v>5279.4371088490016</v>
      </c>
      <c r="Q168" s="94">
        <f t="shared" si="2"/>
        <v>1.9039159731468591E-3</v>
      </c>
      <c r="R168" s="94">
        <f>P168/'סכום נכסי הקרן'!$C$42</f>
        <v>4.7343539482852959E-5</v>
      </c>
    </row>
    <row r="169" spans="2:18">
      <c r="B169" s="88" t="s">
        <v>4491</v>
      </c>
      <c r="C169" s="91" t="s">
        <v>4035</v>
      </c>
      <c r="D169" s="90" t="s">
        <v>4140</v>
      </c>
      <c r="E169" s="90"/>
      <c r="F169" s="90" t="s">
        <v>327</v>
      </c>
      <c r="G169" s="104">
        <v>40742</v>
      </c>
      <c r="H169" s="90" t="s">
        <v>4025</v>
      </c>
      <c r="I169" s="93">
        <v>5.2799999999998342</v>
      </c>
      <c r="J169" s="91" t="s">
        <v>344</v>
      </c>
      <c r="K169" s="91" t="s">
        <v>139</v>
      </c>
      <c r="L169" s="92">
        <v>0.06</v>
      </c>
      <c r="M169" s="92">
        <v>1.8100000000000078E-2</v>
      </c>
      <c r="N169" s="93">
        <v>16914286.643231004</v>
      </c>
      <c r="O169" s="105">
        <v>143.30000000000001</v>
      </c>
      <c r="P169" s="93">
        <v>24238.172776143001</v>
      </c>
      <c r="Q169" s="94">
        <f t="shared" si="2"/>
        <v>8.7409781302334455E-3</v>
      </c>
      <c r="R169" s="94">
        <f>P169/'סכום נכסי הקרן'!$C$42</f>
        <v>2.1735667385754977E-4</v>
      </c>
    </row>
    <row r="170" spans="2:18">
      <c r="B170" s="88" t="s">
        <v>4491</v>
      </c>
      <c r="C170" s="91" t="s">
        <v>4035</v>
      </c>
      <c r="D170" s="90" t="s">
        <v>4141</v>
      </c>
      <c r="E170" s="90"/>
      <c r="F170" s="90" t="s">
        <v>327</v>
      </c>
      <c r="G170" s="104">
        <v>42201</v>
      </c>
      <c r="H170" s="90" t="s">
        <v>4025</v>
      </c>
      <c r="I170" s="93">
        <v>4.8700000000040147</v>
      </c>
      <c r="J170" s="91" t="s">
        <v>344</v>
      </c>
      <c r="K170" s="91" t="s">
        <v>139</v>
      </c>
      <c r="L170" s="92">
        <v>4.2030000000000005E-2</v>
      </c>
      <c r="M170" s="92">
        <v>3.0600000000012083E-2</v>
      </c>
      <c r="N170" s="93">
        <v>1192294.1395140006</v>
      </c>
      <c r="O170" s="105">
        <v>118.08</v>
      </c>
      <c r="P170" s="93">
        <v>1407.8608525049999</v>
      </c>
      <c r="Q170" s="94">
        <f t="shared" si="2"/>
        <v>5.0771487751216009E-4</v>
      </c>
      <c r="R170" s="94">
        <f>P170/'סכום נכסי הקרן'!$C$42</f>
        <v>1.2625042117693659E-5</v>
      </c>
    </row>
    <row r="171" spans="2:18">
      <c r="B171" s="88" t="s">
        <v>4512</v>
      </c>
      <c r="C171" s="91" t="s">
        <v>4035</v>
      </c>
      <c r="D171" s="90" t="s">
        <v>4142</v>
      </c>
      <c r="E171" s="90"/>
      <c r="F171" s="90" t="s">
        <v>327</v>
      </c>
      <c r="G171" s="104">
        <v>42521</v>
      </c>
      <c r="H171" s="90" t="s">
        <v>4025</v>
      </c>
      <c r="I171" s="93">
        <v>1.5100000000010663</v>
      </c>
      <c r="J171" s="91" t="s">
        <v>135</v>
      </c>
      <c r="K171" s="91" t="s">
        <v>139</v>
      </c>
      <c r="L171" s="92">
        <v>2.3E-2</v>
      </c>
      <c r="M171" s="92">
        <v>3.749999999996987E-2</v>
      </c>
      <c r="N171" s="93">
        <v>980718.33544899989</v>
      </c>
      <c r="O171" s="105">
        <v>110</v>
      </c>
      <c r="P171" s="93">
        <v>1078.790184235</v>
      </c>
      <c r="Q171" s="94">
        <f t="shared" si="2"/>
        <v>3.8904258561891396E-4</v>
      </c>
      <c r="R171" s="94">
        <f>P171/'סכום נכסי הקרן'!$C$42</f>
        <v>9.6740892311110044E-6</v>
      </c>
    </row>
    <row r="172" spans="2:18">
      <c r="B172" s="88" t="s">
        <v>4513</v>
      </c>
      <c r="C172" s="91" t="s">
        <v>4035</v>
      </c>
      <c r="D172" s="90" t="s">
        <v>4143</v>
      </c>
      <c r="E172" s="90"/>
      <c r="F172" s="90" t="s">
        <v>502</v>
      </c>
      <c r="G172" s="104">
        <v>44592</v>
      </c>
      <c r="H172" s="90" t="s">
        <v>137</v>
      </c>
      <c r="I172" s="93">
        <v>11.649999999999514</v>
      </c>
      <c r="J172" s="91" t="s">
        <v>576</v>
      </c>
      <c r="K172" s="91" t="s">
        <v>139</v>
      </c>
      <c r="L172" s="92">
        <v>2.7473999999999998E-2</v>
      </c>
      <c r="M172" s="92">
        <v>4.0099999999993183E-2</v>
      </c>
      <c r="N172" s="93">
        <v>1884226.6570490005</v>
      </c>
      <c r="O172" s="105">
        <v>87.16</v>
      </c>
      <c r="P172" s="93">
        <v>1642.2919927119999</v>
      </c>
      <c r="Q172" s="94">
        <f t="shared" si="2"/>
        <v>5.9225744961611052E-4</v>
      </c>
      <c r="R172" s="94">
        <f>P172/'סכום נכסי הקרן'!$C$42</f>
        <v>1.4727311680446355E-5</v>
      </c>
    </row>
    <row r="173" spans="2:18">
      <c r="B173" s="88" t="s">
        <v>4513</v>
      </c>
      <c r="C173" s="91" t="s">
        <v>4035</v>
      </c>
      <c r="D173" s="90" t="s">
        <v>4144</v>
      </c>
      <c r="E173" s="90"/>
      <c r="F173" s="90" t="s">
        <v>502</v>
      </c>
      <c r="G173" s="104">
        <v>44837</v>
      </c>
      <c r="H173" s="90" t="s">
        <v>137</v>
      </c>
      <c r="I173" s="93">
        <v>11.509999999991955</v>
      </c>
      <c r="J173" s="91" t="s">
        <v>576</v>
      </c>
      <c r="K173" s="91" t="s">
        <v>139</v>
      </c>
      <c r="L173" s="92">
        <v>3.9636999999999999E-2</v>
      </c>
      <c r="M173" s="92">
        <v>3.5799999999975934E-2</v>
      </c>
      <c r="N173" s="93">
        <v>1649874.5364569994</v>
      </c>
      <c r="O173" s="105">
        <v>102.22</v>
      </c>
      <c r="P173" s="93">
        <v>1686.5016904070003</v>
      </c>
      <c r="Q173" s="94">
        <f t="shared" si="2"/>
        <v>6.0820073066560401E-4</v>
      </c>
      <c r="R173" s="94">
        <f>P173/'סכום נכסי הקרן'!$C$42</f>
        <v>1.5123763712205581E-5</v>
      </c>
    </row>
    <row r="174" spans="2:18">
      <c r="B174" s="88" t="s">
        <v>4513</v>
      </c>
      <c r="C174" s="91" t="s">
        <v>4035</v>
      </c>
      <c r="D174" s="90" t="s">
        <v>4145</v>
      </c>
      <c r="E174" s="90"/>
      <c r="F174" s="90" t="s">
        <v>502</v>
      </c>
      <c r="G174" s="104">
        <v>45076</v>
      </c>
      <c r="H174" s="90" t="s">
        <v>137</v>
      </c>
      <c r="I174" s="93">
        <v>11.329999999993079</v>
      </c>
      <c r="J174" s="91" t="s">
        <v>576</v>
      </c>
      <c r="K174" s="91" t="s">
        <v>139</v>
      </c>
      <c r="L174" s="92">
        <v>4.4936999999999998E-2</v>
      </c>
      <c r="M174" s="92">
        <v>3.8399999999970381E-2</v>
      </c>
      <c r="N174" s="93">
        <v>2019167.211965</v>
      </c>
      <c r="O174" s="105">
        <v>101.7</v>
      </c>
      <c r="P174" s="93">
        <v>2053.4932111370008</v>
      </c>
      <c r="Q174" s="94">
        <f t="shared" si="2"/>
        <v>7.4054836620352155E-4</v>
      </c>
      <c r="R174" s="94">
        <f>P174/'סכום נכסי הקרן'!$C$42</f>
        <v>1.8414773187899661E-5</v>
      </c>
    </row>
    <row r="175" spans="2:18">
      <c r="B175" s="88" t="s">
        <v>4514</v>
      </c>
      <c r="C175" s="91" t="s">
        <v>4026</v>
      </c>
      <c r="D175" s="90" t="s">
        <v>4146</v>
      </c>
      <c r="E175" s="90"/>
      <c r="F175" s="90" t="s">
        <v>502</v>
      </c>
      <c r="G175" s="104">
        <v>42432</v>
      </c>
      <c r="H175" s="90" t="s">
        <v>137</v>
      </c>
      <c r="I175" s="93">
        <v>4.519999999999313</v>
      </c>
      <c r="J175" s="91" t="s">
        <v>576</v>
      </c>
      <c r="K175" s="91" t="s">
        <v>139</v>
      </c>
      <c r="L175" s="92">
        <v>2.5399999999999999E-2</v>
      </c>
      <c r="M175" s="92">
        <v>2.0699999999997241E-2</v>
      </c>
      <c r="N175" s="93">
        <v>6105292.9308790006</v>
      </c>
      <c r="O175" s="105">
        <v>115.29</v>
      </c>
      <c r="P175" s="93">
        <v>7038.7922215420022</v>
      </c>
      <c r="Q175" s="94">
        <f t="shared" si="2"/>
        <v>2.538389730941859E-3</v>
      </c>
      <c r="R175" s="94">
        <f>P175/'סכום נכסי הקרן'!$C$42</f>
        <v>6.3120618842796254E-5</v>
      </c>
    </row>
    <row r="176" spans="2:18">
      <c r="B176" s="88" t="s">
        <v>4515</v>
      </c>
      <c r="C176" s="91" t="s">
        <v>4035</v>
      </c>
      <c r="D176" s="90" t="s">
        <v>4147</v>
      </c>
      <c r="E176" s="90"/>
      <c r="F176" s="90" t="s">
        <v>502</v>
      </c>
      <c r="G176" s="104">
        <v>42242</v>
      </c>
      <c r="H176" s="90" t="s">
        <v>137</v>
      </c>
      <c r="I176" s="93">
        <v>3.1599999999998798</v>
      </c>
      <c r="J176" s="91" t="s">
        <v>507</v>
      </c>
      <c r="K176" s="91" t="s">
        <v>139</v>
      </c>
      <c r="L176" s="92">
        <v>2.3599999999999999E-2</v>
      </c>
      <c r="M176" s="92">
        <v>2.9800000000001079E-2</v>
      </c>
      <c r="N176" s="93">
        <v>9887054.918610001</v>
      </c>
      <c r="O176" s="105">
        <v>108.42</v>
      </c>
      <c r="P176" s="93">
        <v>10719.545400458004</v>
      </c>
      <c r="Q176" s="94">
        <f t="shared" si="2"/>
        <v>3.8657745687692147E-3</v>
      </c>
      <c r="R176" s="94">
        <f>P176/'סכום נכסי הקרן'!$C$42</f>
        <v>9.6127903494518834E-5</v>
      </c>
    </row>
    <row r="177" spans="2:18">
      <c r="B177" s="88" t="s">
        <v>4516</v>
      </c>
      <c r="C177" s="91" t="s">
        <v>4026</v>
      </c>
      <c r="D177" s="90">
        <v>7134</v>
      </c>
      <c r="E177" s="90"/>
      <c r="F177" s="90" t="s">
        <v>502</v>
      </c>
      <c r="G177" s="104">
        <v>43705</v>
      </c>
      <c r="H177" s="90" t="s">
        <v>137</v>
      </c>
      <c r="I177" s="93">
        <v>5.3899999999999251</v>
      </c>
      <c r="J177" s="91" t="s">
        <v>576</v>
      </c>
      <c r="K177" s="91" t="s">
        <v>139</v>
      </c>
      <c r="L177" s="92">
        <v>0.04</v>
      </c>
      <c r="M177" s="92">
        <v>3.4700000000019958E-2</v>
      </c>
      <c r="N177" s="93">
        <v>597645.01011800021</v>
      </c>
      <c r="O177" s="105">
        <v>113.12</v>
      </c>
      <c r="P177" s="93">
        <v>676.05602949500019</v>
      </c>
      <c r="Q177" s="94">
        <f t="shared" si="2"/>
        <v>2.4380513428985505E-4</v>
      </c>
      <c r="R177" s="94">
        <f>P177/'סכום נכסי הקרן'!$C$42</f>
        <v>6.0625564174956786E-6</v>
      </c>
    </row>
    <row r="178" spans="2:18">
      <c r="B178" s="88" t="s">
        <v>4516</v>
      </c>
      <c r="C178" s="91" t="s">
        <v>4026</v>
      </c>
      <c r="D178" s="90" t="s">
        <v>4148</v>
      </c>
      <c r="E178" s="90"/>
      <c r="F178" s="90" t="s">
        <v>502</v>
      </c>
      <c r="G178" s="104">
        <v>43256</v>
      </c>
      <c r="H178" s="90" t="s">
        <v>137</v>
      </c>
      <c r="I178" s="93">
        <v>5.4000000000003725</v>
      </c>
      <c r="J178" s="91" t="s">
        <v>576</v>
      </c>
      <c r="K178" s="91" t="s">
        <v>139</v>
      </c>
      <c r="L178" s="92">
        <v>0.04</v>
      </c>
      <c r="M178" s="92">
        <v>3.4100000000003489E-2</v>
      </c>
      <c r="N178" s="93">
        <v>9819256.5258690007</v>
      </c>
      <c r="O178" s="105">
        <v>114.72</v>
      </c>
      <c r="P178" s="93">
        <v>11264.650742227002</v>
      </c>
      <c r="Q178" s="94">
        <f t="shared" si="2"/>
        <v>4.0623551408726557E-3</v>
      </c>
      <c r="R178" s="94">
        <f>P178/'סכום נכסי הקרן'!$C$42</f>
        <v>1.0101615497631005E-4</v>
      </c>
    </row>
    <row r="179" spans="2:18">
      <c r="B179" s="88" t="s">
        <v>4517</v>
      </c>
      <c r="C179" s="91" t="s">
        <v>4035</v>
      </c>
      <c r="D179" s="90" t="s">
        <v>4149</v>
      </c>
      <c r="E179" s="90"/>
      <c r="F179" s="90" t="s">
        <v>495</v>
      </c>
      <c r="G179" s="104">
        <v>44376</v>
      </c>
      <c r="H179" s="90" t="s">
        <v>341</v>
      </c>
      <c r="I179" s="93">
        <v>4.7200000000002671</v>
      </c>
      <c r="J179" s="91" t="s">
        <v>135</v>
      </c>
      <c r="K179" s="91" t="s">
        <v>139</v>
      </c>
      <c r="L179" s="92">
        <v>7.400000000000001E-2</v>
      </c>
      <c r="M179" s="92">
        <v>8.1700000000003936E-2</v>
      </c>
      <c r="N179" s="93">
        <v>33596085.532350011</v>
      </c>
      <c r="O179" s="105">
        <v>97.55</v>
      </c>
      <c r="P179" s="93">
        <v>32772.982771224</v>
      </c>
      <c r="Q179" s="94">
        <f t="shared" si="2"/>
        <v>1.1818874645028909E-2</v>
      </c>
      <c r="R179" s="94">
        <f>P179/'סכום נכסי הקרן'!$C$42</f>
        <v>2.9389288513346329E-4</v>
      </c>
    </row>
    <row r="180" spans="2:18">
      <c r="B180" s="88" t="s">
        <v>4517</v>
      </c>
      <c r="C180" s="91" t="s">
        <v>4035</v>
      </c>
      <c r="D180" s="90" t="s">
        <v>4150</v>
      </c>
      <c r="E180" s="90"/>
      <c r="F180" s="90" t="s">
        <v>495</v>
      </c>
      <c r="G180" s="104">
        <v>44431</v>
      </c>
      <c r="H180" s="90" t="s">
        <v>341</v>
      </c>
      <c r="I180" s="93">
        <v>4.7199999999990672</v>
      </c>
      <c r="J180" s="91" t="s">
        <v>135</v>
      </c>
      <c r="K180" s="91" t="s">
        <v>139</v>
      </c>
      <c r="L180" s="92">
        <v>7.400000000000001E-2</v>
      </c>
      <c r="M180" s="92">
        <v>8.1399999999980821E-2</v>
      </c>
      <c r="N180" s="93">
        <v>5798931.0604570005</v>
      </c>
      <c r="O180" s="105">
        <v>97.64</v>
      </c>
      <c r="P180" s="93">
        <v>5662.0765181990009</v>
      </c>
      <c r="Q180" s="94">
        <f t="shared" si="2"/>
        <v>2.0419066847315965E-3</v>
      </c>
      <c r="R180" s="94">
        <f>P180/'סכום נכסי הקרן'!$C$42</f>
        <v>5.0774871954622227E-5</v>
      </c>
    </row>
    <row r="181" spans="2:18">
      <c r="B181" s="88" t="s">
        <v>4517</v>
      </c>
      <c r="C181" s="91" t="s">
        <v>4035</v>
      </c>
      <c r="D181" s="90" t="s">
        <v>4151</v>
      </c>
      <c r="E181" s="90"/>
      <c r="F181" s="90" t="s">
        <v>495</v>
      </c>
      <c r="G181" s="104">
        <v>44859</v>
      </c>
      <c r="H181" s="90" t="s">
        <v>341</v>
      </c>
      <c r="I181" s="93">
        <v>4.7400000000000162</v>
      </c>
      <c r="J181" s="91" t="s">
        <v>135</v>
      </c>
      <c r="K181" s="91" t="s">
        <v>139</v>
      </c>
      <c r="L181" s="92">
        <v>7.400000000000001E-2</v>
      </c>
      <c r="M181" s="92">
        <v>7.3500000000000107E-2</v>
      </c>
      <c r="N181" s="93">
        <v>17649744.487934008</v>
      </c>
      <c r="O181" s="105">
        <v>101.11</v>
      </c>
      <c r="P181" s="93">
        <v>17845.657353450999</v>
      </c>
      <c r="Q181" s="94">
        <f t="shared" si="2"/>
        <v>6.4356542915516403E-3</v>
      </c>
      <c r="R181" s="94">
        <f>P181/'סכום נכסי הקרן'!$C$42</f>
        <v>1.6003156512546632E-4</v>
      </c>
    </row>
    <row r="182" spans="2:18">
      <c r="B182" s="88" t="s">
        <v>4518</v>
      </c>
      <c r="C182" s="91" t="s">
        <v>4035</v>
      </c>
      <c r="D182" s="90" t="s">
        <v>4152</v>
      </c>
      <c r="E182" s="90"/>
      <c r="F182" s="90" t="s">
        <v>495</v>
      </c>
      <c r="G182" s="104">
        <v>42516</v>
      </c>
      <c r="H182" s="90" t="s">
        <v>341</v>
      </c>
      <c r="I182" s="93">
        <v>3.5299999999999545</v>
      </c>
      <c r="J182" s="91" t="s">
        <v>352</v>
      </c>
      <c r="K182" s="91" t="s">
        <v>139</v>
      </c>
      <c r="L182" s="92">
        <v>2.3269999999999999E-2</v>
      </c>
      <c r="M182" s="92">
        <v>3.2699999999997793E-2</v>
      </c>
      <c r="N182" s="93">
        <v>7563756.6512660012</v>
      </c>
      <c r="O182" s="105">
        <v>108.72</v>
      </c>
      <c r="P182" s="93">
        <v>8223.315937329</v>
      </c>
      <c r="Q182" s="94">
        <f t="shared" si="2"/>
        <v>2.965562851212215E-3</v>
      </c>
      <c r="R182" s="94">
        <f>P182/'סכום נכסי הקרן'!$C$42</f>
        <v>7.3742877267419041E-5</v>
      </c>
    </row>
    <row r="183" spans="2:18">
      <c r="B183" s="88" t="s">
        <v>4519</v>
      </c>
      <c r="C183" s="91" t="s">
        <v>4026</v>
      </c>
      <c r="D183" s="90" t="s">
        <v>4153</v>
      </c>
      <c r="E183" s="90"/>
      <c r="F183" s="90" t="s">
        <v>327</v>
      </c>
      <c r="G183" s="104">
        <v>42978</v>
      </c>
      <c r="H183" s="90" t="s">
        <v>4025</v>
      </c>
      <c r="I183" s="93">
        <v>0.88999999999951118</v>
      </c>
      <c r="J183" s="91" t="s">
        <v>135</v>
      </c>
      <c r="K183" s="91" t="s">
        <v>139</v>
      </c>
      <c r="L183" s="92">
        <v>2.76E-2</v>
      </c>
      <c r="M183" s="92">
        <v>6.2799999999994083E-2</v>
      </c>
      <c r="N183" s="93">
        <v>1315981.3862220005</v>
      </c>
      <c r="O183" s="105">
        <v>97.94</v>
      </c>
      <c r="P183" s="93">
        <v>1288.8721771670002</v>
      </c>
      <c r="Q183" s="94">
        <f t="shared" si="2"/>
        <v>4.6480415901531765E-4</v>
      </c>
      <c r="R183" s="94">
        <f>P183/'סכום נכסי הקרן'!$C$42</f>
        <v>1.1558006952252488E-5</v>
      </c>
    </row>
    <row r="184" spans="2:18">
      <c r="B184" s="88" t="s">
        <v>4520</v>
      </c>
      <c r="C184" s="91" t="s">
        <v>4035</v>
      </c>
      <c r="D184" s="90" t="s">
        <v>4154</v>
      </c>
      <c r="E184" s="90"/>
      <c r="F184" s="90" t="s">
        <v>502</v>
      </c>
      <c r="G184" s="104">
        <v>42794</v>
      </c>
      <c r="H184" s="90" t="s">
        <v>137</v>
      </c>
      <c r="I184" s="93">
        <v>5.3199999999997054</v>
      </c>
      <c r="J184" s="91" t="s">
        <v>576</v>
      </c>
      <c r="K184" s="91" t="s">
        <v>139</v>
      </c>
      <c r="L184" s="92">
        <v>2.8999999999999998E-2</v>
      </c>
      <c r="M184" s="92">
        <v>2.2599999999998045E-2</v>
      </c>
      <c r="N184" s="93">
        <v>15901278.127535</v>
      </c>
      <c r="O184" s="105">
        <v>116.65</v>
      </c>
      <c r="P184" s="93">
        <v>18548.840193314001</v>
      </c>
      <c r="Q184" s="94">
        <f t="shared" si="2"/>
        <v>6.68924212928039E-3</v>
      </c>
      <c r="R184" s="94">
        <f>P184/'סכום נכסי הקרן'!$C$42</f>
        <v>1.6633738217685585E-4</v>
      </c>
    </row>
    <row r="185" spans="2:18">
      <c r="B185" s="88" t="s">
        <v>4521</v>
      </c>
      <c r="C185" s="91" t="s">
        <v>4035</v>
      </c>
      <c r="D185" s="90" t="s">
        <v>4155</v>
      </c>
      <c r="E185" s="90"/>
      <c r="F185" s="90" t="s">
        <v>502</v>
      </c>
      <c r="G185" s="104">
        <v>44728</v>
      </c>
      <c r="H185" s="90" t="s">
        <v>137</v>
      </c>
      <c r="I185" s="93">
        <v>9.4700000000104119</v>
      </c>
      <c r="J185" s="91" t="s">
        <v>576</v>
      </c>
      <c r="K185" s="91" t="s">
        <v>139</v>
      </c>
      <c r="L185" s="92">
        <v>2.6314999999999998E-2</v>
      </c>
      <c r="M185" s="92">
        <v>2.8700000000033272E-2</v>
      </c>
      <c r="N185" s="93">
        <v>2078877.6354570002</v>
      </c>
      <c r="O185" s="105">
        <v>103.18</v>
      </c>
      <c r="P185" s="93">
        <v>2144.9860124780012</v>
      </c>
      <c r="Q185" s="94">
        <f t="shared" si="2"/>
        <v>7.7354328636444379E-4</v>
      </c>
      <c r="R185" s="94">
        <f>P185/'סכום נכסי הקרן'!$C$42</f>
        <v>1.923523812826692E-5</v>
      </c>
    </row>
    <row r="186" spans="2:18">
      <c r="B186" s="88" t="s">
        <v>4521</v>
      </c>
      <c r="C186" s="91" t="s">
        <v>4035</v>
      </c>
      <c r="D186" s="90" t="s">
        <v>4156</v>
      </c>
      <c r="E186" s="90"/>
      <c r="F186" s="90" t="s">
        <v>502</v>
      </c>
      <c r="G186" s="104">
        <v>44923</v>
      </c>
      <c r="H186" s="90" t="s">
        <v>137</v>
      </c>
      <c r="I186" s="93">
        <v>9.19000000000268</v>
      </c>
      <c r="J186" s="91" t="s">
        <v>576</v>
      </c>
      <c r="K186" s="91" t="s">
        <v>139</v>
      </c>
      <c r="L186" s="92">
        <v>3.0750000000000003E-2</v>
      </c>
      <c r="M186" s="92">
        <v>3.3700000000001319E-2</v>
      </c>
      <c r="N186" s="93">
        <v>676558.10688800004</v>
      </c>
      <c r="O186" s="105">
        <v>100.81</v>
      </c>
      <c r="P186" s="93">
        <v>682.0382185430002</v>
      </c>
      <c r="Q186" s="94">
        <f t="shared" si="2"/>
        <v>2.4596248270561345E-4</v>
      </c>
      <c r="R186" s="94">
        <f>P186/'סכום נכסי הקרן'!$C$42</f>
        <v>6.1162019099125069E-6</v>
      </c>
    </row>
    <row r="187" spans="2:18">
      <c r="B187" s="88" t="s">
        <v>4512</v>
      </c>
      <c r="C187" s="91" t="s">
        <v>4035</v>
      </c>
      <c r="D187" s="90" t="s">
        <v>4157</v>
      </c>
      <c r="E187" s="90"/>
      <c r="F187" s="90" t="s">
        <v>327</v>
      </c>
      <c r="G187" s="104">
        <v>42474</v>
      </c>
      <c r="H187" s="90" t="s">
        <v>4025</v>
      </c>
      <c r="I187" s="93">
        <v>0.51000000000080303</v>
      </c>
      <c r="J187" s="91" t="s">
        <v>135</v>
      </c>
      <c r="K187" s="91" t="s">
        <v>139</v>
      </c>
      <c r="L187" s="92">
        <v>6.8499999999999991E-2</v>
      </c>
      <c r="M187" s="92">
        <v>6.6000000000022929E-2</v>
      </c>
      <c r="N187" s="93">
        <v>867456.15906300035</v>
      </c>
      <c r="O187" s="105">
        <v>100.5</v>
      </c>
      <c r="P187" s="93">
        <v>871.79303303000006</v>
      </c>
      <c r="Q187" s="94">
        <f t="shared" si="2"/>
        <v>3.143934943522475E-4</v>
      </c>
      <c r="R187" s="94">
        <f>P187/'סכום נכסי הקרן'!$C$42</f>
        <v>7.8178349375451241E-6</v>
      </c>
    </row>
    <row r="188" spans="2:18">
      <c r="B188" s="88" t="s">
        <v>4512</v>
      </c>
      <c r="C188" s="91" t="s">
        <v>4035</v>
      </c>
      <c r="D188" s="90" t="s">
        <v>4158</v>
      </c>
      <c r="E188" s="90"/>
      <c r="F188" s="90" t="s">
        <v>327</v>
      </c>
      <c r="G188" s="104">
        <v>42562</v>
      </c>
      <c r="H188" s="90" t="s">
        <v>4025</v>
      </c>
      <c r="I188" s="93">
        <v>1.4999999999977216</v>
      </c>
      <c r="J188" s="91" t="s">
        <v>135</v>
      </c>
      <c r="K188" s="91" t="s">
        <v>139</v>
      </c>
      <c r="L188" s="92">
        <v>3.3700000000000001E-2</v>
      </c>
      <c r="M188" s="92">
        <v>6.7399999999886079E-2</v>
      </c>
      <c r="N188" s="93">
        <v>459687.38125600002</v>
      </c>
      <c r="O188" s="105">
        <v>95.47</v>
      </c>
      <c r="P188" s="93">
        <v>438.86352360000001</v>
      </c>
      <c r="Q188" s="94">
        <f t="shared" si="2"/>
        <v>1.5826673476478223E-4</v>
      </c>
      <c r="R188" s="94">
        <f>P188/'סכום נכסי הקרן'!$C$42</f>
        <v>3.9355242100176007E-6</v>
      </c>
    </row>
    <row r="189" spans="2:18">
      <c r="B189" s="88" t="s">
        <v>4512</v>
      </c>
      <c r="C189" s="91" t="s">
        <v>4035</v>
      </c>
      <c r="D189" s="90" t="s">
        <v>4159</v>
      </c>
      <c r="E189" s="90"/>
      <c r="F189" s="90" t="s">
        <v>327</v>
      </c>
      <c r="G189" s="104">
        <v>42717</v>
      </c>
      <c r="H189" s="90" t="s">
        <v>4025</v>
      </c>
      <c r="I189" s="93">
        <v>1.6500000000144133</v>
      </c>
      <c r="J189" s="91" t="s">
        <v>135</v>
      </c>
      <c r="K189" s="91" t="s">
        <v>139</v>
      </c>
      <c r="L189" s="92">
        <v>3.85E-2</v>
      </c>
      <c r="M189" s="92">
        <v>6.6500000001070717E-2</v>
      </c>
      <c r="N189" s="93">
        <v>101262.25378800003</v>
      </c>
      <c r="O189" s="105">
        <v>95.92</v>
      </c>
      <c r="P189" s="93">
        <v>97.130750864000021</v>
      </c>
      <c r="Q189" s="94">
        <f t="shared" si="2"/>
        <v>3.5028125961336634E-5</v>
      </c>
      <c r="R189" s="94">
        <f>P189/'סכום נכסי הקרן'!$C$42</f>
        <v>8.7102345263688265E-7</v>
      </c>
    </row>
    <row r="190" spans="2:18">
      <c r="B190" s="88" t="s">
        <v>4512</v>
      </c>
      <c r="C190" s="91" t="s">
        <v>4035</v>
      </c>
      <c r="D190" s="90" t="s">
        <v>4160</v>
      </c>
      <c r="E190" s="90"/>
      <c r="F190" s="90" t="s">
        <v>327</v>
      </c>
      <c r="G190" s="104">
        <v>42710</v>
      </c>
      <c r="H190" s="90" t="s">
        <v>4025</v>
      </c>
      <c r="I190" s="93">
        <v>1.6499999999953507</v>
      </c>
      <c r="J190" s="91" t="s">
        <v>135</v>
      </c>
      <c r="K190" s="91" t="s">
        <v>139</v>
      </c>
      <c r="L190" s="92">
        <v>3.8399999999999997E-2</v>
      </c>
      <c r="M190" s="92">
        <v>6.6399999999953177E-2</v>
      </c>
      <c r="N190" s="93">
        <v>302746.11886200012</v>
      </c>
      <c r="O190" s="105">
        <v>95.91</v>
      </c>
      <c r="P190" s="93">
        <v>290.36379799899998</v>
      </c>
      <c r="Q190" s="94">
        <f t="shared" ref="Q190:Q253" si="3">IFERROR(P190/$P$10,0)</f>
        <v>1.0471348775180487E-4</v>
      </c>
      <c r="R190" s="94">
        <f>P190/'סכום נכסי הקרן'!$C$42</f>
        <v>2.6038476548788401E-6</v>
      </c>
    </row>
    <row r="191" spans="2:18">
      <c r="B191" s="88" t="s">
        <v>4512</v>
      </c>
      <c r="C191" s="91" t="s">
        <v>4035</v>
      </c>
      <c r="D191" s="90" t="s">
        <v>4161</v>
      </c>
      <c r="E191" s="90"/>
      <c r="F191" s="90" t="s">
        <v>327</v>
      </c>
      <c r="G191" s="104">
        <v>42474</v>
      </c>
      <c r="H191" s="90" t="s">
        <v>4025</v>
      </c>
      <c r="I191" s="93">
        <v>0.50999999999787571</v>
      </c>
      <c r="J191" s="91" t="s">
        <v>135</v>
      </c>
      <c r="K191" s="91" t="s">
        <v>139</v>
      </c>
      <c r="L191" s="92">
        <v>3.1800000000000002E-2</v>
      </c>
      <c r="M191" s="92">
        <v>7.339999999997443E-2</v>
      </c>
      <c r="N191" s="93">
        <v>891886.80499600014</v>
      </c>
      <c r="O191" s="105">
        <v>98.17</v>
      </c>
      <c r="P191" s="93">
        <v>875.56525218599995</v>
      </c>
      <c r="Q191" s="94">
        <f t="shared" si="3"/>
        <v>3.1575386443664168E-4</v>
      </c>
      <c r="R191" s="94">
        <f>P191/'סכום נכסי הקרן'!$C$42</f>
        <v>7.8516624465897366E-6</v>
      </c>
    </row>
    <row r="192" spans="2:18">
      <c r="B192" s="88" t="s">
        <v>4522</v>
      </c>
      <c r="C192" s="91" t="s">
        <v>4026</v>
      </c>
      <c r="D192" s="90">
        <v>7355</v>
      </c>
      <c r="E192" s="90"/>
      <c r="F192" s="90" t="s">
        <v>327</v>
      </c>
      <c r="G192" s="104">
        <v>43842</v>
      </c>
      <c r="H192" s="90" t="s">
        <v>4025</v>
      </c>
      <c r="I192" s="93">
        <v>0.27999999999782277</v>
      </c>
      <c r="J192" s="91" t="s">
        <v>135</v>
      </c>
      <c r="K192" s="91" t="s">
        <v>139</v>
      </c>
      <c r="L192" s="92">
        <v>2.0838000000000002E-2</v>
      </c>
      <c r="M192" s="92">
        <v>6.7100000000028151E-2</v>
      </c>
      <c r="N192" s="93">
        <v>963013.82812500035</v>
      </c>
      <c r="O192" s="105">
        <v>99.2</v>
      </c>
      <c r="P192" s="93">
        <v>955.30975756099997</v>
      </c>
      <c r="Q192" s="94">
        <f t="shared" si="3"/>
        <v>3.4451201316042842E-4</v>
      </c>
      <c r="R192" s="94">
        <f>P192/'סכום נכסי הקרן'!$C$42</f>
        <v>8.5667741262863982E-6</v>
      </c>
    </row>
    <row r="193" spans="2:18">
      <c r="B193" s="88" t="s">
        <v>4523</v>
      </c>
      <c r="C193" s="91" t="s">
        <v>4035</v>
      </c>
      <c r="D193" s="90" t="s">
        <v>4162</v>
      </c>
      <c r="E193" s="90"/>
      <c r="F193" s="90" t="s">
        <v>502</v>
      </c>
      <c r="G193" s="104">
        <v>45015</v>
      </c>
      <c r="H193" s="90" t="s">
        <v>137</v>
      </c>
      <c r="I193" s="93">
        <v>5.4100000000001307</v>
      </c>
      <c r="J193" s="91" t="s">
        <v>352</v>
      </c>
      <c r="K193" s="91" t="s">
        <v>139</v>
      </c>
      <c r="L193" s="92">
        <v>4.5499999999999999E-2</v>
      </c>
      <c r="M193" s="92">
        <v>3.6400000000002555E-2</v>
      </c>
      <c r="N193" s="93">
        <v>13960891.174082</v>
      </c>
      <c r="O193" s="105">
        <v>106.63</v>
      </c>
      <c r="P193" s="93">
        <v>14886.498336105004</v>
      </c>
      <c r="Q193" s="94">
        <f t="shared" si="3"/>
        <v>5.3684969404841701E-3</v>
      </c>
      <c r="R193" s="94">
        <f>P193/'סכום נכסי הקרן'!$C$42</f>
        <v>1.3349520170540774E-4</v>
      </c>
    </row>
    <row r="194" spans="2:18">
      <c r="B194" s="88" t="s">
        <v>4521</v>
      </c>
      <c r="C194" s="91" t="s">
        <v>4035</v>
      </c>
      <c r="D194" s="90" t="s">
        <v>4163</v>
      </c>
      <c r="E194" s="90"/>
      <c r="F194" s="90" t="s">
        <v>502</v>
      </c>
      <c r="G194" s="104">
        <v>44143</v>
      </c>
      <c r="H194" s="90" t="s">
        <v>137</v>
      </c>
      <c r="I194" s="93">
        <v>6.5600000000020833</v>
      </c>
      <c r="J194" s="91" t="s">
        <v>576</v>
      </c>
      <c r="K194" s="91" t="s">
        <v>139</v>
      </c>
      <c r="L194" s="92">
        <v>2.5243000000000002E-2</v>
      </c>
      <c r="M194" s="92">
        <v>3.0600000000010296E-2</v>
      </c>
      <c r="N194" s="93">
        <v>4851978.0993810007</v>
      </c>
      <c r="O194" s="105">
        <v>107.6</v>
      </c>
      <c r="P194" s="93">
        <v>5220.728630427001</v>
      </c>
      <c r="Q194" s="94">
        <f t="shared" si="3"/>
        <v>1.8827440172124955E-3</v>
      </c>
      <c r="R194" s="94">
        <f>P194/'סכום נכסי הקרן'!$C$42</f>
        <v>4.6817069120796471E-5</v>
      </c>
    </row>
    <row r="195" spans="2:18">
      <c r="B195" s="88" t="s">
        <v>4521</v>
      </c>
      <c r="C195" s="91" t="s">
        <v>4035</v>
      </c>
      <c r="D195" s="90" t="s">
        <v>4164</v>
      </c>
      <c r="E195" s="90"/>
      <c r="F195" s="90" t="s">
        <v>502</v>
      </c>
      <c r="G195" s="104">
        <v>43779</v>
      </c>
      <c r="H195" s="90" t="s">
        <v>137</v>
      </c>
      <c r="I195" s="93">
        <v>7.0500000000028322</v>
      </c>
      <c r="J195" s="91" t="s">
        <v>576</v>
      </c>
      <c r="K195" s="91" t="s">
        <v>139</v>
      </c>
      <c r="L195" s="92">
        <v>2.5243000000000002E-2</v>
      </c>
      <c r="M195" s="92">
        <v>3.4300000000011849E-2</v>
      </c>
      <c r="N195" s="93">
        <v>1493727.5284340002</v>
      </c>
      <c r="O195" s="105">
        <v>103.94</v>
      </c>
      <c r="P195" s="93">
        <v>1552.5803818120003</v>
      </c>
      <c r="Q195" s="94">
        <f t="shared" si="3"/>
        <v>5.5990487765669511E-4</v>
      </c>
      <c r="R195" s="94">
        <f>P195/'סכום נכסי הקרן'!$C$42</f>
        <v>1.3922819628519924E-5</v>
      </c>
    </row>
    <row r="196" spans="2:18">
      <c r="B196" s="88" t="s">
        <v>4521</v>
      </c>
      <c r="C196" s="91" t="s">
        <v>4035</v>
      </c>
      <c r="D196" s="90" t="s">
        <v>4165</v>
      </c>
      <c r="E196" s="90"/>
      <c r="F196" s="90" t="s">
        <v>502</v>
      </c>
      <c r="G196" s="104">
        <v>43835</v>
      </c>
      <c r="H196" s="90" t="s">
        <v>137</v>
      </c>
      <c r="I196" s="93">
        <v>7.0399999999811689</v>
      </c>
      <c r="J196" s="91" t="s">
        <v>576</v>
      </c>
      <c r="K196" s="91" t="s">
        <v>139</v>
      </c>
      <c r="L196" s="92">
        <v>2.5243000000000002E-2</v>
      </c>
      <c r="M196" s="92">
        <v>3.4599999999904221E-2</v>
      </c>
      <c r="N196" s="93">
        <v>831795.96175599995</v>
      </c>
      <c r="O196" s="105">
        <v>103.68</v>
      </c>
      <c r="P196" s="93">
        <v>862.4060500810001</v>
      </c>
      <c r="Q196" s="94">
        <f t="shared" si="3"/>
        <v>3.1100827990461206E-4</v>
      </c>
      <c r="R196" s="94">
        <f>P196/'סכום נכסי הקרן'!$C$42</f>
        <v>7.733656835086823E-6</v>
      </c>
    </row>
    <row r="197" spans="2:18">
      <c r="B197" s="88" t="s">
        <v>4521</v>
      </c>
      <c r="C197" s="91" t="s">
        <v>4035</v>
      </c>
      <c r="D197" s="90" t="s">
        <v>4166</v>
      </c>
      <c r="E197" s="90"/>
      <c r="F197" s="90" t="s">
        <v>502</v>
      </c>
      <c r="G197" s="104">
        <v>43227</v>
      </c>
      <c r="H197" s="90" t="s">
        <v>137</v>
      </c>
      <c r="I197" s="93">
        <v>7.090000000000499</v>
      </c>
      <c r="J197" s="91" t="s">
        <v>576</v>
      </c>
      <c r="K197" s="91" t="s">
        <v>139</v>
      </c>
      <c r="L197" s="92">
        <v>2.7806000000000001E-2</v>
      </c>
      <c r="M197" s="92">
        <v>3.0200000000037943E-2</v>
      </c>
      <c r="N197" s="93">
        <v>491318.04902900005</v>
      </c>
      <c r="O197" s="105">
        <v>110.54</v>
      </c>
      <c r="P197" s="93">
        <v>543.10293689699995</v>
      </c>
      <c r="Q197" s="94">
        <f t="shared" si="3"/>
        <v>1.9585844765306838E-4</v>
      </c>
      <c r="R197" s="94">
        <f>P197/'סכום נכסי הקרן'!$C$42</f>
        <v>4.8702948450961319E-6</v>
      </c>
    </row>
    <row r="198" spans="2:18">
      <c r="B198" s="88" t="s">
        <v>4521</v>
      </c>
      <c r="C198" s="91" t="s">
        <v>4035</v>
      </c>
      <c r="D198" s="90" t="s">
        <v>4167</v>
      </c>
      <c r="E198" s="90"/>
      <c r="F198" s="90" t="s">
        <v>502</v>
      </c>
      <c r="G198" s="104">
        <v>43279</v>
      </c>
      <c r="H198" s="90" t="s">
        <v>137</v>
      </c>
      <c r="I198" s="93">
        <v>7.1200000000331931</v>
      </c>
      <c r="J198" s="91" t="s">
        <v>576</v>
      </c>
      <c r="K198" s="91" t="s">
        <v>139</v>
      </c>
      <c r="L198" s="92">
        <v>2.7797000000000002E-2</v>
      </c>
      <c r="M198" s="92">
        <v>2.8900000000122193E-2</v>
      </c>
      <c r="N198" s="93">
        <v>574611.58586600015</v>
      </c>
      <c r="O198" s="105">
        <v>110.52</v>
      </c>
      <c r="P198" s="93">
        <v>635.06073161600023</v>
      </c>
      <c r="Q198" s="94">
        <f t="shared" si="3"/>
        <v>2.2902105772136687E-4</v>
      </c>
      <c r="R198" s="94">
        <f>P198/'סכום נכסי הקרן'!$C$42</f>
        <v>5.694929630069303E-6</v>
      </c>
    </row>
    <row r="199" spans="2:18">
      <c r="B199" s="88" t="s">
        <v>4521</v>
      </c>
      <c r="C199" s="91" t="s">
        <v>4035</v>
      </c>
      <c r="D199" s="90" t="s">
        <v>4168</v>
      </c>
      <c r="E199" s="90"/>
      <c r="F199" s="90" t="s">
        <v>502</v>
      </c>
      <c r="G199" s="104">
        <v>43321</v>
      </c>
      <c r="H199" s="90" t="s">
        <v>137</v>
      </c>
      <c r="I199" s="93">
        <v>7.1199999999987833</v>
      </c>
      <c r="J199" s="91" t="s">
        <v>576</v>
      </c>
      <c r="K199" s="91" t="s">
        <v>139</v>
      </c>
      <c r="L199" s="92">
        <v>2.8528999999999999E-2</v>
      </c>
      <c r="M199" s="92">
        <v>2.8499999999999172E-2</v>
      </c>
      <c r="N199" s="93">
        <v>3218891.5684920009</v>
      </c>
      <c r="O199" s="105">
        <v>111.37</v>
      </c>
      <c r="P199" s="93">
        <v>3584.8794268780007</v>
      </c>
      <c r="Q199" s="94">
        <f t="shared" si="3"/>
        <v>1.2928100215832679E-3</v>
      </c>
      <c r="R199" s="94">
        <f>P199/'סכום נכסי הקרן'!$C$42</f>
        <v>3.2147533380631115E-5</v>
      </c>
    </row>
    <row r="200" spans="2:18">
      <c r="B200" s="88" t="s">
        <v>4521</v>
      </c>
      <c r="C200" s="91" t="s">
        <v>4035</v>
      </c>
      <c r="D200" s="90" t="s">
        <v>4169</v>
      </c>
      <c r="E200" s="90"/>
      <c r="F200" s="90" t="s">
        <v>502</v>
      </c>
      <c r="G200" s="104">
        <v>43138</v>
      </c>
      <c r="H200" s="90" t="s">
        <v>137</v>
      </c>
      <c r="I200" s="93">
        <v>7.0299999999975951</v>
      </c>
      <c r="J200" s="91" t="s">
        <v>576</v>
      </c>
      <c r="K200" s="91" t="s">
        <v>139</v>
      </c>
      <c r="L200" s="92">
        <v>2.6242999999999999E-2</v>
      </c>
      <c r="M200" s="92">
        <v>3.4599999999988092E-2</v>
      </c>
      <c r="N200" s="93">
        <v>3080638.4960190002</v>
      </c>
      <c r="O200" s="105">
        <v>105.93</v>
      </c>
      <c r="P200" s="93">
        <v>3263.320219728002</v>
      </c>
      <c r="Q200" s="94">
        <f t="shared" si="3"/>
        <v>1.1768465773404789E-3</v>
      </c>
      <c r="R200" s="94">
        <f>P200/'סכום נכסי הקרן'!$C$42</f>
        <v>2.9263939787999067E-5</v>
      </c>
    </row>
    <row r="201" spans="2:18">
      <c r="B201" s="88" t="s">
        <v>4521</v>
      </c>
      <c r="C201" s="91" t="s">
        <v>4035</v>
      </c>
      <c r="D201" s="90" t="s">
        <v>4170</v>
      </c>
      <c r="E201" s="90"/>
      <c r="F201" s="90" t="s">
        <v>502</v>
      </c>
      <c r="G201" s="104">
        <v>43417</v>
      </c>
      <c r="H201" s="90" t="s">
        <v>137</v>
      </c>
      <c r="I201" s="93">
        <v>7.0500000000040322</v>
      </c>
      <c r="J201" s="91" t="s">
        <v>576</v>
      </c>
      <c r="K201" s="91" t="s">
        <v>139</v>
      </c>
      <c r="L201" s="92">
        <v>3.0796999999999998E-2</v>
      </c>
      <c r="M201" s="92">
        <v>2.9700000000016255E-2</v>
      </c>
      <c r="N201" s="93">
        <v>3664854.0945149995</v>
      </c>
      <c r="O201" s="105">
        <v>112.01</v>
      </c>
      <c r="P201" s="93">
        <v>4105.002815289</v>
      </c>
      <c r="Q201" s="94">
        <f t="shared" si="3"/>
        <v>1.4803813870121979E-3</v>
      </c>
      <c r="R201" s="94">
        <f>P201/'סכום נכסי הקרן'!$C$42</f>
        <v>3.6811758309822464E-5</v>
      </c>
    </row>
    <row r="202" spans="2:18">
      <c r="B202" s="88" t="s">
        <v>4521</v>
      </c>
      <c r="C202" s="91" t="s">
        <v>4035</v>
      </c>
      <c r="D202" s="90" t="s">
        <v>4171</v>
      </c>
      <c r="E202" s="90"/>
      <c r="F202" s="90" t="s">
        <v>502</v>
      </c>
      <c r="G202" s="104">
        <v>43485</v>
      </c>
      <c r="H202" s="90" t="s">
        <v>137</v>
      </c>
      <c r="I202" s="93">
        <v>7.1099999999976742</v>
      </c>
      <c r="J202" s="91" t="s">
        <v>576</v>
      </c>
      <c r="K202" s="91" t="s">
        <v>139</v>
      </c>
      <c r="L202" s="92">
        <v>3.0190999999999999E-2</v>
      </c>
      <c r="M202" s="92">
        <v>2.7699999999995294E-2</v>
      </c>
      <c r="N202" s="93">
        <v>4631270.4362990018</v>
      </c>
      <c r="O202" s="105">
        <v>113.41</v>
      </c>
      <c r="P202" s="93">
        <v>5252.3241723110023</v>
      </c>
      <c r="Q202" s="94">
        <f t="shared" si="3"/>
        <v>1.8941382730077493E-3</v>
      </c>
      <c r="R202" s="94">
        <f>P202/'סכום נכסי הקרן'!$C$42</f>
        <v>4.7100403263021615E-5</v>
      </c>
    </row>
    <row r="203" spans="2:18">
      <c r="B203" s="88" t="s">
        <v>4521</v>
      </c>
      <c r="C203" s="91" t="s">
        <v>4035</v>
      </c>
      <c r="D203" s="90" t="s">
        <v>4172</v>
      </c>
      <c r="E203" s="90"/>
      <c r="F203" s="90" t="s">
        <v>502</v>
      </c>
      <c r="G203" s="104">
        <v>43613</v>
      </c>
      <c r="H203" s="90" t="s">
        <v>137</v>
      </c>
      <c r="I203" s="93">
        <v>7.1300000000021138</v>
      </c>
      <c r="J203" s="91" t="s">
        <v>576</v>
      </c>
      <c r="K203" s="91" t="s">
        <v>139</v>
      </c>
      <c r="L203" s="92">
        <v>2.5243000000000002E-2</v>
      </c>
      <c r="M203" s="92">
        <v>3.0400000000015366E-2</v>
      </c>
      <c r="N203" s="93">
        <v>1222352.4279790006</v>
      </c>
      <c r="O203" s="105">
        <v>106.54</v>
      </c>
      <c r="P203" s="93">
        <v>1302.294287725</v>
      </c>
      <c r="Q203" s="94">
        <f t="shared" si="3"/>
        <v>4.6964455585267863E-4</v>
      </c>
      <c r="R203" s="94">
        <f>P203/'סכום נכסי הקרן'!$C$42</f>
        <v>1.1678370204630432E-5</v>
      </c>
    </row>
    <row r="204" spans="2:18">
      <c r="B204" s="88" t="s">
        <v>4521</v>
      </c>
      <c r="C204" s="91" t="s">
        <v>4035</v>
      </c>
      <c r="D204" s="90" t="s">
        <v>4173</v>
      </c>
      <c r="E204" s="90"/>
      <c r="F204" s="90" t="s">
        <v>502</v>
      </c>
      <c r="G204" s="104">
        <v>43657</v>
      </c>
      <c r="H204" s="90" t="s">
        <v>137</v>
      </c>
      <c r="I204" s="93">
        <v>7.0399999999958638</v>
      </c>
      <c r="J204" s="91" t="s">
        <v>576</v>
      </c>
      <c r="K204" s="91" t="s">
        <v>139</v>
      </c>
      <c r="L204" s="92">
        <v>2.5243000000000002E-2</v>
      </c>
      <c r="M204" s="92">
        <v>3.4599999999964645E-2</v>
      </c>
      <c r="N204" s="93">
        <v>1205978.7721340002</v>
      </c>
      <c r="O204" s="105">
        <v>102.74</v>
      </c>
      <c r="P204" s="93">
        <v>1239.0225364530002</v>
      </c>
      <c r="Q204" s="94">
        <f t="shared" si="3"/>
        <v>4.4682695325375333E-4</v>
      </c>
      <c r="R204" s="94">
        <f>P204/'סכום נכסי הקרן'!$C$42</f>
        <v>1.1110978531477564E-5</v>
      </c>
    </row>
    <row r="205" spans="2:18">
      <c r="B205" s="88" t="s">
        <v>4521</v>
      </c>
      <c r="C205" s="91" t="s">
        <v>4035</v>
      </c>
      <c r="D205" s="90" t="s">
        <v>4174</v>
      </c>
      <c r="E205" s="90"/>
      <c r="F205" s="90" t="s">
        <v>502</v>
      </c>
      <c r="G205" s="104">
        <v>43541</v>
      </c>
      <c r="H205" s="90" t="s">
        <v>137</v>
      </c>
      <c r="I205" s="93">
        <v>7.1200000000062129</v>
      </c>
      <c r="J205" s="91" t="s">
        <v>576</v>
      </c>
      <c r="K205" s="91" t="s">
        <v>139</v>
      </c>
      <c r="L205" s="92">
        <v>2.7271E-2</v>
      </c>
      <c r="M205" s="92">
        <v>2.9000000000020568E-2</v>
      </c>
      <c r="N205" s="93">
        <v>397709.0296420001</v>
      </c>
      <c r="O205" s="105">
        <v>110.04</v>
      </c>
      <c r="P205" s="93">
        <v>437.639026419</v>
      </c>
      <c r="Q205" s="94">
        <f t="shared" si="3"/>
        <v>1.5782514607001936E-4</v>
      </c>
      <c r="R205" s="94">
        <f>P205/'סכום נכסי הקרן'!$C$42</f>
        <v>3.9245434881262177E-6</v>
      </c>
    </row>
    <row r="206" spans="2:18">
      <c r="B206" s="88" t="s">
        <v>4524</v>
      </c>
      <c r="C206" s="91" t="s">
        <v>4026</v>
      </c>
      <c r="D206" s="90">
        <v>22333</v>
      </c>
      <c r="E206" s="90"/>
      <c r="F206" s="90" t="s">
        <v>495</v>
      </c>
      <c r="G206" s="104">
        <v>41639</v>
      </c>
      <c r="H206" s="90" t="s">
        <v>341</v>
      </c>
      <c r="I206" s="93">
        <v>0.24999999999993947</v>
      </c>
      <c r="J206" s="91" t="s">
        <v>134</v>
      </c>
      <c r="K206" s="91" t="s">
        <v>139</v>
      </c>
      <c r="L206" s="92">
        <v>3.7000000000000005E-2</v>
      </c>
      <c r="M206" s="92">
        <v>6.4899999999994351E-2</v>
      </c>
      <c r="N206" s="93">
        <v>3708037.5482790004</v>
      </c>
      <c r="O206" s="105">
        <v>111.62</v>
      </c>
      <c r="P206" s="93">
        <v>4138.9117114170022</v>
      </c>
      <c r="Q206" s="94">
        <f t="shared" si="3"/>
        <v>1.4926099044921524E-3</v>
      </c>
      <c r="R206" s="94">
        <f>P206/'סכום נכסי הקרן'!$C$42</f>
        <v>3.711583753826241E-5</v>
      </c>
    </row>
    <row r="207" spans="2:18">
      <c r="B207" s="88" t="s">
        <v>4524</v>
      </c>
      <c r="C207" s="91" t="s">
        <v>4026</v>
      </c>
      <c r="D207" s="90">
        <v>22334</v>
      </c>
      <c r="E207" s="90"/>
      <c r="F207" s="90" t="s">
        <v>495</v>
      </c>
      <c r="G207" s="104">
        <v>42004</v>
      </c>
      <c r="H207" s="90" t="s">
        <v>341</v>
      </c>
      <c r="I207" s="93">
        <v>0.71999999999957909</v>
      </c>
      <c r="J207" s="91" t="s">
        <v>134</v>
      </c>
      <c r="K207" s="91" t="s">
        <v>139</v>
      </c>
      <c r="L207" s="92">
        <v>3.7000000000000005E-2</v>
      </c>
      <c r="M207" s="92">
        <v>0.10349999999995169</v>
      </c>
      <c r="N207" s="93">
        <v>2472025.0367380008</v>
      </c>
      <c r="O207" s="105">
        <v>107.54</v>
      </c>
      <c r="P207" s="93">
        <v>2658.4159386709998</v>
      </c>
      <c r="Q207" s="94">
        <f t="shared" si="3"/>
        <v>9.5870079793551719E-4</v>
      </c>
      <c r="R207" s="94">
        <f>P207/'סכום נכסי הקרן'!$C$42</f>
        <v>2.3839439197667655E-5</v>
      </c>
    </row>
    <row r="208" spans="2:18">
      <c r="B208" s="88" t="s">
        <v>4524</v>
      </c>
      <c r="C208" s="91" t="s">
        <v>4026</v>
      </c>
      <c r="D208" s="90" t="s">
        <v>4175</v>
      </c>
      <c r="E208" s="90"/>
      <c r="F208" s="90" t="s">
        <v>495</v>
      </c>
      <c r="G208" s="104">
        <v>42759</v>
      </c>
      <c r="H208" s="90" t="s">
        <v>341</v>
      </c>
      <c r="I208" s="93">
        <v>1.6499999999985091</v>
      </c>
      <c r="J208" s="91" t="s">
        <v>134</v>
      </c>
      <c r="K208" s="91" t="s">
        <v>139</v>
      </c>
      <c r="L208" s="92">
        <v>7.0499999999999993E-2</v>
      </c>
      <c r="M208" s="92">
        <v>7.1899999999953959E-2</v>
      </c>
      <c r="N208" s="93">
        <v>2414350.297342001</v>
      </c>
      <c r="O208" s="105">
        <v>102.82</v>
      </c>
      <c r="P208" s="93">
        <v>2482.4223653180006</v>
      </c>
      <c r="Q208" s="94">
        <f t="shared" si="3"/>
        <v>8.9523248330850187E-4</v>
      </c>
      <c r="R208" s="94">
        <f>P208/'סכום נכסי הקרן'!$C$42</f>
        <v>2.226121058787887E-5</v>
      </c>
    </row>
    <row r="209" spans="2:18">
      <c r="B209" s="88" t="s">
        <v>4524</v>
      </c>
      <c r="C209" s="91" t="s">
        <v>4026</v>
      </c>
      <c r="D209" s="90" t="s">
        <v>4176</v>
      </c>
      <c r="E209" s="90"/>
      <c r="F209" s="90" t="s">
        <v>495</v>
      </c>
      <c r="G209" s="104">
        <v>42759</v>
      </c>
      <c r="H209" s="90" t="s">
        <v>341</v>
      </c>
      <c r="I209" s="93">
        <v>1.6999999999997901</v>
      </c>
      <c r="J209" s="91" t="s">
        <v>134</v>
      </c>
      <c r="K209" s="91" t="s">
        <v>139</v>
      </c>
      <c r="L209" s="92">
        <v>3.8800000000000001E-2</v>
      </c>
      <c r="M209" s="92">
        <v>5.5799999999967743E-2</v>
      </c>
      <c r="N209" s="93">
        <v>2414350.297342001</v>
      </c>
      <c r="O209" s="105">
        <v>98.94</v>
      </c>
      <c r="P209" s="93">
        <v>2388.7582238650011</v>
      </c>
      <c r="Q209" s="94">
        <f t="shared" si="3"/>
        <v>8.6145451581940129E-4</v>
      </c>
      <c r="R209" s="94">
        <f>P209/'סכום נכסי הקרן'!$C$42</f>
        <v>2.142127407806137E-5</v>
      </c>
    </row>
    <row r="210" spans="2:18">
      <c r="B210" s="88" t="s">
        <v>4525</v>
      </c>
      <c r="C210" s="91" t="s">
        <v>4026</v>
      </c>
      <c r="D210" s="90">
        <v>7561</v>
      </c>
      <c r="E210" s="90"/>
      <c r="F210" s="90" t="s">
        <v>526</v>
      </c>
      <c r="G210" s="104">
        <v>43920</v>
      </c>
      <c r="H210" s="90" t="s">
        <v>137</v>
      </c>
      <c r="I210" s="93">
        <v>4.3500000000003203</v>
      </c>
      <c r="J210" s="91" t="s">
        <v>163</v>
      </c>
      <c r="K210" s="91" t="s">
        <v>139</v>
      </c>
      <c r="L210" s="92">
        <v>4.8917999999999996E-2</v>
      </c>
      <c r="M210" s="92">
        <v>5.5500000000009618E-2</v>
      </c>
      <c r="N210" s="93">
        <v>6014492.7567879995</v>
      </c>
      <c r="O210" s="105">
        <v>98.62</v>
      </c>
      <c r="P210" s="93">
        <v>5931.4925517860011</v>
      </c>
      <c r="Q210" s="94">
        <f t="shared" si="3"/>
        <v>2.1390658096898992E-3</v>
      </c>
      <c r="R210" s="94">
        <f>P210/'סכום נכסי הקרן'!$C$42</f>
        <v>5.3190869789327108E-5</v>
      </c>
    </row>
    <row r="211" spans="2:18">
      <c r="B211" s="88" t="s">
        <v>4525</v>
      </c>
      <c r="C211" s="91" t="s">
        <v>4026</v>
      </c>
      <c r="D211" s="90">
        <v>8991</v>
      </c>
      <c r="E211" s="90"/>
      <c r="F211" s="90" t="s">
        <v>526</v>
      </c>
      <c r="G211" s="104">
        <v>44636</v>
      </c>
      <c r="H211" s="90" t="s">
        <v>137</v>
      </c>
      <c r="I211" s="93">
        <v>4.7400000000000837</v>
      </c>
      <c r="J211" s="91" t="s">
        <v>163</v>
      </c>
      <c r="K211" s="91" t="s">
        <v>139</v>
      </c>
      <c r="L211" s="92">
        <v>4.2824000000000001E-2</v>
      </c>
      <c r="M211" s="92">
        <v>7.4500000000004243E-2</v>
      </c>
      <c r="N211" s="93">
        <v>5378442.5936470004</v>
      </c>
      <c r="O211" s="105">
        <v>87.63</v>
      </c>
      <c r="P211" s="93">
        <v>4713.1292209400017</v>
      </c>
      <c r="Q211" s="94">
        <f t="shared" si="3"/>
        <v>1.6996891566739812E-3</v>
      </c>
      <c r="R211" s="94">
        <f>P211/'סכום נכסי הקרן'!$C$42</f>
        <v>4.2265153416707353E-5</v>
      </c>
    </row>
    <row r="212" spans="2:18">
      <c r="B212" s="88" t="s">
        <v>4525</v>
      </c>
      <c r="C212" s="91" t="s">
        <v>4026</v>
      </c>
      <c r="D212" s="90">
        <v>9112</v>
      </c>
      <c r="E212" s="90"/>
      <c r="F212" s="90" t="s">
        <v>526</v>
      </c>
      <c r="G212" s="104">
        <v>44722</v>
      </c>
      <c r="H212" s="90" t="s">
        <v>137</v>
      </c>
      <c r="I212" s="93">
        <v>4.6900000000012563</v>
      </c>
      <c r="J212" s="91" t="s">
        <v>163</v>
      </c>
      <c r="K212" s="91" t="s">
        <v>139</v>
      </c>
      <c r="L212" s="92">
        <v>5.2750000000000005E-2</v>
      </c>
      <c r="M212" s="92">
        <v>6.9900000000013549E-2</v>
      </c>
      <c r="N212" s="93">
        <v>8590677.865902001</v>
      </c>
      <c r="O212" s="105">
        <v>94.1</v>
      </c>
      <c r="P212" s="93">
        <v>8083.827900893999</v>
      </c>
      <c r="Q212" s="94">
        <f t="shared" si="3"/>
        <v>2.9152594769781791E-3</v>
      </c>
      <c r="R212" s="94">
        <f>P212/'סכום נכסי הקרן'!$C$42</f>
        <v>7.2492013354431571E-5</v>
      </c>
    </row>
    <row r="213" spans="2:18">
      <c r="B213" s="88" t="s">
        <v>4525</v>
      </c>
      <c r="C213" s="91" t="s">
        <v>4026</v>
      </c>
      <c r="D213" s="90">
        <v>9247</v>
      </c>
      <c r="E213" s="90"/>
      <c r="F213" s="90" t="s">
        <v>526</v>
      </c>
      <c r="G213" s="104">
        <v>44816</v>
      </c>
      <c r="H213" s="90" t="s">
        <v>137</v>
      </c>
      <c r="I213" s="93">
        <v>4.6299999999994679</v>
      </c>
      <c r="J213" s="91" t="s">
        <v>163</v>
      </c>
      <c r="K213" s="91" t="s">
        <v>139</v>
      </c>
      <c r="L213" s="92">
        <v>5.6036999999999997E-2</v>
      </c>
      <c r="M213" s="92">
        <v>7.9199999999992721E-2</v>
      </c>
      <c r="N213" s="93">
        <v>10614680.569583001</v>
      </c>
      <c r="O213" s="105">
        <v>91.86</v>
      </c>
      <c r="P213" s="93">
        <v>9750.6456149860023</v>
      </c>
      <c r="Q213" s="94">
        <f t="shared" si="3"/>
        <v>3.5163616029727754E-3</v>
      </c>
      <c r="R213" s="94">
        <f>P213/'סכום נכסי הקרן'!$C$42</f>
        <v>8.743926031103709E-5</v>
      </c>
    </row>
    <row r="214" spans="2:18">
      <c r="B214" s="88" t="s">
        <v>4525</v>
      </c>
      <c r="C214" s="91" t="s">
        <v>4026</v>
      </c>
      <c r="D214" s="90">
        <v>9486</v>
      </c>
      <c r="E214" s="90"/>
      <c r="F214" s="90" t="s">
        <v>526</v>
      </c>
      <c r="G214" s="104">
        <v>44976</v>
      </c>
      <c r="H214" s="90" t="s">
        <v>137</v>
      </c>
      <c r="I214" s="93">
        <v>4.640000000000212</v>
      </c>
      <c r="J214" s="91" t="s">
        <v>163</v>
      </c>
      <c r="K214" s="91" t="s">
        <v>139</v>
      </c>
      <c r="L214" s="92">
        <v>6.1999000000000005E-2</v>
      </c>
      <c r="M214" s="92">
        <v>6.5200000000003464E-2</v>
      </c>
      <c r="N214" s="93">
        <v>10368113.138697004</v>
      </c>
      <c r="O214" s="105">
        <v>100.49</v>
      </c>
      <c r="P214" s="93">
        <v>10418.917318919999</v>
      </c>
      <c r="Q214" s="94">
        <f t="shared" si="3"/>
        <v>3.7573594868929028E-3</v>
      </c>
      <c r="R214" s="94">
        <f>P214/'סכום נכסי הקרן'!$C$42</f>
        <v>9.3432010513031685E-5</v>
      </c>
    </row>
    <row r="215" spans="2:18">
      <c r="B215" s="88" t="s">
        <v>4525</v>
      </c>
      <c r="C215" s="91" t="s">
        <v>4026</v>
      </c>
      <c r="D215" s="90">
        <v>9567</v>
      </c>
      <c r="E215" s="90"/>
      <c r="F215" s="90" t="s">
        <v>526</v>
      </c>
      <c r="G215" s="104">
        <v>45056</v>
      </c>
      <c r="H215" s="90" t="s">
        <v>137</v>
      </c>
      <c r="I215" s="93">
        <v>4.6300000000003392</v>
      </c>
      <c r="J215" s="91" t="s">
        <v>163</v>
      </c>
      <c r="K215" s="91" t="s">
        <v>139</v>
      </c>
      <c r="L215" s="92">
        <v>6.3411999999999996E-2</v>
      </c>
      <c r="M215" s="92">
        <v>6.5600000000004377E-2</v>
      </c>
      <c r="N215" s="93">
        <v>11299362.250000002</v>
      </c>
      <c r="O215" s="105">
        <v>100.59</v>
      </c>
      <c r="P215" s="93">
        <v>11366.028920758999</v>
      </c>
      <c r="Q215" s="94">
        <f t="shared" si="3"/>
        <v>4.0989150106951573E-3</v>
      </c>
      <c r="R215" s="94">
        <f>P215/'סכום נכסי הקרן'!$C$42</f>
        <v>1.019252673871738E-4</v>
      </c>
    </row>
    <row r="216" spans="2:18">
      <c r="B216" s="88" t="s">
        <v>4525</v>
      </c>
      <c r="C216" s="91" t="s">
        <v>4026</v>
      </c>
      <c r="D216" s="90">
        <v>7894</v>
      </c>
      <c r="E216" s="90"/>
      <c r="F216" s="90" t="s">
        <v>526</v>
      </c>
      <c r="G216" s="104">
        <v>44068</v>
      </c>
      <c r="H216" s="90" t="s">
        <v>137</v>
      </c>
      <c r="I216" s="93">
        <v>4.2999999999996517</v>
      </c>
      <c r="J216" s="91" t="s">
        <v>163</v>
      </c>
      <c r="K216" s="91" t="s">
        <v>139</v>
      </c>
      <c r="L216" s="92">
        <v>4.5102999999999997E-2</v>
      </c>
      <c r="M216" s="92">
        <v>6.7199999999996582E-2</v>
      </c>
      <c r="N216" s="93">
        <v>7453898.9782480029</v>
      </c>
      <c r="O216" s="105">
        <v>92.38</v>
      </c>
      <c r="P216" s="93">
        <v>6885.9119473380006</v>
      </c>
      <c r="Q216" s="94">
        <f t="shared" si="3"/>
        <v>2.4832567328523093E-3</v>
      </c>
      <c r="R216" s="94">
        <f>P216/'סכום נכסי הקרן'!$C$42</f>
        <v>6.1749659562725489E-5</v>
      </c>
    </row>
    <row r="217" spans="2:18">
      <c r="B217" s="88" t="s">
        <v>4525</v>
      </c>
      <c r="C217" s="91" t="s">
        <v>4026</v>
      </c>
      <c r="D217" s="90">
        <v>8076</v>
      </c>
      <c r="E217" s="90"/>
      <c r="F217" s="90" t="s">
        <v>526</v>
      </c>
      <c r="G217" s="104">
        <v>44160</v>
      </c>
      <c r="H217" s="90" t="s">
        <v>137</v>
      </c>
      <c r="I217" s="93">
        <v>4.1699999999999378</v>
      </c>
      <c r="J217" s="91" t="s">
        <v>163</v>
      </c>
      <c r="K217" s="91" t="s">
        <v>139</v>
      </c>
      <c r="L217" s="92">
        <v>4.5465999999999999E-2</v>
      </c>
      <c r="M217" s="92">
        <v>8.7399999999995981E-2</v>
      </c>
      <c r="N217" s="93">
        <v>6846068.1515790019</v>
      </c>
      <c r="O217" s="105">
        <v>85.49</v>
      </c>
      <c r="P217" s="93">
        <v>5852.7036160139996</v>
      </c>
      <c r="Q217" s="94">
        <f t="shared" si="3"/>
        <v>2.1106522666869674E-3</v>
      </c>
      <c r="R217" s="94">
        <f>P217/'סכום נכסי הקרן'!$C$42</f>
        <v>5.2484327213929909E-5</v>
      </c>
    </row>
    <row r="218" spans="2:18">
      <c r="B218" s="88" t="s">
        <v>4525</v>
      </c>
      <c r="C218" s="91" t="s">
        <v>4026</v>
      </c>
      <c r="D218" s="90">
        <v>9311</v>
      </c>
      <c r="E218" s="90"/>
      <c r="F218" s="90" t="s">
        <v>526</v>
      </c>
      <c r="G218" s="104">
        <v>44880</v>
      </c>
      <c r="H218" s="90" t="s">
        <v>137</v>
      </c>
      <c r="I218" s="93">
        <v>3.9799999999998246</v>
      </c>
      <c r="J218" s="91" t="s">
        <v>163</v>
      </c>
      <c r="K218" s="91" t="s">
        <v>139</v>
      </c>
      <c r="L218" s="92">
        <v>7.2695999999999997E-2</v>
      </c>
      <c r="M218" s="92">
        <v>9.3099999999991259E-2</v>
      </c>
      <c r="N218" s="93">
        <v>6070839.1427110005</v>
      </c>
      <c r="O218" s="105">
        <v>94.75</v>
      </c>
      <c r="P218" s="93">
        <v>5752.1200954000014</v>
      </c>
      <c r="Q218" s="94">
        <f t="shared" si="3"/>
        <v>2.0743789732308609E-3</v>
      </c>
      <c r="R218" s="94">
        <f>P218/'סכום נכסי הקרן'!$C$42</f>
        <v>5.158234092612443E-5</v>
      </c>
    </row>
    <row r="219" spans="2:18">
      <c r="B219" s="88" t="s">
        <v>4526</v>
      </c>
      <c r="C219" s="91" t="s">
        <v>4026</v>
      </c>
      <c r="D219" s="90">
        <v>8811</v>
      </c>
      <c r="E219" s="90"/>
      <c r="F219" s="90" t="s">
        <v>738</v>
      </c>
      <c r="G219" s="104">
        <v>44550</v>
      </c>
      <c r="H219" s="90" t="s">
        <v>4025</v>
      </c>
      <c r="I219" s="93">
        <v>5.1000000000002084</v>
      </c>
      <c r="J219" s="91" t="s">
        <v>344</v>
      </c>
      <c r="K219" s="91" t="s">
        <v>139</v>
      </c>
      <c r="L219" s="92">
        <v>7.85E-2</v>
      </c>
      <c r="M219" s="92">
        <v>8.2700000000002785E-2</v>
      </c>
      <c r="N219" s="93">
        <v>9133229.5074790008</v>
      </c>
      <c r="O219" s="105">
        <v>98.91</v>
      </c>
      <c r="P219" s="93">
        <v>9033.6741394610035</v>
      </c>
      <c r="Q219" s="94">
        <f t="shared" si="3"/>
        <v>3.2578011889743365E-3</v>
      </c>
      <c r="R219" s="94">
        <f>P219/'סכום נכסי הקרן'!$C$42</f>
        <v>8.1009793180402499E-5</v>
      </c>
    </row>
    <row r="220" spans="2:18">
      <c r="B220" s="88" t="s">
        <v>4527</v>
      </c>
      <c r="C220" s="91" t="s">
        <v>4035</v>
      </c>
      <c r="D220" s="90" t="s">
        <v>4177</v>
      </c>
      <c r="E220" s="90"/>
      <c r="F220" s="90" t="s">
        <v>738</v>
      </c>
      <c r="G220" s="104">
        <v>42732</v>
      </c>
      <c r="H220" s="90" t="s">
        <v>4025</v>
      </c>
      <c r="I220" s="93">
        <v>2.1200000000002213</v>
      </c>
      <c r="J220" s="91" t="s">
        <v>135</v>
      </c>
      <c r="K220" s="91" t="s">
        <v>139</v>
      </c>
      <c r="L220" s="92">
        <v>2.1613000000000004E-2</v>
      </c>
      <c r="M220" s="92">
        <v>2.7699999999996949E-2</v>
      </c>
      <c r="N220" s="93">
        <v>5067960.0389259988</v>
      </c>
      <c r="O220" s="105">
        <v>110.45</v>
      </c>
      <c r="P220" s="93">
        <v>5597.5617810230005</v>
      </c>
      <c r="Q220" s="94">
        <f t="shared" si="3"/>
        <v>2.0186408258757579E-3</v>
      </c>
      <c r="R220" s="94">
        <f>P220/'סכום נכסי הקרן'!$C$42</f>
        <v>5.0196333761298857E-5</v>
      </c>
    </row>
    <row r="221" spans="2:18">
      <c r="B221" s="88" t="s">
        <v>4489</v>
      </c>
      <c r="C221" s="91" t="s">
        <v>4035</v>
      </c>
      <c r="D221" s="90">
        <v>2424</v>
      </c>
      <c r="E221" s="90"/>
      <c r="F221" s="90" t="s">
        <v>526</v>
      </c>
      <c r="G221" s="104">
        <v>40618</v>
      </c>
      <c r="H221" s="90" t="s">
        <v>137</v>
      </c>
      <c r="I221" s="93">
        <v>0.98999999999999988</v>
      </c>
      <c r="J221" s="91" t="s">
        <v>135</v>
      </c>
      <c r="K221" s="91" t="s">
        <v>139</v>
      </c>
      <c r="L221" s="92">
        <v>7.1500000000000008E-2</v>
      </c>
      <c r="M221" s="92">
        <v>2.3199999999999998E-2</v>
      </c>
      <c r="N221" s="93">
        <v>21165907.520000003</v>
      </c>
      <c r="O221" s="105">
        <v>125.04</v>
      </c>
      <c r="P221" s="93">
        <v>26465.850170000005</v>
      </c>
      <c r="Q221" s="94">
        <f t="shared" si="3"/>
        <v>9.5443422930669309E-3</v>
      </c>
      <c r="R221" s="94">
        <f>P221/'סכום נכסי הקרן'!$C$42</f>
        <v>2.3733344988057569E-4</v>
      </c>
    </row>
    <row r="222" spans="2:18">
      <c r="B222" s="88" t="s">
        <v>4528</v>
      </c>
      <c r="C222" s="91" t="s">
        <v>4035</v>
      </c>
      <c r="D222" s="90" t="s">
        <v>4178</v>
      </c>
      <c r="E222" s="90"/>
      <c r="F222" s="90" t="s">
        <v>526</v>
      </c>
      <c r="G222" s="104">
        <v>45103</v>
      </c>
      <c r="H222" s="90" t="s">
        <v>137</v>
      </c>
      <c r="I222" s="93">
        <v>2.1699999999999169</v>
      </c>
      <c r="J222" s="91" t="s">
        <v>135</v>
      </c>
      <c r="K222" s="91" t="s">
        <v>139</v>
      </c>
      <c r="L222" s="92">
        <v>6.7500000000000004E-2</v>
      </c>
      <c r="M222" s="92">
        <v>7.2499999999998496E-2</v>
      </c>
      <c r="N222" s="93">
        <v>30164832.843858004</v>
      </c>
      <c r="O222" s="105">
        <v>99.4</v>
      </c>
      <c r="P222" s="93">
        <v>29983.848594050003</v>
      </c>
      <c r="Q222" s="94">
        <f t="shared" si="3"/>
        <v>1.081303311274307E-2</v>
      </c>
      <c r="R222" s="94">
        <f>P222/'סכום נכסי הקרן'!$C$42</f>
        <v>2.6888122549674113E-4</v>
      </c>
    </row>
    <row r="223" spans="2:18">
      <c r="B223" s="88" t="s">
        <v>4529</v>
      </c>
      <c r="C223" s="91" t="s">
        <v>4035</v>
      </c>
      <c r="D223" s="90" t="s">
        <v>4179</v>
      </c>
      <c r="E223" s="90"/>
      <c r="F223" s="90" t="s">
        <v>545</v>
      </c>
      <c r="G223" s="104">
        <v>44294</v>
      </c>
      <c r="H223" s="90" t="s">
        <v>137</v>
      </c>
      <c r="I223" s="93">
        <v>7.5700000000019072</v>
      </c>
      <c r="J223" s="91" t="s">
        <v>576</v>
      </c>
      <c r="K223" s="91" t="s">
        <v>139</v>
      </c>
      <c r="L223" s="92">
        <v>0.03</v>
      </c>
      <c r="M223" s="92">
        <v>5.4400000000012418E-2</v>
      </c>
      <c r="N223" s="93">
        <v>5491369.4269050006</v>
      </c>
      <c r="O223" s="105">
        <v>92.64</v>
      </c>
      <c r="P223" s="93">
        <v>5087.2047910970014</v>
      </c>
      <c r="Q223" s="94">
        <f t="shared" si="3"/>
        <v>1.8345915029851399E-3</v>
      </c>
      <c r="R223" s="94">
        <f>P223/'סכום נכסי הקרן'!$C$42</f>
        <v>4.5619689356838992E-5</v>
      </c>
    </row>
    <row r="224" spans="2:18">
      <c r="B224" s="88" t="s">
        <v>4530</v>
      </c>
      <c r="C224" s="91" t="s">
        <v>4035</v>
      </c>
      <c r="D224" s="90" t="s">
        <v>4180</v>
      </c>
      <c r="E224" s="90"/>
      <c r="F224" s="90" t="s">
        <v>545</v>
      </c>
      <c r="G224" s="104">
        <v>42326</v>
      </c>
      <c r="H224" s="90" t="s">
        <v>137</v>
      </c>
      <c r="I224" s="93">
        <v>5.9500000000123574</v>
      </c>
      <c r="J224" s="91" t="s">
        <v>576</v>
      </c>
      <c r="K224" s="91" t="s">
        <v>139</v>
      </c>
      <c r="L224" s="92">
        <v>8.0500000000000002E-2</v>
      </c>
      <c r="M224" s="92">
        <v>9.8500000000153937E-2</v>
      </c>
      <c r="N224" s="93">
        <v>494218.35453200014</v>
      </c>
      <c r="O224" s="105">
        <v>93.32</v>
      </c>
      <c r="P224" s="93">
        <v>461.20542489400015</v>
      </c>
      <c r="Q224" s="94">
        <f t="shared" si="3"/>
        <v>1.6632386317963154E-4</v>
      </c>
      <c r="R224" s="94">
        <f>P224/'סכום נכסי הקרן'!$C$42</f>
        <v>4.1358760021171002E-6</v>
      </c>
    </row>
    <row r="225" spans="2:18">
      <c r="B225" s="88" t="s">
        <v>4530</v>
      </c>
      <c r="C225" s="91" t="s">
        <v>4035</v>
      </c>
      <c r="D225" s="90" t="s">
        <v>4181</v>
      </c>
      <c r="E225" s="90"/>
      <c r="F225" s="90" t="s">
        <v>545</v>
      </c>
      <c r="G225" s="104">
        <v>42606</v>
      </c>
      <c r="H225" s="90" t="s">
        <v>137</v>
      </c>
      <c r="I225" s="93">
        <v>5.9399999999965951</v>
      </c>
      <c r="J225" s="91" t="s">
        <v>576</v>
      </c>
      <c r="K225" s="91" t="s">
        <v>139</v>
      </c>
      <c r="L225" s="92">
        <v>8.0500000000000002E-2</v>
      </c>
      <c r="M225" s="92">
        <v>9.8699999999946858E-2</v>
      </c>
      <c r="N225" s="93">
        <v>2078819.6736710004</v>
      </c>
      <c r="O225" s="105">
        <v>93.23</v>
      </c>
      <c r="P225" s="93">
        <v>1938.0871337900001</v>
      </c>
      <c r="Q225" s="94">
        <f t="shared" si="3"/>
        <v>6.9892963497725268E-4</v>
      </c>
      <c r="R225" s="94">
        <f>P225/'סכום נכסי הקרן'!$C$42</f>
        <v>1.7379865096981976E-5</v>
      </c>
    </row>
    <row r="226" spans="2:18">
      <c r="B226" s="88" t="s">
        <v>4530</v>
      </c>
      <c r="C226" s="91" t="s">
        <v>4035</v>
      </c>
      <c r="D226" s="90" t="s">
        <v>4182</v>
      </c>
      <c r="E226" s="90"/>
      <c r="F226" s="90" t="s">
        <v>545</v>
      </c>
      <c r="G226" s="104">
        <v>42648</v>
      </c>
      <c r="H226" s="90" t="s">
        <v>137</v>
      </c>
      <c r="I226" s="93">
        <v>5.9500000000013795</v>
      </c>
      <c r="J226" s="91" t="s">
        <v>576</v>
      </c>
      <c r="K226" s="91" t="s">
        <v>139</v>
      </c>
      <c r="L226" s="92">
        <v>8.0500000000000002E-2</v>
      </c>
      <c r="M226" s="92">
        <v>9.8600000000003712E-2</v>
      </c>
      <c r="N226" s="93">
        <v>1906913.1763860006</v>
      </c>
      <c r="O226" s="105">
        <v>93.28</v>
      </c>
      <c r="P226" s="93">
        <v>1778.7718332690001</v>
      </c>
      <c r="Q226" s="94">
        <f t="shared" si="3"/>
        <v>6.4147598240504638E-4</v>
      </c>
      <c r="R226" s="94">
        <f>P226/'סכום נכסי הקרן'!$C$42</f>
        <v>1.5951199490226991E-5</v>
      </c>
    </row>
    <row r="227" spans="2:18">
      <c r="B227" s="88" t="s">
        <v>4530</v>
      </c>
      <c r="C227" s="91" t="s">
        <v>4035</v>
      </c>
      <c r="D227" s="90" t="s">
        <v>4183</v>
      </c>
      <c r="E227" s="90"/>
      <c r="F227" s="90" t="s">
        <v>545</v>
      </c>
      <c r="G227" s="104">
        <v>42718</v>
      </c>
      <c r="H227" s="90" t="s">
        <v>137</v>
      </c>
      <c r="I227" s="93">
        <v>5.9399999999997108</v>
      </c>
      <c r="J227" s="91" t="s">
        <v>576</v>
      </c>
      <c r="K227" s="91" t="s">
        <v>139</v>
      </c>
      <c r="L227" s="92">
        <v>8.0500000000000002E-2</v>
      </c>
      <c r="M227" s="92">
        <v>9.860000000000127E-2</v>
      </c>
      <c r="N227" s="93">
        <v>1332312.2805279999</v>
      </c>
      <c r="O227" s="105">
        <v>93.27</v>
      </c>
      <c r="P227" s="93">
        <v>1242.6499376439999</v>
      </c>
      <c r="Q227" s="94">
        <f t="shared" si="3"/>
        <v>4.4813509783927754E-4</v>
      </c>
      <c r="R227" s="94">
        <f>P227/'סכום נכסי הקרן'!$C$42</f>
        <v>1.1143507380285782E-5</v>
      </c>
    </row>
    <row r="228" spans="2:18">
      <c r="B228" s="88" t="s">
        <v>4530</v>
      </c>
      <c r="C228" s="91" t="s">
        <v>4035</v>
      </c>
      <c r="D228" s="90" t="s">
        <v>4184</v>
      </c>
      <c r="E228" s="90"/>
      <c r="F228" s="90" t="s">
        <v>545</v>
      </c>
      <c r="G228" s="104">
        <v>42900</v>
      </c>
      <c r="H228" s="90" t="s">
        <v>137</v>
      </c>
      <c r="I228" s="93">
        <v>5.9299999999966992</v>
      </c>
      <c r="J228" s="91" t="s">
        <v>576</v>
      </c>
      <c r="K228" s="91" t="s">
        <v>139</v>
      </c>
      <c r="L228" s="92">
        <v>8.0500000000000002E-2</v>
      </c>
      <c r="M228" s="92">
        <v>9.9199999999979804E-2</v>
      </c>
      <c r="N228" s="93">
        <v>1578174.5099940004</v>
      </c>
      <c r="O228" s="105">
        <v>92.97</v>
      </c>
      <c r="P228" s="93">
        <v>1467.2315686880006</v>
      </c>
      <c r="Q228" s="94">
        <f t="shared" si="3"/>
        <v>5.2912565531809696E-4</v>
      </c>
      <c r="R228" s="94">
        <f>P228/'סכום נכסי הקרן'!$C$42</f>
        <v>1.3157451120354922E-5</v>
      </c>
    </row>
    <row r="229" spans="2:18">
      <c r="B229" s="88" t="s">
        <v>4530</v>
      </c>
      <c r="C229" s="91" t="s">
        <v>4035</v>
      </c>
      <c r="D229" s="90" t="s">
        <v>4185</v>
      </c>
      <c r="E229" s="90"/>
      <c r="F229" s="90" t="s">
        <v>545</v>
      </c>
      <c r="G229" s="104">
        <v>43075</v>
      </c>
      <c r="H229" s="90" t="s">
        <v>137</v>
      </c>
      <c r="I229" s="93">
        <v>5.9299999999943696</v>
      </c>
      <c r="J229" s="91" t="s">
        <v>576</v>
      </c>
      <c r="K229" s="91" t="s">
        <v>139</v>
      </c>
      <c r="L229" s="92">
        <v>8.0500000000000002E-2</v>
      </c>
      <c r="M229" s="92">
        <v>9.9399999999868455E-2</v>
      </c>
      <c r="N229" s="93">
        <v>979266.22370000021</v>
      </c>
      <c r="O229" s="105">
        <v>92.86</v>
      </c>
      <c r="P229" s="93">
        <v>909.34830218400009</v>
      </c>
      <c r="Q229" s="94">
        <f t="shared" si="3"/>
        <v>3.2793699820387662E-4</v>
      </c>
      <c r="R229" s="94">
        <f>P229/'סכום נכסי הקרן'!$C$42</f>
        <v>8.1546131453963771E-6</v>
      </c>
    </row>
    <row r="230" spans="2:18">
      <c r="B230" s="88" t="s">
        <v>4530</v>
      </c>
      <c r="C230" s="91" t="s">
        <v>4035</v>
      </c>
      <c r="D230" s="90" t="s">
        <v>4186</v>
      </c>
      <c r="E230" s="90"/>
      <c r="F230" s="90" t="s">
        <v>545</v>
      </c>
      <c r="G230" s="104">
        <v>43292</v>
      </c>
      <c r="H230" s="90" t="s">
        <v>137</v>
      </c>
      <c r="I230" s="93">
        <v>5.9200000000045643</v>
      </c>
      <c r="J230" s="91" t="s">
        <v>576</v>
      </c>
      <c r="K230" s="91" t="s">
        <v>139</v>
      </c>
      <c r="L230" s="92">
        <v>8.0500000000000002E-2</v>
      </c>
      <c r="M230" s="92">
        <v>9.9500000000072364E-2</v>
      </c>
      <c r="N230" s="93">
        <v>2670236.3790410003</v>
      </c>
      <c r="O230" s="105">
        <v>92.8</v>
      </c>
      <c r="P230" s="93">
        <v>2477.9839439790012</v>
      </c>
      <c r="Q230" s="94">
        <f t="shared" si="3"/>
        <v>8.9363186166860895E-4</v>
      </c>
      <c r="R230" s="94">
        <f>P230/'סכום נכסי הקרן'!$C$42</f>
        <v>2.2221408887134627E-5</v>
      </c>
    </row>
    <row r="231" spans="2:18">
      <c r="B231" s="88" t="s">
        <v>4502</v>
      </c>
      <c r="C231" s="91" t="s">
        <v>4035</v>
      </c>
      <c r="D231" s="90" t="s">
        <v>4187</v>
      </c>
      <c r="E231" s="90"/>
      <c r="F231" s="90" t="s">
        <v>545</v>
      </c>
      <c r="G231" s="104">
        <v>44858</v>
      </c>
      <c r="H231" s="90" t="s">
        <v>137</v>
      </c>
      <c r="I231" s="93">
        <v>5.5900000000087839</v>
      </c>
      <c r="J231" s="91" t="s">
        <v>576</v>
      </c>
      <c r="K231" s="91" t="s">
        <v>139</v>
      </c>
      <c r="L231" s="92">
        <v>3.49E-2</v>
      </c>
      <c r="M231" s="92">
        <v>4.4800000000048218E-2</v>
      </c>
      <c r="N231" s="93">
        <v>730441.33950100024</v>
      </c>
      <c r="O231" s="105">
        <v>98.82</v>
      </c>
      <c r="P231" s="93">
        <v>721.82207077400005</v>
      </c>
      <c r="Q231" s="94">
        <f t="shared" si="3"/>
        <v>2.6030967733531302E-4</v>
      </c>
      <c r="R231" s="94">
        <f>P231/'סכום נכסי הקרן'!$C$42</f>
        <v>6.4729650155324851E-6</v>
      </c>
    </row>
    <row r="232" spans="2:18">
      <c r="B232" s="88" t="s">
        <v>4502</v>
      </c>
      <c r="C232" s="91" t="s">
        <v>4035</v>
      </c>
      <c r="D232" s="90" t="s">
        <v>4188</v>
      </c>
      <c r="E232" s="90"/>
      <c r="F232" s="90" t="s">
        <v>545</v>
      </c>
      <c r="G232" s="104">
        <v>44858</v>
      </c>
      <c r="H232" s="90" t="s">
        <v>137</v>
      </c>
      <c r="I232" s="93">
        <v>5.6100000000090855</v>
      </c>
      <c r="J232" s="91" t="s">
        <v>576</v>
      </c>
      <c r="K232" s="91" t="s">
        <v>139</v>
      </c>
      <c r="L232" s="92">
        <v>3.49E-2</v>
      </c>
      <c r="M232" s="92">
        <v>4.4700000000098203E-2</v>
      </c>
      <c r="N232" s="93">
        <v>605921.5235120001</v>
      </c>
      <c r="O232" s="105">
        <v>98.83</v>
      </c>
      <c r="P232" s="93">
        <v>598.83219329600001</v>
      </c>
      <c r="Q232" s="94">
        <f t="shared" si="3"/>
        <v>2.1595601094287625E-4</v>
      </c>
      <c r="R232" s="94">
        <f>P232/'סכום נכסי הקרן'!$C$42</f>
        <v>5.3700489280179205E-6</v>
      </c>
    </row>
    <row r="233" spans="2:18">
      <c r="B233" s="88" t="s">
        <v>4502</v>
      </c>
      <c r="C233" s="91" t="s">
        <v>4035</v>
      </c>
      <c r="D233" s="90" t="s">
        <v>4189</v>
      </c>
      <c r="E233" s="90"/>
      <c r="F233" s="90" t="s">
        <v>545</v>
      </c>
      <c r="G233" s="104">
        <v>44858</v>
      </c>
      <c r="H233" s="90" t="s">
        <v>137</v>
      </c>
      <c r="I233" s="93">
        <v>5.4900000000019986</v>
      </c>
      <c r="J233" s="91" t="s">
        <v>576</v>
      </c>
      <c r="K233" s="91" t="s">
        <v>139</v>
      </c>
      <c r="L233" s="92">
        <v>3.49E-2</v>
      </c>
      <c r="M233" s="92">
        <v>4.4900000000046632E-2</v>
      </c>
      <c r="N233" s="93">
        <v>759152.91687900038</v>
      </c>
      <c r="O233" s="105">
        <v>98.86</v>
      </c>
      <c r="P233" s="93">
        <v>750.49850545000015</v>
      </c>
      <c r="Q233" s="94">
        <f t="shared" si="3"/>
        <v>2.7065121960712579E-4</v>
      </c>
      <c r="R233" s="94">
        <f>P233/'סכום נכסי הקרן'!$C$42</f>
        <v>6.7301219603581147E-6</v>
      </c>
    </row>
    <row r="234" spans="2:18">
      <c r="B234" s="88" t="s">
        <v>4502</v>
      </c>
      <c r="C234" s="91" t="s">
        <v>4035</v>
      </c>
      <c r="D234" s="90" t="s">
        <v>4190</v>
      </c>
      <c r="E234" s="90"/>
      <c r="F234" s="90" t="s">
        <v>545</v>
      </c>
      <c r="G234" s="104">
        <v>44858</v>
      </c>
      <c r="H234" s="90" t="s">
        <v>137</v>
      </c>
      <c r="I234" s="93">
        <v>5.5200000000002172</v>
      </c>
      <c r="J234" s="91" t="s">
        <v>576</v>
      </c>
      <c r="K234" s="91" t="s">
        <v>139</v>
      </c>
      <c r="L234" s="92">
        <v>3.49E-2</v>
      </c>
      <c r="M234" s="92">
        <v>4.47999999999978E-2</v>
      </c>
      <c r="N234" s="93">
        <v>925508.49635500018</v>
      </c>
      <c r="O234" s="105">
        <v>98.86</v>
      </c>
      <c r="P234" s="93">
        <v>914.95761651500038</v>
      </c>
      <c r="Q234" s="94">
        <f t="shared" si="3"/>
        <v>3.299598773353076E-4</v>
      </c>
      <c r="R234" s="94">
        <f>P234/'סכום נכסי הקרן'!$C$42</f>
        <v>8.2049148705663431E-6</v>
      </c>
    </row>
    <row r="235" spans="2:18">
      <c r="B235" s="88" t="s">
        <v>4502</v>
      </c>
      <c r="C235" s="91" t="s">
        <v>4035</v>
      </c>
      <c r="D235" s="90" t="s">
        <v>4191</v>
      </c>
      <c r="E235" s="90"/>
      <c r="F235" s="90" t="s">
        <v>545</v>
      </c>
      <c r="G235" s="104">
        <v>44858</v>
      </c>
      <c r="H235" s="90" t="s">
        <v>137</v>
      </c>
      <c r="I235" s="93">
        <v>5.73999999999078</v>
      </c>
      <c r="J235" s="91" t="s">
        <v>576</v>
      </c>
      <c r="K235" s="91" t="s">
        <v>139</v>
      </c>
      <c r="L235" s="92">
        <v>3.49E-2</v>
      </c>
      <c r="M235" s="92">
        <v>4.4599999999891456E-2</v>
      </c>
      <c r="N235" s="93">
        <v>544720.89876900008</v>
      </c>
      <c r="O235" s="105">
        <v>98.77</v>
      </c>
      <c r="P235" s="93">
        <v>538.02078580400007</v>
      </c>
      <c r="Q235" s="94">
        <f t="shared" si="3"/>
        <v>1.9402567865811434E-4</v>
      </c>
      <c r="R235" s="94">
        <f>P235/'סכום נכסי הקרן'!$C$42</f>
        <v>4.8247204749561834E-6</v>
      </c>
    </row>
    <row r="236" spans="2:18">
      <c r="B236" s="88" t="s">
        <v>4531</v>
      </c>
      <c r="C236" s="91" t="s">
        <v>4026</v>
      </c>
      <c r="D236" s="90">
        <v>9637</v>
      </c>
      <c r="E236" s="90"/>
      <c r="F236" s="90" t="s">
        <v>545</v>
      </c>
      <c r="G236" s="104">
        <v>45104</v>
      </c>
      <c r="H236" s="90" t="s">
        <v>137</v>
      </c>
      <c r="I236" s="93">
        <v>2.7399999999994002</v>
      </c>
      <c r="J236" s="91" t="s">
        <v>344</v>
      </c>
      <c r="K236" s="91" t="s">
        <v>139</v>
      </c>
      <c r="L236" s="92">
        <v>5.2159000000000004E-2</v>
      </c>
      <c r="M236" s="92">
        <v>5.6699999999992381E-2</v>
      </c>
      <c r="N236" s="93">
        <v>5686336.8999999985</v>
      </c>
      <c r="O236" s="105">
        <v>99.12</v>
      </c>
      <c r="P236" s="93">
        <v>5636.2971659870018</v>
      </c>
      <c r="Q236" s="94">
        <f t="shared" si="3"/>
        <v>2.0326099132307986E-3</v>
      </c>
      <c r="R236" s="94">
        <f>P236/'סכום נכסי הקרן'!$C$42</f>
        <v>5.0543694699523297E-5</v>
      </c>
    </row>
    <row r="237" spans="2:18">
      <c r="B237" s="88" t="s">
        <v>4532</v>
      </c>
      <c r="C237" s="91" t="s">
        <v>4026</v>
      </c>
      <c r="D237" s="90">
        <v>9577</v>
      </c>
      <c r="E237" s="90"/>
      <c r="F237" s="90" t="s">
        <v>545</v>
      </c>
      <c r="G237" s="104">
        <v>45063</v>
      </c>
      <c r="H237" s="90" t="s">
        <v>137</v>
      </c>
      <c r="I237" s="93">
        <v>3.7899999999993303</v>
      </c>
      <c r="J237" s="91" t="s">
        <v>344</v>
      </c>
      <c r="K237" s="91" t="s">
        <v>139</v>
      </c>
      <c r="L237" s="92">
        <v>4.4344000000000001E-2</v>
      </c>
      <c r="M237" s="92">
        <v>4.4699999999987583E-2</v>
      </c>
      <c r="N237" s="93">
        <v>8529505.3500000015</v>
      </c>
      <c r="O237" s="105">
        <v>100.84</v>
      </c>
      <c r="P237" s="93">
        <v>8601.1530027440003</v>
      </c>
      <c r="Q237" s="94">
        <f t="shared" si="3"/>
        <v>3.1018217002635276E-3</v>
      </c>
      <c r="R237" s="94">
        <f>P237/'סכום נכסי הקרן'!$C$42</f>
        <v>7.7131144549659708E-5</v>
      </c>
    </row>
    <row r="238" spans="2:18">
      <c r="B238" s="88" t="s">
        <v>4533</v>
      </c>
      <c r="C238" s="91" t="s">
        <v>4026</v>
      </c>
      <c r="D238" s="90" t="s">
        <v>4192</v>
      </c>
      <c r="E238" s="90"/>
      <c r="F238" s="90" t="s">
        <v>545</v>
      </c>
      <c r="G238" s="104">
        <v>42372</v>
      </c>
      <c r="H238" s="90" t="s">
        <v>137</v>
      </c>
      <c r="I238" s="93">
        <v>9.6800000000019573</v>
      </c>
      <c r="J238" s="91" t="s">
        <v>135</v>
      </c>
      <c r="K238" s="91" t="s">
        <v>139</v>
      </c>
      <c r="L238" s="92">
        <v>6.7000000000000004E-2</v>
      </c>
      <c r="M238" s="92">
        <v>3.1100000000005613E-2</v>
      </c>
      <c r="N238" s="93">
        <v>6956518.1755390009</v>
      </c>
      <c r="O238" s="105">
        <v>155.31</v>
      </c>
      <c r="P238" s="93">
        <v>10804.168125363001</v>
      </c>
      <c r="Q238" s="94">
        <f t="shared" si="3"/>
        <v>3.8962919429354468E-3</v>
      </c>
      <c r="R238" s="94">
        <f>P238/'סכום נכסי הקרן'!$C$42</f>
        <v>9.6886760780832788E-5</v>
      </c>
    </row>
    <row r="239" spans="2:18">
      <c r="B239" s="88" t="s">
        <v>4534</v>
      </c>
      <c r="C239" s="91" t="s">
        <v>4035</v>
      </c>
      <c r="D239" s="90" t="s">
        <v>4193</v>
      </c>
      <c r="E239" s="90"/>
      <c r="F239" s="90" t="s">
        <v>4194</v>
      </c>
      <c r="G239" s="104">
        <v>41816</v>
      </c>
      <c r="H239" s="90" t="s">
        <v>137</v>
      </c>
      <c r="I239" s="93">
        <v>5.8300000000031815</v>
      </c>
      <c r="J239" s="91" t="s">
        <v>576</v>
      </c>
      <c r="K239" s="91" t="s">
        <v>139</v>
      </c>
      <c r="L239" s="92">
        <v>4.4999999999999998E-2</v>
      </c>
      <c r="M239" s="92">
        <v>8.1100000000052949E-2</v>
      </c>
      <c r="N239" s="93">
        <v>2178621.1092100004</v>
      </c>
      <c r="O239" s="105">
        <v>90.27</v>
      </c>
      <c r="P239" s="93">
        <v>1966.6413022780011</v>
      </c>
      <c r="Q239" s="94">
        <f t="shared" si="3"/>
        <v>7.0922708456579121E-4</v>
      </c>
      <c r="R239" s="94">
        <f>P239/'סכום נכסי הקרן'!$C$42</f>
        <v>1.7635925615431154E-5</v>
      </c>
    </row>
    <row r="240" spans="2:18">
      <c r="B240" s="88" t="s">
        <v>4534</v>
      </c>
      <c r="C240" s="91" t="s">
        <v>4035</v>
      </c>
      <c r="D240" s="90" t="s">
        <v>4195</v>
      </c>
      <c r="E240" s="90"/>
      <c r="F240" s="90" t="s">
        <v>4194</v>
      </c>
      <c r="G240" s="104">
        <v>42625</v>
      </c>
      <c r="H240" s="90" t="s">
        <v>137</v>
      </c>
      <c r="I240" s="93">
        <v>5.8299999999898473</v>
      </c>
      <c r="J240" s="91" t="s">
        <v>576</v>
      </c>
      <c r="K240" s="91" t="s">
        <v>139</v>
      </c>
      <c r="L240" s="92">
        <v>4.4999999999999998E-2</v>
      </c>
      <c r="M240" s="92">
        <v>8.109999999987233E-2</v>
      </c>
      <c r="N240" s="93">
        <v>606655.74105700024</v>
      </c>
      <c r="O240" s="105">
        <v>90.73</v>
      </c>
      <c r="P240" s="93">
        <v>550.41876187299988</v>
      </c>
      <c r="Q240" s="94">
        <f t="shared" si="3"/>
        <v>1.9849674331629482E-4</v>
      </c>
      <c r="R240" s="94">
        <f>P240/'סכום נכסי הקרן'!$C$42</f>
        <v>4.9358997649881326E-6</v>
      </c>
    </row>
    <row r="241" spans="2:18">
      <c r="B241" s="88" t="s">
        <v>4534</v>
      </c>
      <c r="C241" s="91" t="s">
        <v>4035</v>
      </c>
      <c r="D241" s="90" t="s">
        <v>4196</v>
      </c>
      <c r="E241" s="90"/>
      <c r="F241" s="90" t="s">
        <v>4194</v>
      </c>
      <c r="G241" s="104">
        <v>42716</v>
      </c>
      <c r="H241" s="90" t="s">
        <v>137</v>
      </c>
      <c r="I241" s="93">
        <v>5.8299999999781429</v>
      </c>
      <c r="J241" s="91" t="s">
        <v>576</v>
      </c>
      <c r="K241" s="91" t="s">
        <v>139</v>
      </c>
      <c r="L241" s="92">
        <v>4.4999999999999998E-2</v>
      </c>
      <c r="M241" s="92">
        <v>8.1099999999687478E-2</v>
      </c>
      <c r="N241" s="93">
        <v>458970.71086300007</v>
      </c>
      <c r="O241" s="105">
        <v>90.91</v>
      </c>
      <c r="P241" s="93">
        <v>417.25030836400009</v>
      </c>
      <c r="Q241" s="94">
        <f t="shared" si="3"/>
        <v>1.5047239137731973E-4</v>
      </c>
      <c r="R241" s="94">
        <f>P241/'סכום נכסי הקרן'!$C$42</f>
        <v>3.7417069359824819E-6</v>
      </c>
    </row>
    <row r="242" spans="2:18">
      <c r="B242" s="88" t="s">
        <v>4534</v>
      </c>
      <c r="C242" s="91" t="s">
        <v>4035</v>
      </c>
      <c r="D242" s="90" t="s">
        <v>4197</v>
      </c>
      <c r="E242" s="90"/>
      <c r="F242" s="90" t="s">
        <v>4194</v>
      </c>
      <c r="G242" s="104">
        <v>42803</v>
      </c>
      <c r="H242" s="90" t="s">
        <v>137</v>
      </c>
      <c r="I242" s="93">
        <v>5.8300000000017675</v>
      </c>
      <c r="J242" s="91" t="s">
        <v>576</v>
      </c>
      <c r="K242" s="91" t="s">
        <v>139</v>
      </c>
      <c r="L242" s="92">
        <v>4.4999999999999998E-2</v>
      </c>
      <c r="M242" s="92">
        <v>8.1100000000029426E-2</v>
      </c>
      <c r="N242" s="93">
        <v>2941428.7906150003</v>
      </c>
      <c r="O242" s="105">
        <v>91.46</v>
      </c>
      <c r="P242" s="93">
        <v>2690.2309754280004</v>
      </c>
      <c r="Q242" s="94">
        <f t="shared" si="3"/>
        <v>9.7017420985785632E-4</v>
      </c>
      <c r="R242" s="94">
        <f>P242/'סכום נכסי הקרן'!$C$42</f>
        <v>2.412474166794973E-5</v>
      </c>
    </row>
    <row r="243" spans="2:18">
      <c r="B243" s="88" t="s">
        <v>4534</v>
      </c>
      <c r="C243" s="91" t="s">
        <v>4035</v>
      </c>
      <c r="D243" s="90" t="s">
        <v>4198</v>
      </c>
      <c r="E243" s="90"/>
      <c r="F243" s="90" t="s">
        <v>4194</v>
      </c>
      <c r="G243" s="104">
        <v>42898</v>
      </c>
      <c r="H243" s="90" t="s">
        <v>137</v>
      </c>
      <c r="I243" s="93">
        <v>5.8300000000071703</v>
      </c>
      <c r="J243" s="91" t="s">
        <v>576</v>
      </c>
      <c r="K243" s="91" t="s">
        <v>139</v>
      </c>
      <c r="L243" s="92">
        <v>4.4999999999999998E-2</v>
      </c>
      <c r="M243" s="92">
        <v>8.1100000000086755E-2</v>
      </c>
      <c r="N243" s="93">
        <v>553207.38015400013</v>
      </c>
      <c r="O243" s="105">
        <v>91</v>
      </c>
      <c r="P243" s="93">
        <v>503.41873203300014</v>
      </c>
      <c r="Q243" s="94">
        <f t="shared" si="3"/>
        <v>1.8154718871306487E-4</v>
      </c>
      <c r="R243" s="94">
        <f>P243/'סכום נכסי הקרן'!$C$42</f>
        <v>4.5144253307732298E-6</v>
      </c>
    </row>
    <row r="244" spans="2:18">
      <c r="B244" s="88" t="s">
        <v>4534</v>
      </c>
      <c r="C244" s="91" t="s">
        <v>4035</v>
      </c>
      <c r="D244" s="90" t="s">
        <v>4199</v>
      </c>
      <c r="E244" s="90"/>
      <c r="F244" s="90" t="s">
        <v>4194</v>
      </c>
      <c r="G244" s="104">
        <v>42989</v>
      </c>
      <c r="H244" s="90" t="s">
        <v>137</v>
      </c>
      <c r="I244" s="93">
        <v>5.8299999999775007</v>
      </c>
      <c r="J244" s="91" t="s">
        <v>576</v>
      </c>
      <c r="K244" s="91" t="s">
        <v>139</v>
      </c>
      <c r="L244" s="92">
        <v>4.4999999999999998E-2</v>
      </c>
      <c r="M244" s="92">
        <v>8.1099999999660721E-2</v>
      </c>
      <c r="N244" s="93">
        <v>697110.93831200001</v>
      </c>
      <c r="O244" s="105">
        <v>91.37</v>
      </c>
      <c r="P244" s="93">
        <v>636.95028545100024</v>
      </c>
      <c r="Q244" s="94">
        <f t="shared" si="3"/>
        <v>2.297024848611177E-4</v>
      </c>
      <c r="R244" s="94">
        <f>P244/'סכום נכסי הקרן'!$C$42</f>
        <v>5.7118742710883911E-6</v>
      </c>
    </row>
    <row r="245" spans="2:18">
      <c r="B245" s="88" t="s">
        <v>4534</v>
      </c>
      <c r="C245" s="91" t="s">
        <v>4035</v>
      </c>
      <c r="D245" s="90" t="s">
        <v>4200</v>
      </c>
      <c r="E245" s="90"/>
      <c r="F245" s="90" t="s">
        <v>4194</v>
      </c>
      <c r="G245" s="104">
        <v>43080</v>
      </c>
      <c r="H245" s="90" t="s">
        <v>137</v>
      </c>
      <c r="I245" s="93">
        <v>5.8300000000211778</v>
      </c>
      <c r="J245" s="91" t="s">
        <v>576</v>
      </c>
      <c r="K245" s="91" t="s">
        <v>139</v>
      </c>
      <c r="L245" s="92">
        <v>4.4999999999999998E-2</v>
      </c>
      <c r="M245" s="92">
        <v>8.1100000000130151E-2</v>
      </c>
      <c r="N245" s="93">
        <v>215989.06225400002</v>
      </c>
      <c r="O245" s="105">
        <v>90.73</v>
      </c>
      <c r="P245" s="93">
        <v>195.96689229499998</v>
      </c>
      <c r="Q245" s="94">
        <f t="shared" si="3"/>
        <v>7.0671264522316311E-5</v>
      </c>
      <c r="R245" s="94">
        <f>P245/'סכום נכסי הקרן'!$C$42</f>
        <v>1.7573400556566191E-6</v>
      </c>
    </row>
    <row r="246" spans="2:18">
      <c r="B246" s="88" t="s">
        <v>4534</v>
      </c>
      <c r="C246" s="91" t="s">
        <v>4035</v>
      </c>
      <c r="D246" s="90" t="s">
        <v>4201</v>
      </c>
      <c r="E246" s="90"/>
      <c r="F246" s="90" t="s">
        <v>4194</v>
      </c>
      <c r="G246" s="104">
        <v>43171</v>
      </c>
      <c r="H246" s="90" t="s">
        <v>137</v>
      </c>
      <c r="I246" s="93">
        <v>5.7199999999460172</v>
      </c>
      <c r="J246" s="91" t="s">
        <v>576</v>
      </c>
      <c r="K246" s="91" t="s">
        <v>139</v>
      </c>
      <c r="L246" s="92">
        <v>4.4999999999999998E-2</v>
      </c>
      <c r="M246" s="92">
        <v>8.1799999999373346E-2</v>
      </c>
      <c r="N246" s="93">
        <v>161383.85591000004</v>
      </c>
      <c r="O246" s="105">
        <v>91.37</v>
      </c>
      <c r="P246" s="93">
        <v>147.45643376800001</v>
      </c>
      <c r="Q246" s="94">
        <f t="shared" si="3"/>
        <v>5.3177006147796271E-5</v>
      </c>
      <c r="R246" s="94">
        <f>P246/'סכום נכסי הקרן'!$C$42</f>
        <v>1.3223207986311235E-6</v>
      </c>
    </row>
    <row r="247" spans="2:18">
      <c r="B247" s="88" t="s">
        <v>4534</v>
      </c>
      <c r="C247" s="91" t="s">
        <v>4035</v>
      </c>
      <c r="D247" s="90" t="s">
        <v>4202</v>
      </c>
      <c r="E247" s="90"/>
      <c r="F247" s="90" t="s">
        <v>4194</v>
      </c>
      <c r="G247" s="104">
        <v>43341</v>
      </c>
      <c r="H247" s="90" t="s">
        <v>137</v>
      </c>
      <c r="I247" s="93">
        <v>5.8700000000135688</v>
      </c>
      <c r="J247" s="91" t="s">
        <v>576</v>
      </c>
      <c r="K247" s="91" t="s">
        <v>139</v>
      </c>
      <c r="L247" s="92">
        <v>4.4999999999999998E-2</v>
      </c>
      <c r="M247" s="92">
        <v>7.8500000000110828E-2</v>
      </c>
      <c r="N247" s="93">
        <v>404873.01122600003</v>
      </c>
      <c r="O247" s="105">
        <v>91.37</v>
      </c>
      <c r="P247" s="93">
        <v>369.9324691540001</v>
      </c>
      <c r="Q247" s="94">
        <f t="shared" si="3"/>
        <v>1.3340822562833999E-4</v>
      </c>
      <c r="R247" s="94">
        <f>P247/'סכום נכסי הקרן'!$C$42</f>
        <v>3.317382534972557E-6</v>
      </c>
    </row>
    <row r="248" spans="2:18">
      <c r="B248" s="88" t="s">
        <v>4534</v>
      </c>
      <c r="C248" s="91" t="s">
        <v>4035</v>
      </c>
      <c r="D248" s="90" t="s">
        <v>4203</v>
      </c>
      <c r="E248" s="90"/>
      <c r="F248" s="90" t="s">
        <v>4194</v>
      </c>
      <c r="G248" s="104">
        <v>43990</v>
      </c>
      <c r="H248" s="90" t="s">
        <v>137</v>
      </c>
      <c r="I248" s="93">
        <v>5.830000000021017</v>
      </c>
      <c r="J248" s="91" t="s">
        <v>576</v>
      </c>
      <c r="K248" s="91" t="s">
        <v>139</v>
      </c>
      <c r="L248" s="92">
        <v>4.4999999999999998E-2</v>
      </c>
      <c r="M248" s="92">
        <v>8.1100000000300626E-2</v>
      </c>
      <c r="N248" s="93">
        <v>417580.94952000002</v>
      </c>
      <c r="O248" s="105">
        <v>90.01</v>
      </c>
      <c r="P248" s="93">
        <v>375.86463777000017</v>
      </c>
      <c r="Q248" s="94">
        <f t="shared" si="3"/>
        <v>1.3554753524611576E-4</v>
      </c>
      <c r="R248" s="94">
        <f>P248/'סכום נכסי הקרן'!$C$42</f>
        <v>3.370579467391697E-6</v>
      </c>
    </row>
    <row r="249" spans="2:18">
      <c r="B249" s="88" t="s">
        <v>4534</v>
      </c>
      <c r="C249" s="91" t="s">
        <v>4035</v>
      </c>
      <c r="D249" s="90" t="s">
        <v>4204</v>
      </c>
      <c r="E249" s="90"/>
      <c r="F249" s="90" t="s">
        <v>4194</v>
      </c>
      <c r="G249" s="104">
        <v>41893</v>
      </c>
      <c r="H249" s="90" t="s">
        <v>137</v>
      </c>
      <c r="I249" s="93">
        <v>5.8300000000054677</v>
      </c>
      <c r="J249" s="91" t="s">
        <v>576</v>
      </c>
      <c r="K249" s="91" t="s">
        <v>139</v>
      </c>
      <c r="L249" s="92">
        <v>4.4999999999999998E-2</v>
      </c>
      <c r="M249" s="92">
        <v>8.1100000000122338E-2</v>
      </c>
      <c r="N249" s="93">
        <v>427423.5039810001</v>
      </c>
      <c r="O249" s="105">
        <v>89.92</v>
      </c>
      <c r="P249" s="93">
        <v>384.3392199299999</v>
      </c>
      <c r="Q249" s="94">
        <f t="shared" si="3"/>
        <v>1.3860371188152351E-4</v>
      </c>
      <c r="R249" s="94">
        <f>P249/'סכום נכסי הקרן'!$C$42</f>
        <v>3.4465755834208358E-6</v>
      </c>
    </row>
    <row r="250" spans="2:18">
      <c r="B250" s="88" t="s">
        <v>4534</v>
      </c>
      <c r="C250" s="91" t="s">
        <v>4035</v>
      </c>
      <c r="D250" s="90" t="s">
        <v>4205</v>
      </c>
      <c r="E250" s="90"/>
      <c r="F250" s="90" t="s">
        <v>4194</v>
      </c>
      <c r="G250" s="104">
        <v>42151</v>
      </c>
      <c r="H250" s="90" t="s">
        <v>137</v>
      </c>
      <c r="I250" s="93">
        <v>5.8299999999982903</v>
      </c>
      <c r="J250" s="91" t="s">
        <v>576</v>
      </c>
      <c r="K250" s="91" t="s">
        <v>139</v>
      </c>
      <c r="L250" s="92">
        <v>4.4999999999999998E-2</v>
      </c>
      <c r="M250" s="92">
        <v>8.1099999999976705E-2</v>
      </c>
      <c r="N250" s="93">
        <v>1565297.6923250004</v>
      </c>
      <c r="O250" s="105">
        <v>90.82</v>
      </c>
      <c r="P250" s="93">
        <v>1421.6034357210001</v>
      </c>
      <c r="Q250" s="94">
        <f t="shared" si="3"/>
        <v>5.1267084595307355E-4</v>
      </c>
      <c r="R250" s="94">
        <f>P250/'סכום נכסי הקרן'!$C$42</f>
        <v>1.2748279219996209E-5</v>
      </c>
    </row>
    <row r="251" spans="2:18">
      <c r="B251" s="88" t="s">
        <v>4534</v>
      </c>
      <c r="C251" s="91" t="s">
        <v>4035</v>
      </c>
      <c r="D251" s="90" t="s">
        <v>4206</v>
      </c>
      <c r="E251" s="90"/>
      <c r="F251" s="90" t="s">
        <v>4194</v>
      </c>
      <c r="G251" s="104">
        <v>42166</v>
      </c>
      <c r="H251" s="90" t="s">
        <v>137</v>
      </c>
      <c r="I251" s="93">
        <v>5.8300000000035217</v>
      </c>
      <c r="J251" s="91" t="s">
        <v>576</v>
      </c>
      <c r="K251" s="91" t="s">
        <v>139</v>
      </c>
      <c r="L251" s="92">
        <v>4.4999999999999998E-2</v>
      </c>
      <c r="M251" s="92">
        <v>8.1100000000037878E-2</v>
      </c>
      <c r="N251" s="93">
        <v>1472773.0755820004</v>
      </c>
      <c r="O251" s="105">
        <v>90.82</v>
      </c>
      <c r="P251" s="93">
        <v>1337.5725754630005</v>
      </c>
      <c r="Q251" s="94">
        <f t="shared" si="3"/>
        <v>4.8236691510137008E-4</v>
      </c>
      <c r="R251" s="94">
        <f>P251/'סכום נכסי הקרן'!$C$42</f>
        <v>1.1994729500891771E-5</v>
      </c>
    </row>
    <row r="252" spans="2:18">
      <c r="B252" s="88" t="s">
        <v>4534</v>
      </c>
      <c r="C252" s="91" t="s">
        <v>4035</v>
      </c>
      <c r="D252" s="90" t="s">
        <v>4207</v>
      </c>
      <c r="E252" s="90"/>
      <c r="F252" s="90" t="s">
        <v>4194</v>
      </c>
      <c r="G252" s="104">
        <v>42257</v>
      </c>
      <c r="H252" s="90" t="s">
        <v>137</v>
      </c>
      <c r="I252" s="93">
        <v>5.829999999986752</v>
      </c>
      <c r="J252" s="91" t="s">
        <v>576</v>
      </c>
      <c r="K252" s="91" t="s">
        <v>139</v>
      </c>
      <c r="L252" s="92">
        <v>4.4999999999999998E-2</v>
      </c>
      <c r="M252" s="92">
        <v>8.1099999999802358E-2</v>
      </c>
      <c r="N252" s="93">
        <v>782638.18655600015</v>
      </c>
      <c r="O252" s="105">
        <v>90.18</v>
      </c>
      <c r="P252" s="93">
        <v>705.78311044500015</v>
      </c>
      <c r="Q252" s="94">
        <f t="shared" si="3"/>
        <v>2.5452556964855448E-4</v>
      </c>
      <c r="R252" s="94">
        <f>P252/'סכום נכסי הקרן'!$C$42</f>
        <v>6.3291350700394002E-6</v>
      </c>
    </row>
    <row r="253" spans="2:18">
      <c r="B253" s="88" t="s">
        <v>4534</v>
      </c>
      <c r="C253" s="91" t="s">
        <v>4035</v>
      </c>
      <c r="D253" s="90" t="s">
        <v>4208</v>
      </c>
      <c r="E253" s="90"/>
      <c r="F253" s="90" t="s">
        <v>4194</v>
      </c>
      <c r="G253" s="104">
        <v>42348</v>
      </c>
      <c r="H253" s="90" t="s">
        <v>137</v>
      </c>
      <c r="I253" s="93">
        <v>5.830000000003345</v>
      </c>
      <c r="J253" s="91" t="s">
        <v>576</v>
      </c>
      <c r="K253" s="91" t="s">
        <v>139</v>
      </c>
      <c r="L253" s="92">
        <v>4.4999999999999998E-2</v>
      </c>
      <c r="M253" s="92">
        <v>8.1100000000039654E-2</v>
      </c>
      <c r="N253" s="93">
        <v>1355284.7699990002</v>
      </c>
      <c r="O253" s="105">
        <v>90.64</v>
      </c>
      <c r="P253" s="93">
        <v>1228.4301076830002</v>
      </c>
      <c r="Q253" s="94">
        <f t="shared" si="3"/>
        <v>4.4300702057649486E-4</v>
      </c>
      <c r="R253" s="94">
        <f>P253/'סכום נכסי הקרן'!$C$42</f>
        <v>1.1015990550874242E-5</v>
      </c>
    </row>
    <row r="254" spans="2:18">
      <c r="B254" s="88" t="s">
        <v>4534</v>
      </c>
      <c r="C254" s="91" t="s">
        <v>4035</v>
      </c>
      <c r="D254" s="90" t="s">
        <v>4209</v>
      </c>
      <c r="E254" s="90"/>
      <c r="F254" s="90" t="s">
        <v>4194</v>
      </c>
      <c r="G254" s="104">
        <v>42439</v>
      </c>
      <c r="H254" s="90" t="s">
        <v>137</v>
      </c>
      <c r="I254" s="93">
        <v>5.8299999999978862</v>
      </c>
      <c r="J254" s="91" t="s">
        <v>576</v>
      </c>
      <c r="K254" s="91" t="s">
        <v>139</v>
      </c>
      <c r="L254" s="92">
        <v>4.4999999999999998E-2</v>
      </c>
      <c r="M254" s="92">
        <v>8.1099999999987335E-2</v>
      </c>
      <c r="N254" s="93">
        <v>1609651.8457240004</v>
      </c>
      <c r="O254" s="105">
        <v>91.55</v>
      </c>
      <c r="P254" s="93">
        <v>1473.6362979170003</v>
      </c>
      <c r="Q254" s="94">
        <f t="shared" ref="Q254:Q297" si="4">IFERROR(P254/$P$10,0)</f>
        <v>5.3143538380455522E-4</v>
      </c>
      <c r="R254" s="94">
        <f>P254/'סכום נכסי הקרן'!$C$42</f>
        <v>1.3214885756828172E-5</v>
      </c>
    </row>
    <row r="255" spans="2:18">
      <c r="B255" s="88" t="s">
        <v>4534</v>
      </c>
      <c r="C255" s="91" t="s">
        <v>4035</v>
      </c>
      <c r="D255" s="90" t="s">
        <v>4210</v>
      </c>
      <c r="E255" s="90"/>
      <c r="F255" s="90" t="s">
        <v>4194</v>
      </c>
      <c r="G255" s="104">
        <v>42549</v>
      </c>
      <c r="H255" s="90" t="s">
        <v>137</v>
      </c>
      <c r="I255" s="93">
        <v>5.8500000000055241</v>
      </c>
      <c r="J255" s="91" t="s">
        <v>576</v>
      </c>
      <c r="K255" s="91" t="s">
        <v>139</v>
      </c>
      <c r="L255" s="92">
        <v>4.4999999999999998E-2</v>
      </c>
      <c r="M255" s="92">
        <v>7.9900000000063892E-2</v>
      </c>
      <c r="N255" s="93">
        <v>1132210.3215740002</v>
      </c>
      <c r="O255" s="105">
        <v>91.95</v>
      </c>
      <c r="P255" s="93">
        <v>1041.067447165</v>
      </c>
      <c r="Q255" s="94">
        <f t="shared" si="4"/>
        <v>3.7543868804846821E-4</v>
      </c>
      <c r="R255" s="94">
        <f>P255/'סכום נכסי הקרן'!$C$42</f>
        <v>9.3358092487845957E-6</v>
      </c>
    </row>
    <row r="256" spans="2:18">
      <c r="B256" s="88" t="s">
        <v>4534</v>
      </c>
      <c r="C256" s="91" t="s">
        <v>4035</v>
      </c>
      <c r="D256" s="90" t="s">
        <v>4211</v>
      </c>
      <c r="E256" s="90"/>
      <c r="F256" s="90" t="s">
        <v>4194</v>
      </c>
      <c r="G256" s="104">
        <v>42604</v>
      </c>
      <c r="H256" s="90" t="s">
        <v>137</v>
      </c>
      <c r="I256" s="93">
        <v>5.8300000000013625</v>
      </c>
      <c r="J256" s="91" t="s">
        <v>576</v>
      </c>
      <c r="K256" s="91" t="s">
        <v>139</v>
      </c>
      <c r="L256" s="92">
        <v>4.4999999999999998E-2</v>
      </c>
      <c r="M256" s="92">
        <v>8.1100000000030564E-2</v>
      </c>
      <c r="N256" s="93">
        <v>1480562.0640630005</v>
      </c>
      <c r="O256" s="105">
        <v>90.73</v>
      </c>
      <c r="P256" s="93">
        <v>1343.3139833990003</v>
      </c>
      <c r="Q256" s="94">
        <f t="shared" si="4"/>
        <v>4.8443743096363511E-4</v>
      </c>
      <c r="R256" s="94">
        <f>P256/'סכום נכסי הקרן'!$C$42</f>
        <v>1.2046215780148621E-5</v>
      </c>
    </row>
    <row r="257" spans="2:18">
      <c r="B257" s="88" t="s">
        <v>4535</v>
      </c>
      <c r="C257" s="91" t="s">
        <v>4035</v>
      </c>
      <c r="D257" s="90" t="s">
        <v>4212</v>
      </c>
      <c r="E257" s="90"/>
      <c r="F257" s="90" t="s">
        <v>559</v>
      </c>
      <c r="G257" s="104">
        <v>44871</v>
      </c>
      <c r="H257" s="90"/>
      <c r="I257" s="93">
        <v>5.1899999999998006</v>
      </c>
      <c r="J257" s="91" t="s">
        <v>344</v>
      </c>
      <c r="K257" s="91" t="s">
        <v>139</v>
      </c>
      <c r="L257" s="92">
        <v>0.05</v>
      </c>
      <c r="M257" s="92">
        <v>6.3699999999998466E-2</v>
      </c>
      <c r="N257" s="93">
        <v>8903762.0986789986</v>
      </c>
      <c r="O257" s="105">
        <v>96.87</v>
      </c>
      <c r="P257" s="93">
        <v>8625.0735706090018</v>
      </c>
      <c r="Q257" s="94">
        <f t="shared" si="4"/>
        <v>3.1104481409817216E-3</v>
      </c>
      <c r="R257" s="94">
        <f>P257/'סכום נכסי הקרן'!$C$42</f>
        <v>7.73456530902143E-5</v>
      </c>
    </row>
    <row r="258" spans="2:18">
      <c r="B258" s="88" t="s">
        <v>4535</v>
      </c>
      <c r="C258" s="91" t="s">
        <v>4035</v>
      </c>
      <c r="D258" s="90" t="s">
        <v>4213</v>
      </c>
      <c r="E258" s="90"/>
      <c r="F258" s="90" t="s">
        <v>559</v>
      </c>
      <c r="G258" s="104">
        <v>44969</v>
      </c>
      <c r="H258" s="90"/>
      <c r="I258" s="93">
        <v>5.1899999999999356</v>
      </c>
      <c r="J258" s="91" t="s">
        <v>344</v>
      </c>
      <c r="K258" s="91" t="s">
        <v>139</v>
      </c>
      <c r="L258" s="92">
        <v>0.05</v>
      </c>
      <c r="M258" s="92">
        <v>6.0199999999998977E-2</v>
      </c>
      <c r="N258" s="93">
        <v>6289342.8793669995</v>
      </c>
      <c r="O258" s="105">
        <v>97.64</v>
      </c>
      <c r="P258" s="93">
        <v>6140.9143685810013</v>
      </c>
      <c r="Q258" s="94">
        <f t="shared" si="4"/>
        <v>2.214589304695291E-3</v>
      </c>
      <c r="R258" s="94">
        <f>P258/'סכום נכסי הקרן'!$C$42</f>
        <v>5.5068867357550144E-5</v>
      </c>
    </row>
    <row r="259" spans="2:18">
      <c r="B259" s="88" t="s">
        <v>4535</v>
      </c>
      <c r="C259" s="91" t="s">
        <v>4035</v>
      </c>
      <c r="D259" s="90" t="s">
        <v>4214</v>
      </c>
      <c r="E259" s="90"/>
      <c r="F259" s="90" t="s">
        <v>559</v>
      </c>
      <c r="G259" s="104">
        <v>45018</v>
      </c>
      <c r="H259" s="90"/>
      <c r="I259" s="93">
        <v>5.1900000000003139</v>
      </c>
      <c r="J259" s="91" t="s">
        <v>344</v>
      </c>
      <c r="K259" s="91" t="s">
        <v>139</v>
      </c>
      <c r="L259" s="92">
        <v>0.05</v>
      </c>
      <c r="M259" s="92">
        <v>4.1800000000003133E-2</v>
      </c>
      <c r="N259" s="93">
        <v>3007563.6375380014</v>
      </c>
      <c r="O259" s="105">
        <v>106.08</v>
      </c>
      <c r="P259" s="93">
        <v>3190.4233652000003</v>
      </c>
      <c r="Q259" s="94">
        <f t="shared" si="4"/>
        <v>1.1505578873027859E-3</v>
      </c>
      <c r="R259" s="94">
        <f>P259/'סכום נכסי הקרן'!$C$42</f>
        <v>2.8610234660091094E-5</v>
      </c>
    </row>
    <row r="260" spans="2:18">
      <c r="B260" s="88" t="s">
        <v>4536</v>
      </c>
      <c r="C260" s="91" t="s">
        <v>4035</v>
      </c>
      <c r="D260" s="90" t="s">
        <v>4215</v>
      </c>
      <c r="E260" s="90"/>
      <c r="F260" s="90" t="s">
        <v>559</v>
      </c>
      <c r="G260" s="104">
        <v>41534</v>
      </c>
      <c r="H260" s="90"/>
      <c r="I260" s="93">
        <v>5.5399999999999263</v>
      </c>
      <c r="J260" s="91" t="s">
        <v>507</v>
      </c>
      <c r="K260" s="91" t="s">
        <v>139</v>
      </c>
      <c r="L260" s="92">
        <v>3.9842000000000002E-2</v>
      </c>
      <c r="M260" s="92">
        <v>3.1999999999999244E-2</v>
      </c>
      <c r="N260" s="93">
        <v>34135037.424263015</v>
      </c>
      <c r="O260" s="105">
        <v>116.26</v>
      </c>
      <c r="P260" s="93">
        <v>39685.39575698501</v>
      </c>
      <c r="Q260" s="94">
        <f t="shared" si="4"/>
        <v>1.4311688410064435E-2</v>
      </c>
      <c r="R260" s="94">
        <f>P260/'סכום נכסי הקרן'!$C$42</f>
        <v>3.5588019369797599E-4</v>
      </c>
    </row>
    <row r="261" spans="2:18">
      <c r="B261" s="95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3"/>
      <c r="O261" s="105"/>
      <c r="P261" s="90"/>
      <c r="Q261" s="94"/>
      <c r="R261" s="90"/>
    </row>
    <row r="262" spans="2:18">
      <c r="B262" s="81" t="s">
        <v>41</v>
      </c>
      <c r="C262" s="83"/>
      <c r="D262" s="82"/>
      <c r="E262" s="82"/>
      <c r="F262" s="82"/>
      <c r="G262" s="102"/>
      <c r="H262" s="82"/>
      <c r="I262" s="85">
        <v>3.590617390239156</v>
      </c>
      <c r="J262" s="83"/>
      <c r="K262" s="83"/>
      <c r="L262" s="84"/>
      <c r="M262" s="84">
        <v>6.9957968076955909E-2</v>
      </c>
      <c r="N262" s="85"/>
      <c r="O262" s="103"/>
      <c r="P262" s="85">
        <v>1006320.6908472821</v>
      </c>
      <c r="Q262" s="86">
        <f t="shared" si="4"/>
        <v>0.36290801422768137</v>
      </c>
      <c r="R262" s="86">
        <f>P262/'סכום נכסי הקרן'!$C$42</f>
        <v>9.024216479382785E-3</v>
      </c>
    </row>
    <row r="263" spans="2:18">
      <c r="B263" s="87" t="s">
        <v>39</v>
      </c>
      <c r="C263" s="83"/>
      <c r="D263" s="82"/>
      <c r="E263" s="82"/>
      <c r="F263" s="82"/>
      <c r="G263" s="102"/>
      <c r="H263" s="82"/>
      <c r="I263" s="85">
        <v>3.5906173902391547</v>
      </c>
      <c r="J263" s="83"/>
      <c r="K263" s="83"/>
      <c r="L263" s="84"/>
      <c r="M263" s="84">
        <v>6.9957968076955909E-2</v>
      </c>
      <c r="N263" s="85"/>
      <c r="O263" s="103"/>
      <c r="P263" s="85">
        <f>SUM(P264:P365)</f>
        <v>1006320.6908472822</v>
      </c>
      <c r="Q263" s="86">
        <f t="shared" si="4"/>
        <v>0.36290801422768143</v>
      </c>
      <c r="R263" s="86">
        <f>P263/'סכום נכסי הקרן'!$C$42</f>
        <v>9.0242164793827868E-3</v>
      </c>
    </row>
    <row r="264" spans="2:18">
      <c r="B264" s="88" t="s">
        <v>4537</v>
      </c>
      <c r="C264" s="91" t="s">
        <v>4035</v>
      </c>
      <c r="D264" s="90">
        <v>8763</v>
      </c>
      <c r="E264" s="90"/>
      <c r="F264" s="90" t="s">
        <v>4066</v>
      </c>
      <c r="G264" s="104">
        <v>44529</v>
      </c>
      <c r="H264" s="90" t="s">
        <v>4025</v>
      </c>
      <c r="I264" s="93">
        <v>2.7799999999996721</v>
      </c>
      <c r="J264" s="91" t="s">
        <v>853</v>
      </c>
      <c r="K264" s="91" t="s">
        <v>4016</v>
      </c>
      <c r="L264" s="92">
        <v>6.7299999999999999E-2</v>
      </c>
      <c r="M264" s="92">
        <v>7.9099999999997075E-2</v>
      </c>
      <c r="N264" s="93">
        <v>21511210.974751007</v>
      </c>
      <c r="O264" s="105">
        <v>100.55</v>
      </c>
      <c r="P264" s="93">
        <v>7434.0672581980007</v>
      </c>
      <c r="Q264" s="94">
        <f t="shared" si="4"/>
        <v>2.6809372110158545E-3</v>
      </c>
      <c r="R264" s="94">
        <f>P264/'סכום נכסי הקרן'!$C$42</f>
        <v>6.6665261750492388E-5</v>
      </c>
    </row>
    <row r="265" spans="2:18">
      <c r="B265" s="88" t="s">
        <v>4537</v>
      </c>
      <c r="C265" s="91" t="s">
        <v>4035</v>
      </c>
      <c r="D265" s="90">
        <v>9327</v>
      </c>
      <c r="E265" s="90"/>
      <c r="F265" s="90" t="s">
        <v>4066</v>
      </c>
      <c r="G265" s="104">
        <v>44880</v>
      </c>
      <c r="H265" s="90" t="s">
        <v>4025</v>
      </c>
      <c r="I265" s="93">
        <v>1.0699999999859793</v>
      </c>
      <c r="J265" s="91" t="s">
        <v>853</v>
      </c>
      <c r="K265" s="91" t="s">
        <v>144</v>
      </c>
      <c r="L265" s="92">
        <v>6.5689999999999998E-2</v>
      </c>
      <c r="M265" s="92">
        <v>7.0999999999827812E-2</v>
      </c>
      <c r="N265" s="93">
        <v>589657.77553700015</v>
      </c>
      <c r="O265" s="105">
        <v>101.12</v>
      </c>
      <c r="P265" s="93">
        <v>203.26570065500002</v>
      </c>
      <c r="Q265" s="94">
        <f t="shared" si="4"/>
        <v>7.3303423507267544E-5</v>
      </c>
      <c r="R265" s="94">
        <f>P265/'סכום נכסי הקרן'!$C$42</f>
        <v>1.8227923784412303E-6</v>
      </c>
    </row>
    <row r="266" spans="2:18">
      <c r="B266" s="88" t="s">
        <v>4537</v>
      </c>
      <c r="C266" s="91" t="s">
        <v>4035</v>
      </c>
      <c r="D266" s="90">
        <v>9474</v>
      </c>
      <c r="E266" s="90"/>
      <c r="F266" s="90" t="s">
        <v>4066</v>
      </c>
      <c r="G266" s="104">
        <v>44977</v>
      </c>
      <c r="H266" s="90" t="s">
        <v>4025</v>
      </c>
      <c r="I266" s="93">
        <v>1.0799999999724235</v>
      </c>
      <c r="J266" s="91" t="s">
        <v>853</v>
      </c>
      <c r="K266" s="91" t="s">
        <v>144</v>
      </c>
      <c r="L266" s="92">
        <v>6.6449999999999995E-2</v>
      </c>
      <c r="M266" s="92">
        <v>5.3299999998533451E-2</v>
      </c>
      <c r="N266" s="93">
        <v>228270.95040100001</v>
      </c>
      <c r="O266" s="105">
        <v>102.52</v>
      </c>
      <c r="P266" s="93">
        <v>79.778571890000023</v>
      </c>
      <c r="Q266" s="94">
        <f t="shared" si="4"/>
        <v>2.8770434083138606E-5</v>
      </c>
      <c r="R266" s="94">
        <f>P266/'סכום נכסי הקרן'!$C$42</f>
        <v>7.1541717237792481E-7</v>
      </c>
    </row>
    <row r="267" spans="2:18">
      <c r="B267" s="88" t="s">
        <v>4537</v>
      </c>
      <c r="C267" s="91" t="s">
        <v>4035</v>
      </c>
      <c r="D267" s="90">
        <v>9571</v>
      </c>
      <c r="E267" s="90"/>
      <c r="F267" s="90" t="s">
        <v>4066</v>
      </c>
      <c r="G267" s="104">
        <v>45069</v>
      </c>
      <c r="H267" s="90" t="s">
        <v>4025</v>
      </c>
      <c r="I267" s="93">
        <v>1.0800000000143148</v>
      </c>
      <c r="J267" s="91" t="s">
        <v>853</v>
      </c>
      <c r="K267" s="91" t="s">
        <v>144</v>
      </c>
      <c r="L267" s="92">
        <v>6.6449999999999995E-2</v>
      </c>
      <c r="M267" s="92">
        <v>7.1099999999535507E-2</v>
      </c>
      <c r="N267" s="93">
        <v>374546.57017500006</v>
      </c>
      <c r="O267" s="105">
        <v>100.67</v>
      </c>
      <c r="P267" s="93">
        <v>128.53839522700002</v>
      </c>
      <c r="Q267" s="94">
        <f t="shared" si="4"/>
        <v>4.6354620538079191E-5</v>
      </c>
      <c r="R267" s="94">
        <f>P267/'סכום נכסי הקרן'!$C$42</f>
        <v>1.1526726171795914E-6</v>
      </c>
    </row>
    <row r="268" spans="2:18">
      <c r="B268" s="88" t="s">
        <v>4538</v>
      </c>
      <c r="C268" s="91" t="s">
        <v>4035</v>
      </c>
      <c r="D268" s="90">
        <v>9382</v>
      </c>
      <c r="E268" s="90"/>
      <c r="F268" s="90" t="s">
        <v>4066</v>
      </c>
      <c r="G268" s="104">
        <v>44341</v>
      </c>
      <c r="H268" s="90" t="s">
        <v>4025</v>
      </c>
      <c r="I268" s="93">
        <v>0.71999999999989195</v>
      </c>
      <c r="J268" s="91" t="s">
        <v>853</v>
      </c>
      <c r="K268" s="91" t="s">
        <v>138</v>
      </c>
      <c r="L268" s="92">
        <v>7.6565999999999995E-2</v>
      </c>
      <c r="M268" s="92">
        <v>8.9400000000007654E-2</v>
      </c>
      <c r="N268" s="93">
        <v>2210848.8252739999</v>
      </c>
      <c r="O268" s="105">
        <v>99.69</v>
      </c>
      <c r="P268" s="93">
        <v>8154.782280104002</v>
      </c>
      <c r="Q268" s="94">
        <f t="shared" si="4"/>
        <v>2.9408476548762005E-3</v>
      </c>
      <c r="R268" s="94">
        <f>P268/'סכום נכסי הקרן'!$C$42</f>
        <v>7.3128299266045059E-5</v>
      </c>
    </row>
    <row r="269" spans="2:18">
      <c r="B269" s="88" t="s">
        <v>4538</v>
      </c>
      <c r="C269" s="91" t="s">
        <v>4035</v>
      </c>
      <c r="D269" s="90">
        <v>9410</v>
      </c>
      <c r="E269" s="90"/>
      <c r="F269" s="90" t="s">
        <v>4066</v>
      </c>
      <c r="G269" s="104">
        <v>44946</v>
      </c>
      <c r="H269" s="90" t="s">
        <v>4025</v>
      </c>
      <c r="I269" s="93">
        <v>0.71999999990151309</v>
      </c>
      <c r="J269" s="91" t="s">
        <v>853</v>
      </c>
      <c r="K269" s="91" t="s">
        <v>138</v>
      </c>
      <c r="L269" s="92">
        <v>7.6565999999999995E-2</v>
      </c>
      <c r="M269" s="92">
        <v>8.9399999993413706E-2</v>
      </c>
      <c r="N269" s="93">
        <v>6166.1766260000031</v>
      </c>
      <c r="O269" s="105">
        <v>99.69</v>
      </c>
      <c r="P269" s="93">
        <v>22.744130367000004</v>
      </c>
      <c r="Q269" s="94">
        <f t="shared" si="4"/>
        <v>8.2021837192614163E-6</v>
      </c>
      <c r="R269" s="94">
        <f>P269/'סכום נכסי הקרן'!$C$42</f>
        <v>2.0395879557470019E-7</v>
      </c>
    </row>
    <row r="270" spans="2:18">
      <c r="B270" s="88" t="s">
        <v>4538</v>
      </c>
      <c r="C270" s="91" t="s">
        <v>4035</v>
      </c>
      <c r="D270" s="90">
        <v>9460</v>
      </c>
      <c r="E270" s="90"/>
      <c r="F270" s="90" t="s">
        <v>4066</v>
      </c>
      <c r="G270" s="104">
        <v>44978</v>
      </c>
      <c r="H270" s="90" t="s">
        <v>4025</v>
      </c>
      <c r="I270" s="93">
        <v>0.72000000004507303</v>
      </c>
      <c r="J270" s="91" t="s">
        <v>853</v>
      </c>
      <c r="K270" s="91" t="s">
        <v>138</v>
      </c>
      <c r="L270" s="92">
        <v>7.6565999999999995E-2</v>
      </c>
      <c r="M270" s="92">
        <v>8.9400000001384358E-2</v>
      </c>
      <c r="N270" s="93">
        <v>8420.885191000003</v>
      </c>
      <c r="O270" s="105">
        <v>99.69</v>
      </c>
      <c r="P270" s="93">
        <v>31.060689305000004</v>
      </c>
      <c r="Q270" s="94">
        <f t="shared" si="4"/>
        <v>1.1201372662555323E-5</v>
      </c>
      <c r="R270" s="94">
        <f>P270/'סכום נכסי הקרן'!$C$42</f>
        <v>2.7853783275704044E-7</v>
      </c>
    </row>
    <row r="271" spans="2:18">
      <c r="B271" s="88" t="s">
        <v>4538</v>
      </c>
      <c r="C271" s="91" t="s">
        <v>4035</v>
      </c>
      <c r="D271" s="90">
        <v>9511</v>
      </c>
      <c r="E271" s="90"/>
      <c r="F271" s="90" t="s">
        <v>4066</v>
      </c>
      <c r="G271" s="104">
        <v>45005</v>
      </c>
      <c r="H271" s="90" t="s">
        <v>4025</v>
      </c>
      <c r="I271" s="93">
        <v>0.71999999994543862</v>
      </c>
      <c r="J271" s="91" t="s">
        <v>853</v>
      </c>
      <c r="K271" s="91" t="s">
        <v>138</v>
      </c>
      <c r="L271" s="92">
        <v>7.6501E-2</v>
      </c>
      <c r="M271" s="92">
        <v>8.9299999999398597E-2</v>
      </c>
      <c r="N271" s="93">
        <v>4372.6483260000005</v>
      </c>
      <c r="O271" s="105">
        <v>99.69</v>
      </c>
      <c r="P271" s="93">
        <v>16.128646229000005</v>
      </c>
      <c r="Q271" s="94">
        <f t="shared" si="4"/>
        <v>5.8164509866323016E-6</v>
      </c>
      <c r="R271" s="94">
        <f>P271/'סכום נכסי הקרן'!$C$42</f>
        <v>1.4463420698160433E-7</v>
      </c>
    </row>
    <row r="272" spans="2:18">
      <c r="B272" s="88" t="s">
        <v>4538</v>
      </c>
      <c r="C272" s="91" t="s">
        <v>4035</v>
      </c>
      <c r="D272" s="90">
        <v>9540</v>
      </c>
      <c r="E272" s="90"/>
      <c r="F272" s="90" t="s">
        <v>4066</v>
      </c>
      <c r="G272" s="104">
        <v>45036</v>
      </c>
      <c r="H272" s="90" t="s">
        <v>4025</v>
      </c>
      <c r="I272" s="93">
        <v>0.71999999997013475</v>
      </c>
      <c r="J272" s="91" t="s">
        <v>853</v>
      </c>
      <c r="K272" s="91" t="s">
        <v>138</v>
      </c>
      <c r="L272" s="92">
        <v>7.6565999999999995E-2</v>
      </c>
      <c r="M272" s="92">
        <v>8.9400000000675328E-2</v>
      </c>
      <c r="N272" s="93">
        <v>15977.111907999999</v>
      </c>
      <c r="O272" s="105">
        <v>99.69</v>
      </c>
      <c r="P272" s="93">
        <v>58.932057683000011</v>
      </c>
      <c r="Q272" s="94">
        <f t="shared" si="4"/>
        <v>2.1252585008544119E-5</v>
      </c>
      <c r="R272" s="94">
        <f>P272/'סכום נכסי הקרן'!$C$42</f>
        <v>5.2847531700764091E-7</v>
      </c>
    </row>
    <row r="273" spans="2:18">
      <c r="B273" s="88" t="s">
        <v>4538</v>
      </c>
      <c r="C273" s="91" t="s">
        <v>4035</v>
      </c>
      <c r="D273" s="90">
        <v>9562</v>
      </c>
      <c r="E273" s="90"/>
      <c r="F273" s="90" t="s">
        <v>4066</v>
      </c>
      <c r="G273" s="104">
        <v>45068</v>
      </c>
      <c r="H273" s="90" t="s">
        <v>4025</v>
      </c>
      <c r="I273" s="93">
        <v>0.72000000015071586</v>
      </c>
      <c r="J273" s="91" t="s">
        <v>853</v>
      </c>
      <c r="K273" s="91" t="s">
        <v>138</v>
      </c>
      <c r="L273" s="92">
        <v>7.6565999999999995E-2</v>
      </c>
      <c r="M273" s="92">
        <v>8.9400000007096234E-2</v>
      </c>
      <c r="N273" s="93">
        <v>8634.3407280000029</v>
      </c>
      <c r="O273" s="105">
        <v>99.69</v>
      </c>
      <c r="P273" s="93">
        <v>31.848024810000002</v>
      </c>
      <c r="Q273" s="94">
        <f t="shared" si="4"/>
        <v>1.1485308357457835E-5</v>
      </c>
      <c r="R273" s="94">
        <f>P273/'סכום נכסי הקרן'!$C$42</f>
        <v>2.8559829181710601E-7</v>
      </c>
    </row>
    <row r="274" spans="2:18">
      <c r="B274" s="88" t="s">
        <v>4538</v>
      </c>
      <c r="C274" s="91" t="s">
        <v>4035</v>
      </c>
      <c r="D274" s="90">
        <v>9603</v>
      </c>
      <c r="E274" s="90"/>
      <c r="F274" s="90" t="s">
        <v>4066</v>
      </c>
      <c r="G274" s="104">
        <v>45097</v>
      </c>
      <c r="H274" s="90" t="s">
        <v>4025</v>
      </c>
      <c r="I274" s="93">
        <v>0.72000000010937681</v>
      </c>
      <c r="J274" s="91" t="s">
        <v>853</v>
      </c>
      <c r="K274" s="91" t="s">
        <v>138</v>
      </c>
      <c r="L274" s="92">
        <v>7.6565999999999995E-2</v>
      </c>
      <c r="M274" s="92">
        <v>8.9500000003096325E-2</v>
      </c>
      <c r="N274" s="93">
        <v>6742.6976790000008</v>
      </c>
      <c r="O274" s="105">
        <v>99.68</v>
      </c>
      <c r="P274" s="93">
        <v>24.868147974000006</v>
      </c>
      <c r="Q274" s="94">
        <f t="shared" si="4"/>
        <v>8.9681651990737821E-6</v>
      </c>
      <c r="R274" s="94">
        <f>P274/'סכום נכסי הקרן'!$C$42</f>
        <v>2.2300599878330187E-7</v>
      </c>
    </row>
    <row r="275" spans="2:18">
      <c r="B275" s="88" t="s">
        <v>4539</v>
      </c>
      <c r="C275" s="91" t="s">
        <v>4035</v>
      </c>
      <c r="D275" s="90">
        <v>7770</v>
      </c>
      <c r="E275" s="90"/>
      <c r="F275" s="90" t="s">
        <v>4066</v>
      </c>
      <c r="G275" s="104">
        <v>44004</v>
      </c>
      <c r="H275" s="90" t="s">
        <v>4025</v>
      </c>
      <c r="I275" s="93">
        <v>1.8300000000000445</v>
      </c>
      <c r="J275" s="91" t="s">
        <v>853</v>
      </c>
      <c r="K275" s="91" t="s">
        <v>142</v>
      </c>
      <c r="L275" s="92">
        <v>7.2027000000000008E-2</v>
      </c>
      <c r="M275" s="92">
        <v>7.9299999999999551E-2</v>
      </c>
      <c r="N275" s="93">
        <v>8936264.4903120007</v>
      </c>
      <c r="O275" s="105">
        <v>101.92</v>
      </c>
      <c r="P275" s="93">
        <v>22329.692643500002</v>
      </c>
      <c r="Q275" s="94">
        <f t="shared" si="4"/>
        <v>8.0527256264045621E-3</v>
      </c>
      <c r="R275" s="94">
        <f>P275/'סכום נכסי הקרן'!$C$42</f>
        <v>2.0024231059322009E-4</v>
      </c>
    </row>
    <row r="276" spans="2:18">
      <c r="B276" s="88" t="s">
        <v>4539</v>
      </c>
      <c r="C276" s="91" t="s">
        <v>4035</v>
      </c>
      <c r="D276" s="90">
        <v>8789</v>
      </c>
      <c r="E276" s="90"/>
      <c r="F276" s="90" t="s">
        <v>4066</v>
      </c>
      <c r="G276" s="104">
        <v>44004</v>
      </c>
      <c r="H276" s="90" t="s">
        <v>4025</v>
      </c>
      <c r="I276" s="93">
        <v>1.8299999999997625</v>
      </c>
      <c r="J276" s="91" t="s">
        <v>853</v>
      </c>
      <c r="K276" s="91" t="s">
        <v>142</v>
      </c>
      <c r="L276" s="92">
        <v>7.2027000000000008E-2</v>
      </c>
      <c r="M276" s="92">
        <v>8.0600000000007693E-2</v>
      </c>
      <c r="N276" s="93">
        <v>1029343.2232930004</v>
      </c>
      <c r="O276" s="105">
        <v>101.69</v>
      </c>
      <c r="P276" s="93">
        <v>2566.2902444670003</v>
      </c>
      <c r="Q276" s="94">
        <f t="shared" si="4"/>
        <v>9.2547763851228131E-4</v>
      </c>
      <c r="R276" s="94">
        <f>P276/'סכום נכסי הקרן'!$C$42</f>
        <v>2.3013298768109026E-5</v>
      </c>
    </row>
    <row r="277" spans="2:18">
      <c r="B277" s="88" t="s">
        <v>4539</v>
      </c>
      <c r="C277" s="91" t="s">
        <v>4035</v>
      </c>
      <c r="D277" s="90">
        <v>8980</v>
      </c>
      <c r="E277" s="90"/>
      <c r="F277" s="90" t="s">
        <v>4066</v>
      </c>
      <c r="G277" s="104">
        <v>44627</v>
      </c>
      <c r="H277" s="90" t="s">
        <v>4025</v>
      </c>
      <c r="I277" s="93">
        <v>1.8200000000010108</v>
      </c>
      <c r="J277" s="91" t="s">
        <v>853</v>
      </c>
      <c r="K277" s="91" t="s">
        <v>142</v>
      </c>
      <c r="L277" s="92">
        <v>7.2027000000000008E-2</v>
      </c>
      <c r="M277" s="92">
        <v>8.1200000000035383E-2</v>
      </c>
      <c r="N277" s="93">
        <v>1048049.9327990002</v>
      </c>
      <c r="O277" s="105">
        <v>101.59</v>
      </c>
      <c r="P277" s="93">
        <v>2610.3590655480007</v>
      </c>
      <c r="Q277" s="94">
        <f t="shared" si="4"/>
        <v>9.4137011542676805E-4</v>
      </c>
      <c r="R277" s="94">
        <f>P277/'סכום נכסי הקרן'!$C$42</f>
        <v>2.3408487483836711E-5</v>
      </c>
    </row>
    <row r="278" spans="2:18">
      <c r="B278" s="88" t="s">
        <v>4539</v>
      </c>
      <c r="C278" s="91" t="s">
        <v>4035</v>
      </c>
      <c r="D278" s="90">
        <v>9027</v>
      </c>
      <c r="E278" s="90"/>
      <c r="F278" s="90" t="s">
        <v>4066</v>
      </c>
      <c r="G278" s="104">
        <v>44658</v>
      </c>
      <c r="H278" s="90" t="s">
        <v>4025</v>
      </c>
      <c r="I278" s="93">
        <v>1.8200000000144201</v>
      </c>
      <c r="J278" s="91" t="s">
        <v>853</v>
      </c>
      <c r="K278" s="91" t="s">
        <v>142</v>
      </c>
      <c r="L278" s="92">
        <v>7.2027000000000008E-2</v>
      </c>
      <c r="M278" s="92">
        <v>8.1200000000575798E-2</v>
      </c>
      <c r="N278" s="93">
        <v>155357.69461400001</v>
      </c>
      <c r="O278" s="105">
        <v>101.59</v>
      </c>
      <c r="P278" s="93">
        <v>386.94660828100007</v>
      </c>
      <c r="Q278" s="94">
        <f t="shared" si="4"/>
        <v>1.3954401067234451E-4</v>
      </c>
      <c r="R278" s="94">
        <f>P278/'סכום נכסי הקרן'!$C$42</f>
        <v>3.4699574309166228E-6</v>
      </c>
    </row>
    <row r="279" spans="2:18">
      <c r="B279" s="88" t="s">
        <v>4539</v>
      </c>
      <c r="C279" s="91" t="s">
        <v>4035</v>
      </c>
      <c r="D279" s="90">
        <v>9126</v>
      </c>
      <c r="E279" s="90"/>
      <c r="F279" s="90" t="s">
        <v>4066</v>
      </c>
      <c r="G279" s="104">
        <v>44741</v>
      </c>
      <c r="H279" s="90" t="s">
        <v>4025</v>
      </c>
      <c r="I279" s="93">
        <v>1.8200000000016707</v>
      </c>
      <c r="J279" s="91" t="s">
        <v>853</v>
      </c>
      <c r="K279" s="91" t="s">
        <v>142</v>
      </c>
      <c r="L279" s="92">
        <v>7.2027000000000008E-2</v>
      </c>
      <c r="M279" s="92">
        <v>8.1200000000024503E-2</v>
      </c>
      <c r="N279" s="93">
        <v>1389188.21312</v>
      </c>
      <c r="O279" s="105">
        <v>101.59</v>
      </c>
      <c r="P279" s="93">
        <v>3460.0260320210004</v>
      </c>
      <c r="Q279" s="94">
        <f t="shared" si="4"/>
        <v>1.2477843175415582E-3</v>
      </c>
      <c r="R279" s="94">
        <f>P279/'סכום נכסי הקרן'!$C$42</f>
        <v>3.1027906134939895E-5</v>
      </c>
    </row>
    <row r="280" spans="2:18">
      <c r="B280" s="88" t="s">
        <v>4539</v>
      </c>
      <c r="C280" s="91" t="s">
        <v>4035</v>
      </c>
      <c r="D280" s="90">
        <v>9261</v>
      </c>
      <c r="E280" s="90"/>
      <c r="F280" s="90" t="s">
        <v>4066</v>
      </c>
      <c r="G280" s="104">
        <v>44833</v>
      </c>
      <c r="H280" s="90" t="s">
        <v>4025</v>
      </c>
      <c r="I280" s="93">
        <v>1.8199999999999925</v>
      </c>
      <c r="J280" s="91" t="s">
        <v>853</v>
      </c>
      <c r="K280" s="91" t="s">
        <v>142</v>
      </c>
      <c r="L280" s="92">
        <v>7.2027000000000008E-2</v>
      </c>
      <c r="M280" s="92">
        <v>8.1199999999983202E-2</v>
      </c>
      <c r="N280" s="93">
        <v>1030184.5200350002</v>
      </c>
      <c r="O280" s="105">
        <v>101.59</v>
      </c>
      <c r="P280" s="93">
        <v>2565.8620062109994</v>
      </c>
      <c r="Q280" s="94">
        <f t="shared" si="4"/>
        <v>9.253232035528145E-4</v>
      </c>
      <c r="R280" s="94">
        <f>P280/'סכום נכסי הקרן'!$C$42</f>
        <v>2.3009458526362976E-5</v>
      </c>
    </row>
    <row r="281" spans="2:18">
      <c r="B281" s="88" t="s">
        <v>4539</v>
      </c>
      <c r="C281" s="91" t="s">
        <v>4035</v>
      </c>
      <c r="D281" s="90">
        <v>9285</v>
      </c>
      <c r="E281" s="90"/>
      <c r="F281" s="90" t="s">
        <v>4066</v>
      </c>
      <c r="G281" s="104">
        <v>44861</v>
      </c>
      <c r="H281" s="90" t="s">
        <v>4025</v>
      </c>
      <c r="I281" s="93">
        <v>1.8299999999987859</v>
      </c>
      <c r="J281" s="91" t="s">
        <v>853</v>
      </c>
      <c r="K281" s="91" t="s">
        <v>142</v>
      </c>
      <c r="L281" s="92">
        <v>7.1577000000000002E-2</v>
      </c>
      <c r="M281" s="92">
        <v>8.0699999999878216E-2</v>
      </c>
      <c r="N281" s="93">
        <v>452656.82245700009</v>
      </c>
      <c r="O281" s="105">
        <v>101.59</v>
      </c>
      <c r="P281" s="93">
        <v>1127.4242245389999</v>
      </c>
      <c r="Q281" s="94">
        <f t="shared" si="4"/>
        <v>4.0658141111571785E-4</v>
      </c>
      <c r="R281" s="94">
        <f>P281/'סכום נכסי הקרן'!$C$42</f>
        <v>1.0110216712103966E-5</v>
      </c>
    </row>
    <row r="282" spans="2:18">
      <c r="B282" s="88" t="s">
        <v>4539</v>
      </c>
      <c r="C282" s="91" t="s">
        <v>4035</v>
      </c>
      <c r="D282" s="90">
        <v>9374</v>
      </c>
      <c r="E282" s="90"/>
      <c r="F282" s="90" t="s">
        <v>4066</v>
      </c>
      <c r="G282" s="104">
        <v>44910</v>
      </c>
      <c r="H282" s="90" t="s">
        <v>4025</v>
      </c>
      <c r="I282" s="93">
        <v>1.8299999999992027</v>
      </c>
      <c r="J282" s="91" t="s">
        <v>853</v>
      </c>
      <c r="K282" s="91" t="s">
        <v>142</v>
      </c>
      <c r="L282" s="92">
        <v>7.1577000000000002E-2</v>
      </c>
      <c r="M282" s="92">
        <v>8.0699999999935906E-2</v>
      </c>
      <c r="N282" s="93">
        <v>312177.12214300007</v>
      </c>
      <c r="O282" s="105">
        <v>101.59</v>
      </c>
      <c r="P282" s="93">
        <v>777.53395771400028</v>
      </c>
      <c r="Q282" s="94">
        <f t="shared" si="4"/>
        <v>2.8040097670157128E-4</v>
      </c>
      <c r="R282" s="94">
        <f>P282/'סכום נכסי הקרן'!$C$42</f>
        <v>6.9725633372147705E-6</v>
      </c>
    </row>
    <row r="283" spans="2:18">
      <c r="B283" s="88" t="s">
        <v>4539</v>
      </c>
      <c r="C283" s="91" t="s">
        <v>4035</v>
      </c>
      <c r="D283" s="90">
        <v>9557</v>
      </c>
      <c r="E283" s="90"/>
      <c r="F283" s="90" t="s">
        <v>4066</v>
      </c>
      <c r="G283" s="104">
        <v>45048</v>
      </c>
      <c r="H283" s="90" t="s">
        <v>4025</v>
      </c>
      <c r="I283" s="93">
        <v>1.8300000000000867</v>
      </c>
      <c r="J283" s="91" t="s">
        <v>853</v>
      </c>
      <c r="K283" s="91" t="s">
        <v>142</v>
      </c>
      <c r="L283" s="92">
        <v>7.0323999999999998E-2</v>
      </c>
      <c r="M283" s="92">
        <v>7.9600000000044829E-2</v>
      </c>
      <c r="N283" s="93">
        <v>468265.69611200003</v>
      </c>
      <c r="O283" s="105">
        <v>101.09</v>
      </c>
      <c r="P283" s="93">
        <v>1160.5607307300002</v>
      </c>
      <c r="Q283" s="94">
        <f t="shared" si="4"/>
        <v>4.1853138269991953E-4</v>
      </c>
      <c r="R283" s="94">
        <f>P283/'סכום נכסי הקרן'!$C$42</f>
        <v>1.0407369506394843E-5</v>
      </c>
    </row>
    <row r="284" spans="2:18">
      <c r="B284" s="88" t="s">
        <v>4540</v>
      </c>
      <c r="C284" s="91" t="s">
        <v>4026</v>
      </c>
      <c r="D284" s="90">
        <v>6211</v>
      </c>
      <c r="E284" s="90"/>
      <c r="F284" s="90" t="s">
        <v>446</v>
      </c>
      <c r="G284" s="104">
        <v>43186</v>
      </c>
      <c r="H284" s="90" t="s">
        <v>341</v>
      </c>
      <c r="I284" s="93">
        <v>3.5700000000002294</v>
      </c>
      <c r="J284" s="91" t="s">
        <v>576</v>
      </c>
      <c r="K284" s="91" t="s">
        <v>138</v>
      </c>
      <c r="L284" s="92">
        <v>4.8000000000000001E-2</v>
      </c>
      <c r="M284" s="92">
        <v>5.8700000000004277E-2</v>
      </c>
      <c r="N284" s="93">
        <v>5874318.8180840006</v>
      </c>
      <c r="O284" s="105">
        <v>97.94</v>
      </c>
      <c r="P284" s="93">
        <v>21287.239911216002</v>
      </c>
      <c r="Q284" s="94">
        <f t="shared" si="4"/>
        <v>7.6767873649335773E-3</v>
      </c>
      <c r="R284" s="94">
        <f>P284/'סכום נכסי הקרן'!$C$42</f>
        <v>1.9089407875100853E-4</v>
      </c>
    </row>
    <row r="285" spans="2:18">
      <c r="B285" s="88" t="s">
        <v>4540</v>
      </c>
      <c r="C285" s="91" t="s">
        <v>4026</v>
      </c>
      <c r="D285" s="90">
        <v>6831</v>
      </c>
      <c r="E285" s="90"/>
      <c r="F285" s="90" t="s">
        <v>446</v>
      </c>
      <c r="G285" s="104">
        <v>43552</v>
      </c>
      <c r="H285" s="90" t="s">
        <v>341</v>
      </c>
      <c r="I285" s="93">
        <v>3.5600000000005627</v>
      </c>
      <c r="J285" s="91" t="s">
        <v>576</v>
      </c>
      <c r="K285" s="91" t="s">
        <v>138</v>
      </c>
      <c r="L285" s="92">
        <v>4.5999999999999999E-2</v>
      </c>
      <c r="M285" s="92">
        <v>6.3300000000005907E-2</v>
      </c>
      <c r="N285" s="93">
        <v>2929682.6488750004</v>
      </c>
      <c r="O285" s="105">
        <v>95.72</v>
      </c>
      <c r="P285" s="93">
        <v>10375.880809636001</v>
      </c>
      <c r="Q285" s="94">
        <f t="shared" si="4"/>
        <v>3.7418392911286705E-3</v>
      </c>
      <c r="R285" s="94">
        <f>P285/'סכום נכסי הקרן'!$C$42</f>
        <v>9.3046079089949464E-5</v>
      </c>
    </row>
    <row r="286" spans="2:18">
      <c r="B286" s="88" t="s">
        <v>4540</v>
      </c>
      <c r="C286" s="91" t="s">
        <v>4026</v>
      </c>
      <c r="D286" s="90">
        <v>7598</v>
      </c>
      <c r="E286" s="90"/>
      <c r="F286" s="90" t="s">
        <v>446</v>
      </c>
      <c r="G286" s="104">
        <v>43942</v>
      </c>
      <c r="H286" s="90" t="s">
        <v>341</v>
      </c>
      <c r="I286" s="93">
        <v>3.4699999999994526</v>
      </c>
      <c r="J286" s="91" t="s">
        <v>576</v>
      </c>
      <c r="K286" s="91" t="s">
        <v>138</v>
      </c>
      <c r="L286" s="92">
        <v>5.4400000000000004E-2</v>
      </c>
      <c r="M286" s="92">
        <v>7.5699999999990122E-2</v>
      </c>
      <c r="N286" s="93">
        <v>2977060.1874810006</v>
      </c>
      <c r="O286" s="105">
        <v>94.91</v>
      </c>
      <c r="P286" s="93">
        <v>10454.453369276001</v>
      </c>
      <c r="Q286" s="94">
        <f t="shared" si="4"/>
        <v>3.7701748027116934E-3</v>
      </c>
      <c r="R286" s="94">
        <f>P286/'סכום נכסי הקרן'!$C$42</f>
        <v>9.3750681304710228E-5</v>
      </c>
    </row>
    <row r="287" spans="2:18">
      <c r="B287" s="88" t="s">
        <v>4541</v>
      </c>
      <c r="C287" s="91" t="s">
        <v>4035</v>
      </c>
      <c r="D287" s="90">
        <v>9459</v>
      </c>
      <c r="E287" s="90"/>
      <c r="F287" s="90" t="s">
        <v>327</v>
      </c>
      <c r="G287" s="104">
        <v>44195</v>
      </c>
      <c r="H287" s="90" t="s">
        <v>4025</v>
      </c>
      <c r="I287" s="93">
        <v>3.0000000000000004</v>
      </c>
      <c r="J287" s="91" t="s">
        <v>853</v>
      </c>
      <c r="K287" s="91" t="s">
        <v>141</v>
      </c>
      <c r="L287" s="92">
        <v>7.6580999999999996E-2</v>
      </c>
      <c r="M287" s="92">
        <v>7.9899999999999999E-2</v>
      </c>
      <c r="N287" s="93">
        <v>6708824.290000001</v>
      </c>
      <c r="O287" s="105">
        <v>100.16</v>
      </c>
      <c r="P287" s="93">
        <v>31385.041890000004</v>
      </c>
      <c r="Q287" s="94">
        <f t="shared" si="4"/>
        <v>1.1318343478720157E-2</v>
      </c>
      <c r="R287" s="94">
        <f>P287/'סכום נכסי הקרן'!$C$42</f>
        <v>2.8144647606459576E-4</v>
      </c>
    </row>
    <row r="288" spans="2:18">
      <c r="B288" s="88" t="s">
        <v>4541</v>
      </c>
      <c r="C288" s="91" t="s">
        <v>4035</v>
      </c>
      <c r="D288" s="90">
        <v>9448</v>
      </c>
      <c r="E288" s="90"/>
      <c r="F288" s="90" t="s">
        <v>327</v>
      </c>
      <c r="G288" s="104">
        <v>43788</v>
      </c>
      <c r="H288" s="90" t="s">
        <v>4025</v>
      </c>
      <c r="I288" s="93">
        <v>3.12</v>
      </c>
      <c r="J288" s="91" t="s">
        <v>853</v>
      </c>
      <c r="K288" s="91" t="s">
        <v>140</v>
      </c>
      <c r="L288" s="92">
        <v>5.4290000000000005E-2</v>
      </c>
      <c r="M288" s="92">
        <v>5.510000000000001E-2</v>
      </c>
      <c r="N288" s="93">
        <v>25478640.839999996</v>
      </c>
      <c r="O288" s="105">
        <v>100.4</v>
      </c>
      <c r="P288" s="93">
        <v>102795.46228000001</v>
      </c>
      <c r="Q288" s="94">
        <f t="shared" si="4"/>
        <v>3.7070982865553277E-2</v>
      </c>
      <c r="R288" s="94">
        <f>P288/'סכום נכסי הקרן'!$C$42</f>
        <v>9.2182195313096898E-4</v>
      </c>
    </row>
    <row r="289" spans="2:18">
      <c r="B289" s="88" t="s">
        <v>4541</v>
      </c>
      <c r="C289" s="91" t="s">
        <v>4035</v>
      </c>
      <c r="D289" s="90">
        <v>9617</v>
      </c>
      <c r="E289" s="90"/>
      <c r="F289" s="90" t="s">
        <v>327</v>
      </c>
      <c r="G289" s="104">
        <v>45099</v>
      </c>
      <c r="H289" s="90" t="s">
        <v>4025</v>
      </c>
      <c r="I289" s="93">
        <v>3.11</v>
      </c>
      <c r="J289" s="91" t="s">
        <v>853</v>
      </c>
      <c r="K289" s="91" t="s">
        <v>140</v>
      </c>
      <c r="L289" s="92">
        <v>5.4260000000000003E-2</v>
      </c>
      <c r="M289" s="92">
        <v>5.5400001704143283E-2</v>
      </c>
      <c r="N289" s="93">
        <v>440070.12000000005</v>
      </c>
      <c r="O289" s="105">
        <v>100.41</v>
      </c>
      <c r="P289" s="93">
        <v>1775.6722900000002</v>
      </c>
      <c r="Q289" s="94">
        <f t="shared" si="4"/>
        <v>6.4035819847891196E-4</v>
      </c>
      <c r="R289" s="94">
        <f>P289/'סכום נכסי הקרן'!$C$42</f>
        <v>1.5923404226052187E-5</v>
      </c>
    </row>
    <row r="290" spans="2:18">
      <c r="B290" s="88" t="s">
        <v>4542</v>
      </c>
      <c r="C290" s="91" t="s">
        <v>4035</v>
      </c>
      <c r="D290" s="90">
        <v>9047</v>
      </c>
      <c r="E290" s="90"/>
      <c r="F290" s="90" t="s">
        <v>327</v>
      </c>
      <c r="G290" s="104">
        <v>44677</v>
      </c>
      <c r="H290" s="90" t="s">
        <v>4025</v>
      </c>
      <c r="I290" s="93">
        <v>2.9999999999986673</v>
      </c>
      <c r="J290" s="91" t="s">
        <v>853</v>
      </c>
      <c r="K290" s="91" t="s">
        <v>4016</v>
      </c>
      <c r="L290" s="92">
        <v>0.1114</v>
      </c>
      <c r="M290" s="92">
        <v>0.11889999999999545</v>
      </c>
      <c r="N290" s="93">
        <v>6559151.7904410018</v>
      </c>
      <c r="O290" s="105">
        <v>99.71</v>
      </c>
      <c r="P290" s="93">
        <v>2247.842866435999</v>
      </c>
      <c r="Q290" s="94">
        <f t="shared" si="4"/>
        <v>8.1063640882441757E-4</v>
      </c>
      <c r="R290" s="94">
        <f>P290/'סכום נכסי הקרן'!$C$42</f>
        <v>2.0157610613447287E-5</v>
      </c>
    </row>
    <row r="291" spans="2:18">
      <c r="B291" s="88" t="s">
        <v>4542</v>
      </c>
      <c r="C291" s="91" t="s">
        <v>4035</v>
      </c>
      <c r="D291" s="90">
        <v>9048</v>
      </c>
      <c r="E291" s="90"/>
      <c r="F291" s="90" t="s">
        <v>327</v>
      </c>
      <c r="G291" s="104">
        <v>44677</v>
      </c>
      <c r="H291" s="90" t="s">
        <v>4025</v>
      </c>
      <c r="I291" s="93">
        <v>3.1900000000018123</v>
      </c>
      <c r="J291" s="91" t="s">
        <v>853</v>
      </c>
      <c r="K291" s="91" t="s">
        <v>4016</v>
      </c>
      <c r="L291" s="92">
        <v>7.22E-2</v>
      </c>
      <c r="M291" s="92">
        <v>7.6700000000038265E-2</v>
      </c>
      <c r="N291" s="93">
        <v>21057055.953063</v>
      </c>
      <c r="O291" s="105">
        <v>99.58</v>
      </c>
      <c r="P291" s="93">
        <v>7206.9131071259999</v>
      </c>
      <c r="Q291" s="94">
        <f t="shared" si="4"/>
        <v>2.5990189292604566E-3</v>
      </c>
      <c r="R291" s="94">
        <f>P291/'סכום נכסי הקרן'!$C$42</f>
        <v>6.4628248845850398E-5</v>
      </c>
    </row>
    <row r="292" spans="2:18">
      <c r="B292" s="88" t="s">
        <v>4542</v>
      </c>
      <c r="C292" s="91" t="s">
        <v>4035</v>
      </c>
      <c r="D292" s="90">
        <v>9074</v>
      </c>
      <c r="E292" s="90"/>
      <c r="F292" s="90" t="s">
        <v>327</v>
      </c>
      <c r="G292" s="104">
        <v>44684</v>
      </c>
      <c r="H292" s="90" t="s">
        <v>4025</v>
      </c>
      <c r="I292" s="93">
        <v>3.1299999999835588</v>
      </c>
      <c r="J292" s="91" t="s">
        <v>853</v>
      </c>
      <c r="K292" s="91" t="s">
        <v>4016</v>
      </c>
      <c r="L292" s="92">
        <v>6.9099999999999995E-2</v>
      </c>
      <c r="M292" s="92">
        <v>8.4899999999780804E-2</v>
      </c>
      <c r="N292" s="93">
        <v>1065211.8978210001</v>
      </c>
      <c r="O292" s="105">
        <v>99.68</v>
      </c>
      <c r="P292" s="93">
        <v>364.94177450000007</v>
      </c>
      <c r="Q292" s="94">
        <f t="shared" si="4"/>
        <v>1.3160843844024696E-4</v>
      </c>
      <c r="R292" s="94">
        <f>P292/'סכום נכסי הקרן'!$C$42</f>
        <v>3.2726283036923919E-6</v>
      </c>
    </row>
    <row r="293" spans="2:18">
      <c r="B293" s="88" t="s">
        <v>4542</v>
      </c>
      <c r="C293" s="91" t="s">
        <v>4035</v>
      </c>
      <c r="D293" s="90">
        <v>9220</v>
      </c>
      <c r="E293" s="90"/>
      <c r="F293" s="90" t="s">
        <v>327</v>
      </c>
      <c r="G293" s="104">
        <v>44811</v>
      </c>
      <c r="H293" s="90" t="s">
        <v>4025</v>
      </c>
      <c r="I293" s="93">
        <v>3.1600000000203683</v>
      </c>
      <c r="J293" s="91" t="s">
        <v>853</v>
      </c>
      <c r="K293" s="91" t="s">
        <v>4016</v>
      </c>
      <c r="L293" s="92">
        <v>7.2400000000000006E-2</v>
      </c>
      <c r="M293" s="92">
        <v>8.2000000000537004E-2</v>
      </c>
      <c r="N293" s="93">
        <v>1576303.6847690004</v>
      </c>
      <c r="O293" s="105">
        <v>99.68</v>
      </c>
      <c r="P293" s="93">
        <v>540.04187665000018</v>
      </c>
      <c r="Q293" s="94">
        <f t="shared" si="4"/>
        <v>1.9475454180498862E-4</v>
      </c>
      <c r="R293" s="94">
        <f>P293/'סכום נכסי הקרן'!$C$42</f>
        <v>4.8428446787857274E-6</v>
      </c>
    </row>
    <row r="294" spans="2:18">
      <c r="B294" s="88" t="s">
        <v>4542</v>
      </c>
      <c r="C294" s="91" t="s">
        <v>4035</v>
      </c>
      <c r="D294" s="90">
        <v>9599</v>
      </c>
      <c r="E294" s="90"/>
      <c r="F294" s="90" t="s">
        <v>327</v>
      </c>
      <c r="G294" s="104">
        <v>45089</v>
      </c>
      <c r="H294" s="90" t="s">
        <v>4025</v>
      </c>
      <c r="I294" s="93">
        <v>3.1799999999947146</v>
      </c>
      <c r="J294" s="91" t="s">
        <v>853</v>
      </c>
      <c r="K294" s="91" t="s">
        <v>4016</v>
      </c>
      <c r="L294" s="92">
        <v>6.9199999999999998E-2</v>
      </c>
      <c r="M294" s="92">
        <v>7.7299999999914104E-2</v>
      </c>
      <c r="N294" s="93">
        <v>1502026.3903059994</v>
      </c>
      <c r="O294" s="105">
        <v>99.68</v>
      </c>
      <c r="P294" s="93">
        <v>514.59449385400001</v>
      </c>
      <c r="Q294" s="94">
        <f t="shared" si="4"/>
        <v>1.8557748796739682E-4</v>
      </c>
      <c r="R294" s="94">
        <f>P294/'סכום נכסי הקרן'!$C$42</f>
        <v>4.6146443711964269E-6</v>
      </c>
    </row>
    <row r="295" spans="2:18">
      <c r="B295" s="88" t="s">
        <v>4543</v>
      </c>
      <c r="C295" s="91" t="s">
        <v>4035</v>
      </c>
      <c r="D295" s="90">
        <v>9040</v>
      </c>
      <c r="E295" s="90"/>
      <c r="F295" s="90" t="s">
        <v>738</v>
      </c>
      <c r="G295" s="104">
        <v>44665</v>
      </c>
      <c r="H295" s="90" t="s">
        <v>4025</v>
      </c>
      <c r="I295" s="93">
        <v>4.1200000000001289</v>
      </c>
      <c r="J295" s="91" t="s">
        <v>853</v>
      </c>
      <c r="K295" s="91" t="s">
        <v>140</v>
      </c>
      <c r="L295" s="92">
        <v>6.8680000000000005E-2</v>
      </c>
      <c r="M295" s="92">
        <v>7.270000000000304E-2</v>
      </c>
      <c r="N295" s="93">
        <v>3908082.1</v>
      </c>
      <c r="O295" s="105">
        <v>101.45</v>
      </c>
      <c r="P295" s="93">
        <v>15932.344499208002</v>
      </c>
      <c r="Q295" s="94">
        <f t="shared" si="4"/>
        <v>5.745658970134764E-3</v>
      </c>
      <c r="R295" s="94">
        <f>P295/'סכום נכסי הקרן'!$C$42</f>
        <v>1.4287386425881999E-4</v>
      </c>
    </row>
    <row r="296" spans="2:18">
      <c r="B296" s="88" t="s">
        <v>4544</v>
      </c>
      <c r="C296" s="91" t="s">
        <v>4035</v>
      </c>
      <c r="D296" s="90">
        <v>6496</v>
      </c>
      <c r="E296" s="90"/>
      <c r="F296" s="90" t="s">
        <v>704</v>
      </c>
      <c r="G296" s="104">
        <v>43343</v>
      </c>
      <c r="H296" s="90" t="s">
        <v>328</v>
      </c>
      <c r="I296" s="93">
        <v>8.120000000000001</v>
      </c>
      <c r="J296" s="91" t="s">
        <v>717</v>
      </c>
      <c r="K296" s="91" t="s">
        <v>138</v>
      </c>
      <c r="L296" s="92">
        <v>4.4999999999999998E-2</v>
      </c>
      <c r="M296" s="92">
        <v>6.9800000000000001E-2</v>
      </c>
      <c r="N296" s="93">
        <v>1497012.9700000002</v>
      </c>
      <c r="O296" s="105">
        <v>82.75</v>
      </c>
      <c r="P296" s="93">
        <v>4583.4794900000006</v>
      </c>
      <c r="Q296" s="94">
        <f t="shared" si="4"/>
        <v>1.6529337567020559E-3</v>
      </c>
      <c r="R296" s="94">
        <f>P296/'סכום נכסי הקרן'!$C$42</f>
        <v>4.1102514857113378E-5</v>
      </c>
    </row>
    <row r="297" spans="2:18">
      <c r="B297" s="88" t="s">
        <v>4544</v>
      </c>
      <c r="C297" s="91" t="s">
        <v>4035</v>
      </c>
      <c r="D297" s="90" t="s">
        <v>4216</v>
      </c>
      <c r="E297" s="90"/>
      <c r="F297" s="90" t="s">
        <v>704</v>
      </c>
      <c r="G297" s="104">
        <v>43434</v>
      </c>
      <c r="H297" s="90" t="s">
        <v>328</v>
      </c>
      <c r="I297" s="93">
        <v>8.120000000000001</v>
      </c>
      <c r="J297" s="91" t="s">
        <v>717</v>
      </c>
      <c r="K297" s="91" t="s">
        <v>138</v>
      </c>
      <c r="L297" s="92">
        <v>4.4999999999999998E-2</v>
      </c>
      <c r="M297" s="92">
        <v>6.9800000000000001E-2</v>
      </c>
      <c r="N297" s="93">
        <v>1368509.6100000003</v>
      </c>
      <c r="O297" s="105">
        <v>82.75</v>
      </c>
      <c r="P297" s="93">
        <v>4190.0342900000005</v>
      </c>
      <c r="Q297" s="94">
        <f t="shared" si="4"/>
        <v>1.5110461680456066E-3</v>
      </c>
      <c r="R297" s="94">
        <f>P297/'סכום נכסי הקרן'!$C$42</f>
        <v>3.7574281074516055E-5</v>
      </c>
    </row>
    <row r="298" spans="2:18">
      <c r="B298" s="88" t="s">
        <v>4544</v>
      </c>
      <c r="C298" s="91" t="s">
        <v>4035</v>
      </c>
      <c r="D298" s="90">
        <v>6785</v>
      </c>
      <c r="E298" s="90"/>
      <c r="F298" s="90" t="s">
        <v>704</v>
      </c>
      <c r="G298" s="104">
        <v>43524</v>
      </c>
      <c r="H298" s="90" t="s">
        <v>328</v>
      </c>
      <c r="I298" s="93">
        <v>8.120000000000001</v>
      </c>
      <c r="J298" s="91" t="s">
        <v>717</v>
      </c>
      <c r="K298" s="91" t="s">
        <v>138</v>
      </c>
      <c r="L298" s="92">
        <v>4.4999999999999998E-2</v>
      </c>
      <c r="M298" s="92">
        <v>6.9800000000000001E-2</v>
      </c>
      <c r="N298" s="93">
        <v>1297933.4300000002</v>
      </c>
      <c r="O298" s="105">
        <v>82.75</v>
      </c>
      <c r="P298" s="93">
        <v>3973.9476700000005</v>
      </c>
      <c r="Q298" s="94">
        <f t="shared" ref="Q298:Q361" si="5">IFERROR(P298/$P$10,0)</f>
        <v>1.433119154441876E-3</v>
      </c>
      <c r="R298" s="94">
        <f>P298/'סכום נכסי הקרן'!$C$42</f>
        <v>3.563651664721774E-5</v>
      </c>
    </row>
    <row r="299" spans="2:18">
      <c r="B299" s="88" t="s">
        <v>4544</v>
      </c>
      <c r="C299" s="91" t="s">
        <v>4035</v>
      </c>
      <c r="D299" s="90">
        <v>6484</v>
      </c>
      <c r="E299" s="90"/>
      <c r="F299" s="90" t="s">
        <v>704</v>
      </c>
      <c r="G299" s="104">
        <v>43251</v>
      </c>
      <c r="H299" s="90" t="s">
        <v>328</v>
      </c>
      <c r="I299" s="93">
        <v>8.120000000000001</v>
      </c>
      <c r="J299" s="91" t="s">
        <v>717</v>
      </c>
      <c r="K299" s="91" t="s">
        <v>138</v>
      </c>
      <c r="L299" s="92">
        <v>4.4999999999999998E-2</v>
      </c>
      <c r="M299" s="92">
        <v>6.9800000000000029E-2</v>
      </c>
      <c r="N299" s="93">
        <v>7746160.8500000015</v>
      </c>
      <c r="O299" s="105">
        <v>82.75</v>
      </c>
      <c r="P299" s="93">
        <v>23716.807969999998</v>
      </c>
      <c r="Q299" s="94">
        <f t="shared" si="5"/>
        <v>8.5529590740752604E-3</v>
      </c>
      <c r="R299" s="94">
        <f>P299/'סכום נכסי הקרן'!$C$42</f>
        <v>2.1268131647082591E-4</v>
      </c>
    </row>
    <row r="300" spans="2:18">
      <c r="B300" s="88" t="s">
        <v>4545</v>
      </c>
      <c r="C300" s="91" t="s">
        <v>4035</v>
      </c>
      <c r="D300" s="90">
        <v>6828</v>
      </c>
      <c r="E300" s="90"/>
      <c r="F300" s="90" t="s">
        <v>4217</v>
      </c>
      <c r="G300" s="104">
        <v>43551</v>
      </c>
      <c r="H300" s="90" t="s">
        <v>735</v>
      </c>
      <c r="I300" s="93">
        <v>4.6700000000000008</v>
      </c>
      <c r="J300" s="91" t="s">
        <v>717</v>
      </c>
      <c r="K300" s="91" t="s">
        <v>138</v>
      </c>
      <c r="L300" s="92">
        <v>4.8499999999999995E-2</v>
      </c>
      <c r="M300" s="92">
        <v>7.4499999999999997E-2</v>
      </c>
      <c r="N300" s="93">
        <v>18838235.960000001</v>
      </c>
      <c r="O300" s="105">
        <v>90.36</v>
      </c>
      <c r="P300" s="93">
        <v>62982.252590000011</v>
      </c>
      <c r="Q300" s="94">
        <f t="shared" si="5"/>
        <v>2.2713201096738515E-2</v>
      </c>
      <c r="R300" s="94">
        <f>P300/'סכום נכסי הקרן'!$C$42</f>
        <v>5.6479558345638909E-4</v>
      </c>
    </row>
    <row r="301" spans="2:18">
      <c r="B301" s="88" t="s">
        <v>4546</v>
      </c>
      <c r="C301" s="91" t="s">
        <v>4035</v>
      </c>
      <c r="D301" s="90">
        <v>7088</v>
      </c>
      <c r="E301" s="90"/>
      <c r="F301" s="90" t="s">
        <v>704</v>
      </c>
      <c r="G301" s="104">
        <v>43684</v>
      </c>
      <c r="H301" s="90" t="s">
        <v>701</v>
      </c>
      <c r="I301" s="93">
        <v>7.1599999999999993</v>
      </c>
      <c r="J301" s="91" t="s">
        <v>717</v>
      </c>
      <c r="K301" s="91" t="s">
        <v>138</v>
      </c>
      <c r="L301" s="92">
        <v>4.36E-2</v>
      </c>
      <c r="M301" s="92">
        <v>3.7300000000000007E-2</v>
      </c>
      <c r="N301" s="93">
        <v>15595995.57</v>
      </c>
      <c r="O301" s="105">
        <v>106.95</v>
      </c>
      <c r="P301" s="93">
        <v>61715.693850000003</v>
      </c>
      <c r="Q301" s="94">
        <f t="shared" si="5"/>
        <v>2.225644380115999E-2</v>
      </c>
      <c r="R301" s="94">
        <f>P301/'סכום נכסי הקרן'!$C$42</f>
        <v>5.534376730431678E-4</v>
      </c>
    </row>
    <row r="302" spans="2:18">
      <c r="B302" s="88" t="s">
        <v>4546</v>
      </c>
      <c r="C302" s="91" t="s">
        <v>4035</v>
      </c>
      <c r="D302" s="90" t="s">
        <v>4218</v>
      </c>
      <c r="E302" s="90"/>
      <c r="F302" s="90" t="s">
        <v>704</v>
      </c>
      <c r="G302" s="104">
        <v>43482</v>
      </c>
      <c r="H302" s="90" t="s">
        <v>701</v>
      </c>
      <c r="I302" s="93">
        <v>6.67</v>
      </c>
      <c r="J302" s="91" t="s">
        <v>717</v>
      </c>
      <c r="K302" s="91" t="s">
        <v>138</v>
      </c>
      <c r="L302" s="92">
        <v>5.3899999999999997E-2</v>
      </c>
      <c r="M302" s="92">
        <v>5.79E-2</v>
      </c>
      <c r="N302" s="93">
        <v>21170765.900000002</v>
      </c>
      <c r="O302" s="105">
        <v>99.21</v>
      </c>
      <c r="P302" s="93">
        <v>77713.012350000005</v>
      </c>
      <c r="Q302" s="94">
        <f t="shared" si="5"/>
        <v>2.8025534253741966E-2</v>
      </c>
      <c r="R302" s="94">
        <f>P302/'סכום נכסי הקרן'!$C$42</f>
        <v>6.9689419395807311E-4</v>
      </c>
    </row>
    <row r="303" spans="2:18">
      <c r="B303" s="88" t="s">
        <v>4544</v>
      </c>
      <c r="C303" s="91" t="s">
        <v>4035</v>
      </c>
      <c r="D303" s="90">
        <v>7310</v>
      </c>
      <c r="E303" s="90"/>
      <c r="F303" s="90" t="s">
        <v>840</v>
      </c>
      <c r="G303" s="104">
        <v>43811</v>
      </c>
      <c r="H303" s="90" t="s">
        <v>735</v>
      </c>
      <c r="I303" s="93">
        <v>7.2999999999999972</v>
      </c>
      <c r="J303" s="91" t="s">
        <v>717</v>
      </c>
      <c r="K303" s="91" t="s">
        <v>138</v>
      </c>
      <c r="L303" s="92">
        <v>4.4800000000000006E-2</v>
      </c>
      <c r="M303" s="92">
        <v>6.2900000000000011E-2</v>
      </c>
      <c r="N303" s="93">
        <v>4828776.3500000015</v>
      </c>
      <c r="O303" s="105">
        <v>89.6</v>
      </c>
      <c r="P303" s="93">
        <v>16008.359130000004</v>
      </c>
      <c r="Q303" s="94">
        <f t="shared" si="5"/>
        <v>5.7730720194379137E-3</v>
      </c>
      <c r="R303" s="94">
        <f>P303/'סכום נכסי הקרן'!$C$42</f>
        <v>1.4355552815593196E-4</v>
      </c>
    </row>
    <row r="304" spans="2:18">
      <c r="B304" s="88" t="s">
        <v>4547</v>
      </c>
      <c r="C304" s="91" t="s">
        <v>4035</v>
      </c>
      <c r="D304" s="90">
        <v>4623</v>
      </c>
      <c r="E304" s="90"/>
      <c r="F304" s="90" t="s">
        <v>711</v>
      </c>
      <c r="G304" s="104">
        <v>42354</v>
      </c>
      <c r="H304" s="90" t="s">
        <v>328</v>
      </c>
      <c r="I304" s="93">
        <v>2.2200000000000006</v>
      </c>
      <c r="J304" s="91" t="s">
        <v>717</v>
      </c>
      <c r="K304" s="91" t="s">
        <v>138</v>
      </c>
      <c r="L304" s="92">
        <v>5.0199999999999995E-2</v>
      </c>
      <c r="M304" s="92">
        <v>6.6900000000000001E-2</v>
      </c>
      <c r="N304" s="93">
        <v>5002761.6800000006</v>
      </c>
      <c r="O304" s="105">
        <v>99.07</v>
      </c>
      <c r="P304" s="93">
        <v>18338.073210000002</v>
      </c>
      <c r="Q304" s="94">
        <f t="shared" si="5"/>
        <v>6.6132335287667288E-3</v>
      </c>
      <c r="R304" s="94">
        <f>P304/'סכום נכסי הקרן'!$C$42</f>
        <v>1.6444732178017401E-4</v>
      </c>
    </row>
    <row r="305" spans="2:18">
      <c r="B305" s="88" t="s">
        <v>4548</v>
      </c>
      <c r="C305" s="91" t="s">
        <v>4035</v>
      </c>
      <c r="D305" s="90" t="s">
        <v>4219</v>
      </c>
      <c r="E305" s="90"/>
      <c r="F305" s="90" t="s">
        <v>711</v>
      </c>
      <c r="G305" s="104">
        <v>43185</v>
      </c>
      <c r="H305" s="90" t="s">
        <v>328</v>
      </c>
      <c r="I305" s="93">
        <v>4.089999999998617</v>
      </c>
      <c r="J305" s="91" t="s">
        <v>717</v>
      </c>
      <c r="K305" s="91" t="s">
        <v>146</v>
      </c>
      <c r="L305" s="92">
        <v>4.2199999999999994E-2</v>
      </c>
      <c r="M305" s="92">
        <v>7.2399999999971931E-2</v>
      </c>
      <c r="N305" s="93">
        <v>1372992.5643850004</v>
      </c>
      <c r="O305" s="105">
        <v>88.89</v>
      </c>
      <c r="P305" s="93">
        <v>3404.8200969190002</v>
      </c>
      <c r="Q305" s="94">
        <f t="shared" si="5"/>
        <v>1.2278754788744523E-3</v>
      </c>
      <c r="R305" s="94">
        <f>P305/'סכום נכסי הקרן'!$C$42</f>
        <v>3.0532844954305971E-5</v>
      </c>
    </row>
    <row r="306" spans="2:18">
      <c r="B306" s="88" t="s">
        <v>4549</v>
      </c>
      <c r="C306" s="91" t="s">
        <v>4035</v>
      </c>
      <c r="D306" s="90">
        <v>6812</v>
      </c>
      <c r="E306" s="90"/>
      <c r="F306" s="90" t="s">
        <v>559</v>
      </c>
      <c r="G306" s="104">
        <v>43536</v>
      </c>
      <c r="H306" s="90"/>
      <c r="I306" s="93">
        <v>2.64000000000016</v>
      </c>
      <c r="J306" s="91" t="s">
        <v>717</v>
      </c>
      <c r="K306" s="91" t="s">
        <v>138</v>
      </c>
      <c r="L306" s="92">
        <v>7.4524999999999994E-2</v>
      </c>
      <c r="M306" s="92">
        <v>7.330000000001459E-2</v>
      </c>
      <c r="N306" s="93">
        <v>1200512.8859940001</v>
      </c>
      <c r="O306" s="105">
        <v>101.75</v>
      </c>
      <c r="P306" s="93">
        <v>4519.6309481770004</v>
      </c>
      <c r="Q306" s="94">
        <f t="shared" si="5"/>
        <v>1.6299081469386225E-3</v>
      </c>
      <c r="R306" s="94">
        <f>P306/'סכום נכסי הקרן'!$C$42</f>
        <v>4.0529950794241378E-5</v>
      </c>
    </row>
    <row r="307" spans="2:18">
      <c r="B307" s="88" t="s">
        <v>4549</v>
      </c>
      <c r="C307" s="91" t="s">
        <v>4035</v>
      </c>
      <c r="D307" s="90">
        <v>6872</v>
      </c>
      <c r="E307" s="90"/>
      <c r="F307" s="90" t="s">
        <v>559</v>
      </c>
      <c r="G307" s="104">
        <v>43570</v>
      </c>
      <c r="H307" s="90"/>
      <c r="I307" s="93">
        <v>2.6399999999986732</v>
      </c>
      <c r="J307" s="91" t="s">
        <v>717</v>
      </c>
      <c r="K307" s="91" t="s">
        <v>138</v>
      </c>
      <c r="L307" s="92">
        <v>7.4524999999999994E-2</v>
      </c>
      <c r="M307" s="92">
        <v>7.3199999999975562E-2</v>
      </c>
      <c r="N307" s="93">
        <v>968657.35123900045</v>
      </c>
      <c r="O307" s="105">
        <v>101.78</v>
      </c>
      <c r="P307" s="93">
        <v>3647.8280216060002</v>
      </c>
      <c r="Q307" s="94">
        <f t="shared" si="5"/>
        <v>1.3155110846926105E-3</v>
      </c>
      <c r="R307" s="94">
        <f>P307/'סכום נכסי הקרן'!$C$42</f>
        <v>3.2712027136016505E-5</v>
      </c>
    </row>
    <row r="308" spans="2:18">
      <c r="B308" s="88" t="s">
        <v>4549</v>
      </c>
      <c r="C308" s="91" t="s">
        <v>4035</v>
      </c>
      <c r="D308" s="90">
        <v>7258</v>
      </c>
      <c r="E308" s="90"/>
      <c r="F308" s="90" t="s">
        <v>559</v>
      </c>
      <c r="G308" s="104">
        <v>43774</v>
      </c>
      <c r="H308" s="90"/>
      <c r="I308" s="93">
        <v>2.640000000000577</v>
      </c>
      <c r="J308" s="91" t="s">
        <v>717</v>
      </c>
      <c r="K308" s="91" t="s">
        <v>138</v>
      </c>
      <c r="L308" s="92">
        <v>7.4524999999999994E-2</v>
      </c>
      <c r="M308" s="92">
        <v>7.1500000000011124E-2</v>
      </c>
      <c r="N308" s="93">
        <v>884635.38224100019</v>
      </c>
      <c r="O308" s="105">
        <v>101.78</v>
      </c>
      <c r="P308" s="93">
        <v>3331.4130479219998</v>
      </c>
      <c r="Q308" s="94">
        <f t="shared" si="5"/>
        <v>1.2014027981235619E-3</v>
      </c>
      <c r="R308" s="94">
        <f>P308/'סכום נכסי הקרן'!$C$42</f>
        <v>2.9874564639405716E-5</v>
      </c>
    </row>
    <row r="309" spans="2:18">
      <c r="B309" s="88" t="s">
        <v>4550</v>
      </c>
      <c r="C309" s="91" t="s">
        <v>4035</v>
      </c>
      <c r="D309" s="90">
        <v>6861</v>
      </c>
      <c r="E309" s="90"/>
      <c r="F309" s="90" t="s">
        <v>559</v>
      </c>
      <c r="G309" s="104">
        <v>43563</v>
      </c>
      <c r="H309" s="90"/>
      <c r="I309" s="93">
        <v>0.74999999999997968</v>
      </c>
      <c r="J309" s="91" t="s">
        <v>766</v>
      </c>
      <c r="K309" s="91" t="s">
        <v>138</v>
      </c>
      <c r="L309" s="92">
        <v>7.8602999999999992E-2</v>
      </c>
      <c r="M309" s="92">
        <v>6.8899999999997741E-2</v>
      </c>
      <c r="N309" s="93">
        <v>6555944.2773920009</v>
      </c>
      <c r="O309" s="105">
        <v>101.59</v>
      </c>
      <c r="P309" s="93">
        <v>24642.680433322006</v>
      </c>
      <c r="Q309" s="94">
        <f t="shared" si="5"/>
        <v>8.8868551572506733E-3</v>
      </c>
      <c r="R309" s="94">
        <f>P309/'סכום נכסי הקרן'!$C$42</f>
        <v>2.2098411061717541E-4</v>
      </c>
    </row>
    <row r="310" spans="2:18">
      <c r="B310" s="88" t="s">
        <v>4551</v>
      </c>
      <c r="C310" s="91" t="s">
        <v>4035</v>
      </c>
      <c r="D310" s="90">
        <v>6932</v>
      </c>
      <c r="E310" s="90"/>
      <c r="F310" s="90" t="s">
        <v>559</v>
      </c>
      <c r="G310" s="104">
        <v>43098</v>
      </c>
      <c r="H310" s="90"/>
      <c r="I310" s="93">
        <v>1.7900000000001828</v>
      </c>
      <c r="J310" s="91" t="s">
        <v>717</v>
      </c>
      <c r="K310" s="91" t="s">
        <v>138</v>
      </c>
      <c r="L310" s="92">
        <v>7.9162999999999997E-2</v>
      </c>
      <c r="M310" s="92">
        <v>6.8000000000003613E-2</v>
      </c>
      <c r="N310" s="93">
        <v>1610289.6423100003</v>
      </c>
      <c r="O310" s="105">
        <v>102.02</v>
      </c>
      <c r="P310" s="93">
        <v>6078.4247094910015</v>
      </c>
      <c r="Q310" s="94">
        <f t="shared" si="5"/>
        <v>2.1920537468990754E-3</v>
      </c>
      <c r="R310" s="94">
        <f>P310/'סכום נכסי הקרן'!$C$42</f>
        <v>5.450848912377241E-5</v>
      </c>
    </row>
    <row r="311" spans="2:18">
      <c r="B311" s="88" t="s">
        <v>4551</v>
      </c>
      <c r="C311" s="91" t="s">
        <v>4035</v>
      </c>
      <c r="D311" s="90">
        <v>9335</v>
      </c>
      <c r="E311" s="90"/>
      <c r="F311" s="90" t="s">
        <v>559</v>
      </c>
      <c r="G311" s="104">
        <v>44064</v>
      </c>
      <c r="H311" s="90"/>
      <c r="I311" s="93">
        <v>2.5499999999999341</v>
      </c>
      <c r="J311" s="91" t="s">
        <v>717</v>
      </c>
      <c r="K311" s="91" t="s">
        <v>138</v>
      </c>
      <c r="L311" s="92">
        <v>8.666299999999999E-2</v>
      </c>
      <c r="M311" s="92">
        <v>0.10259999999999676</v>
      </c>
      <c r="N311" s="93">
        <v>5949393.5512310006</v>
      </c>
      <c r="O311" s="105">
        <v>97.25</v>
      </c>
      <c r="P311" s="93">
        <v>21407.406025288008</v>
      </c>
      <c r="Q311" s="94">
        <f t="shared" si="5"/>
        <v>7.7201227015036835E-3</v>
      </c>
      <c r="R311" s="94">
        <f>P311/'סכום נכסי הקרן'!$C$42</f>
        <v>1.9197167264004897E-4</v>
      </c>
    </row>
    <row r="312" spans="2:18">
      <c r="B312" s="88" t="s">
        <v>4551</v>
      </c>
      <c r="C312" s="91" t="s">
        <v>4035</v>
      </c>
      <c r="D312" s="90" t="s">
        <v>4220</v>
      </c>
      <c r="E312" s="90"/>
      <c r="F312" s="90" t="s">
        <v>559</v>
      </c>
      <c r="G312" s="104">
        <v>42817</v>
      </c>
      <c r="H312" s="90"/>
      <c r="I312" s="93">
        <v>1.829999999998916</v>
      </c>
      <c r="J312" s="91" t="s">
        <v>717</v>
      </c>
      <c r="K312" s="91" t="s">
        <v>138</v>
      </c>
      <c r="L312" s="92">
        <v>5.7820000000000003E-2</v>
      </c>
      <c r="M312" s="92">
        <v>8.309999999994068E-2</v>
      </c>
      <c r="N312" s="93">
        <v>594208.57534700015</v>
      </c>
      <c r="O312" s="105">
        <v>96.12</v>
      </c>
      <c r="P312" s="93">
        <v>2113.2671690630004</v>
      </c>
      <c r="Q312" s="94">
        <f t="shared" si="5"/>
        <v>7.6210456451162678E-4</v>
      </c>
      <c r="R312" s="94">
        <f>P312/'סכום נכסי הקרן'!$C$42</f>
        <v>1.895079827519025E-5</v>
      </c>
    </row>
    <row r="313" spans="2:18">
      <c r="B313" s="88" t="s">
        <v>4551</v>
      </c>
      <c r="C313" s="91" t="s">
        <v>4035</v>
      </c>
      <c r="D313" s="90">
        <v>7291</v>
      </c>
      <c r="E313" s="90"/>
      <c r="F313" s="90" t="s">
        <v>559</v>
      </c>
      <c r="G313" s="104">
        <v>43798</v>
      </c>
      <c r="H313" s="90"/>
      <c r="I313" s="93">
        <v>1.7900000000032501</v>
      </c>
      <c r="J313" s="91" t="s">
        <v>717</v>
      </c>
      <c r="K313" s="91" t="s">
        <v>138</v>
      </c>
      <c r="L313" s="92">
        <v>7.9162999999999997E-2</v>
      </c>
      <c r="M313" s="92">
        <v>7.7500000000077715E-2</v>
      </c>
      <c r="N313" s="93">
        <v>94722.922296000004</v>
      </c>
      <c r="O313" s="105">
        <v>100.97</v>
      </c>
      <c r="P313" s="93">
        <v>353.87441661499997</v>
      </c>
      <c r="Q313" s="94">
        <f t="shared" si="5"/>
        <v>1.2761723274476357E-4</v>
      </c>
      <c r="R313" s="94">
        <f>P313/'סכום נכסי הקרן'!$C$42</f>
        <v>3.1733813794092845E-6</v>
      </c>
    </row>
    <row r="314" spans="2:18">
      <c r="B314" s="88" t="s">
        <v>4552</v>
      </c>
      <c r="C314" s="91" t="s">
        <v>4035</v>
      </c>
      <c r="D314" s="90" t="s">
        <v>4221</v>
      </c>
      <c r="E314" s="90"/>
      <c r="F314" s="90" t="s">
        <v>559</v>
      </c>
      <c r="G314" s="104">
        <v>43083</v>
      </c>
      <c r="H314" s="90"/>
      <c r="I314" s="93">
        <v>0.77000000000723767</v>
      </c>
      <c r="J314" s="91" t="s">
        <v>717</v>
      </c>
      <c r="K314" s="91" t="s">
        <v>146</v>
      </c>
      <c r="L314" s="92">
        <v>7.145E-2</v>
      </c>
      <c r="M314" s="92">
        <v>7.0300000000217105E-2</v>
      </c>
      <c r="N314" s="93">
        <v>160604.86384900002</v>
      </c>
      <c r="O314" s="105">
        <v>100.22</v>
      </c>
      <c r="P314" s="93">
        <v>449.04115087500008</v>
      </c>
      <c r="Q314" s="94">
        <f t="shared" si="5"/>
        <v>1.6193707816277987E-4</v>
      </c>
      <c r="R314" s="94">
        <f>P314/'סכום נכסי הקרן'!$C$42</f>
        <v>4.0267924435056168E-6</v>
      </c>
    </row>
    <row r="315" spans="2:18">
      <c r="B315" s="88" t="s">
        <v>4552</v>
      </c>
      <c r="C315" s="91" t="s">
        <v>4035</v>
      </c>
      <c r="D315" s="90" t="s">
        <v>4222</v>
      </c>
      <c r="E315" s="90"/>
      <c r="F315" s="90" t="s">
        <v>559</v>
      </c>
      <c r="G315" s="104">
        <v>43083</v>
      </c>
      <c r="H315" s="90"/>
      <c r="I315" s="93">
        <v>5.2200000000097377</v>
      </c>
      <c r="J315" s="91" t="s">
        <v>717</v>
      </c>
      <c r="K315" s="91" t="s">
        <v>146</v>
      </c>
      <c r="L315" s="92">
        <v>7.195E-2</v>
      </c>
      <c r="M315" s="92">
        <v>7.3000000000117887E-2</v>
      </c>
      <c r="N315" s="93">
        <v>348171.91673300008</v>
      </c>
      <c r="O315" s="105">
        <v>100.45</v>
      </c>
      <c r="P315" s="93">
        <v>975.70102282499988</v>
      </c>
      <c r="Q315" s="94">
        <f t="shared" si="5"/>
        <v>3.5186568644952421E-4</v>
      </c>
      <c r="R315" s="94">
        <f>P315/'סכום נכסי הקרן'!$C$42</f>
        <v>8.7496335206171648E-6</v>
      </c>
    </row>
    <row r="316" spans="2:18">
      <c r="B316" s="88" t="s">
        <v>4552</v>
      </c>
      <c r="C316" s="91" t="s">
        <v>4035</v>
      </c>
      <c r="D316" s="90" t="s">
        <v>4223</v>
      </c>
      <c r="E316" s="90"/>
      <c r="F316" s="90" t="s">
        <v>559</v>
      </c>
      <c r="G316" s="104">
        <v>43083</v>
      </c>
      <c r="H316" s="90"/>
      <c r="I316" s="93">
        <v>5.5400000000002532</v>
      </c>
      <c r="J316" s="91" t="s">
        <v>717</v>
      </c>
      <c r="K316" s="91" t="s">
        <v>146</v>
      </c>
      <c r="L316" s="92">
        <v>4.4999999999999998E-2</v>
      </c>
      <c r="M316" s="92">
        <v>6.6600000000010137E-2</v>
      </c>
      <c r="N316" s="93">
        <v>1392687.6653709998</v>
      </c>
      <c r="O316" s="105">
        <v>89.48</v>
      </c>
      <c r="P316" s="93">
        <v>3476.584333578</v>
      </c>
      <c r="Q316" s="94">
        <f t="shared" si="5"/>
        <v>1.2537557145243375E-3</v>
      </c>
      <c r="R316" s="94">
        <f>P316/'סכום נכסי הקרן'!$C$42</f>
        <v>3.1176393291310951E-5</v>
      </c>
    </row>
    <row r="317" spans="2:18">
      <c r="B317" s="88" t="s">
        <v>4553</v>
      </c>
      <c r="C317" s="91" t="s">
        <v>4035</v>
      </c>
      <c r="D317" s="90">
        <v>9186</v>
      </c>
      <c r="E317" s="90"/>
      <c r="F317" s="90" t="s">
        <v>559</v>
      </c>
      <c r="G317" s="104">
        <v>44778</v>
      </c>
      <c r="H317" s="90"/>
      <c r="I317" s="93">
        <v>3.6399999999992092</v>
      </c>
      <c r="J317" s="91" t="s">
        <v>751</v>
      </c>
      <c r="K317" s="91" t="s">
        <v>140</v>
      </c>
      <c r="L317" s="92">
        <v>7.1870000000000003E-2</v>
      </c>
      <c r="M317" s="92">
        <v>7.2099999999980346E-2</v>
      </c>
      <c r="N317" s="93">
        <v>2340494.6631060005</v>
      </c>
      <c r="O317" s="105">
        <v>102.2</v>
      </c>
      <c r="P317" s="93">
        <v>9612.1934978900008</v>
      </c>
      <c r="Q317" s="94">
        <f t="shared" si="5"/>
        <v>3.4664318108717862E-3</v>
      </c>
      <c r="R317" s="94">
        <f>P317/'סכום נכסי הקרן'!$C$42</f>
        <v>8.6197686041455878E-5</v>
      </c>
    </row>
    <row r="318" spans="2:18">
      <c r="B318" s="88" t="s">
        <v>4553</v>
      </c>
      <c r="C318" s="91" t="s">
        <v>4035</v>
      </c>
      <c r="D318" s="90">
        <v>9187</v>
      </c>
      <c r="E318" s="90"/>
      <c r="F318" s="90" t="s">
        <v>559</v>
      </c>
      <c r="G318" s="104">
        <v>44778</v>
      </c>
      <c r="H318" s="90"/>
      <c r="I318" s="93">
        <v>3.5600000000004197</v>
      </c>
      <c r="J318" s="91" t="s">
        <v>751</v>
      </c>
      <c r="K318" s="91" t="s">
        <v>138</v>
      </c>
      <c r="L318" s="92">
        <v>8.2722999999999991E-2</v>
      </c>
      <c r="M318" s="92">
        <v>9.0300000000008929E-2</v>
      </c>
      <c r="N318" s="93">
        <v>6444972.552534</v>
      </c>
      <c r="O318" s="105">
        <v>100.2</v>
      </c>
      <c r="P318" s="93">
        <v>23894.092036624999</v>
      </c>
      <c r="Q318" s="94">
        <f t="shared" si="5"/>
        <v>8.61689277747444E-3</v>
      </c>
      <c r="R318" s="94">
        <f>P318/'סכום נכסי הקרן'!$C$42</f>
        <v>2.1427111762479238E-4</v>
      </c>
    </row>
    <row r="319" spans="2:18">
      <c r="B319" s="88" t="s">
        <v>4554</v>
      </c>
      <c r="C319" s="91" t="s">
        <v>4035</v>
      </c>
      <c r="D319" s="90" t="s">
        <v>4224</v>
      </c>
      <c r="E319" s="90"/>
      <c r="F319" s="90" t="s">
        <v>559</v>
      </c>
      <c r="G319" s="104">
        <v>42870</v>
      </c>
      <c r="H319" s="90"/>
      <c r="I319" s="93">
        <v>0.9699999999989396</v>
      </c>
      <c r="J319" s="91" t="s">
        <v>717</v>
      </c>
      <c r="K319" s="91" t="s">
        <v>138</v>
      </c>
      <c r="L319" s="92">
        <v>7.9430000000000001E-2</v>
      </c>
      <c r="M319" s="92">
        <v>9.0700000000018349E-2</v>
      </c>
      <c r="N319" s="93">
        <v>422846.98439300008</v>
      </c>
      <c r="O319" s="105">
        <v>99.42</v>
      </c>
      <c r="P319" s="93">
        <v>1555.4596076449998</v>
      </c>
      <c r="Q319" s="94">
        <f t="shared" si="5"/>
        <v>5.6094320881600697E-4</v>
      </c>
      <c r="R319" s="94">
        <f>P319/'סכום נכסי הקרן'!$C$42</f>
        <v>1.3948639188274918E-5</v>
      </c>
    </row>
    <row r="320" spans="2:18">
      <c r="B320" s="88" t="s">
        <v>4555</v>
      </c>
      <c r="C320" s="91" t="s">
        <v>4035</v>
      </c>
      <c r="D320" s="90">
        <v>8706</v>
      </c>
      <c r="E320" s="90"/>
      <c r="F320" s="90" t="s">
        <v>559</v>
      </c>
      <c r="G320" s="104">
        <v>44498</v>
      </c>
      <c r="H320" s="90"/>
      <c r="I320" s="93">
        <v>3.21</v>
      </c>
      <c r="J320" s="91" t="s">
        <v>717</v>
      </c>
      <c r="K320" s="91" t="s">
        <v>138</v>
      </c>
      <c r="L320" s="92">
        <v>8.1930000000000003E-2</v>
      </c>
      <c r="M320" s="92">
        <v>9.2099999999999987E-2</v>
      </c>
      <c r="N320" s="93">
        <v>24457032.27</v>
      </c>
      <c r="O320" s="105">
        <v>100</v>
      </c>
      <c r="P320" s="93">
        <v>90491.017860000007</v>
      </c>
      <c r="Q320" s="94">
        <f t="shared" si="5"/>
        <v>3.2633648394295015E-2</v>
      </c>
      <c r="R320" s="94">
        <f>P320/'סכום נכסי הקרן'!$C$42</f>
        <v>8.1148141147806502E-4</v>
      </c>
    </row>
    <row r="321" spans="2:18">
      <c r="B321" s="88" t="s">
        <v>4556</v>
      </c>
      <c r="C321" s="91" t="s">
        <v>4035</v>
      </c>
      <c r="D321" s="90">
        <v>8702</v>
      </c>
      <c r="E321" s="90"/>
      <c r="F321" s="90" t="s">
        <v>559</v>
      </c>
      <c r="G321" s="104">
        <v>44497</v>
      </c>
      <c r="H321" s="90"/>
      <c r="I321" s="93">
        <v>5.0000000010373372E-2</v>
      </c>
      <c r="J321" s="91" t="s">
        <v>766</v>
      </c>
      <c r="K321" s="91" t="s">
        <v>138</v>
      </c>
      <c r="L321" s="92">
        <v>7.0890000000000009E-2</v>
      </c>
      <c r="M321" s="92">
        <v>5.4899999999045636E-2</v>
      </c>
      <c r="N321" s="93">
        <v>5190.6013110000013</v>
      </c>
      <c r="O321" s="105">
        <v>100.39</v>
      </c>
      <c r="P321" s="93">
        <v>19.280124416000007</v>
      </c>
      <c r="Q321" s="94">
        <f t="shared" si="5"/>
        <v>6.9529641291406583E-6</v>
      </c>
      <c r="R321" s="94">
        <f>P321/'סכום נכסי הקרן'!$C$42</f>
        <v>1.7289519937518789E-7</v>
      </c>
    </row>
    <row r="322" spans="2:18">
      <c r="B322" s="88" t="s">
        <v>4556</v>
      </c>
      <c r="C322" s="91" t="s">
        <v>4035</v>
      </c>
      <c r="D322" s="90">
        <v>9118</v>
      </c>
      <c r="E322" s="90"/>
      <c r="F322" s="90" t="s">
        <v>559</v>
      </c>
      <c r="G322" s="104">
        <v>44733</v>
      </c>
      <c r="H322" s="90"/>
      <c r="I322" s="93">
        <v>5.0000000005861196E-2</v>
      </c>
      <c r="J322" s="91" t="s">
        <v>766</v>
      </c>
      <c r="K322" s="91" t="s">
        <v>138</v>
      </c>
      <c r="L322" s="92">
        <v>7.0890000000000009E-2</v>
      </c>
      <c r="M322" s="92">
        <v>5.4899999999402163E-2</v>
      </c>
      <c r="N322" s="93">
        <v>20669.764159000006</v>
      </c>
      <c r="O322" s="105">
        <v>100.39</v>
      </c>
      <c r="P322" s="93">
        <v>76.776388690999994</v>
      </c>
      <c r="Q322" s="94">
        <f t="shared" si="5"/>
        <v>2.7687760982002745E-5</v>
      </c>
      <c r="R322" s="94">
        <f>P322/'סכום נכסי הקרן'!$C$42</f>
        <v>6.8849498808324289E-7</v>
      </c>
    </row>
    <row r="323" spans="2:18">
      <c r="B323" s="88" t="s">
        <v>4556</v>
      </c>
      <c r="C323" s="91" t="s">
        <v>4035</v>
      </c>
      <c r="D323" s="90">
        <v>9233</v>
      </c>
      <c r="E323" s="90"/>
      <c r="F323" s="90" t="s">
        <v>559</v>
      </c>
      <c r="G323" s="104">
        <v>44819</v>
      </c>
      <c r="H323" s="90"/>
      <c r="I323" s="93">
        <v>4.9999999907101127E-2</v>
      </c>
      <c r="J323" s="91" t="s">
        <v>766</v>
      </c>
      <c r="K323" s="91" t="s">
        <v>138</v>
      </c>
      <c r="L323" s="92">
        <v>7.0890000000000009E-2</v>
      </c>
      <c r="M323" s="92">
        <v>5.4899999994213723E-2</v>
      </c>
      <c r="N323" s="93">
        <v>4057.1910650000004</v>
      </c>
      <c r="O323" s="105">
        <v>100.39</v>
      </c>
      <c r="P323" s="93">
        <v>15.070149228000002</v>
      </c>
      <c r="Q323" s="94">
        <f t="shared" si="5"/>
        <v>5.434726703118426E-6</v>
      </c>
      <c r="R323" s="94">
        <f>P323/'סכום נכסי הקרן'!$C$42</f>
        <v>1.3514209759075102E-7</v>
      </c>
    </row>
    <row r="324" spans="2:18">
      <c r="B324" s="88" t="s">
        <v>4556</v>
      </c>
      <c r="C324" s="91" t="s">
        <v>4035</v>
      </c>
      <c r="D324" s="90">
        <v>9276</v>
      </c>
      <c r="E324" s="90"/>
      <c r="F324" s="90" t="s">
        <v>559</v>
      </c>
      <c r="G324" s="104">
        <v>44854</v>
      </c>
      <c r="H324" s="90"/>
      <c r="I324" s="93">
        <v>4.9999999875546229E-2</v>
      </c>
      <c r="J324" s="91" t="s">
        <v>766</v>
      </c>
      <c r="K324" s="91" t="s">
        <v>138</v>
      </c>
      <c r="L324" s="92">
        <v>7.0890000000000009E-2</v>
      </c>
      <c r="M324" s="92">
        <v>5.4899999988909771E-2</v>
      </c>
      <c r="N324" s="93">
        <v>973.44697400000007</v>
      </c>
      <c r="O324" s="105">
        <v>100.39</v>
      </c>
      <c r="P324" s="93">
        <v>3.6158005490000007</v>
      </c>
      <c r="Q324" s="94">
        <f t="shared" si="5"/>
        <v>1.3039610623290748E-6</v>
      </c>
      <c r="R324" s="94">
        <f>P324/'סכום נכסי הקרן'!$C$42</f>
        <v>3.2424819639725544E-8</v>
      </c>
    </row>
    <row r="325" spans="2:18">
      <c r="B325" s="88" t="s">
        <v>4556</v>
      </c>
      <c r="C325" s="91" t="s">
        <v>4035</v>
      </c>
      <c r="D325" s="90">
        <v>9430</v>
      </c>
      <c r="E325" s="90"/>
      <c r="F325" s="90" t="s">
        <v>559</v>
      </c>
      <c r="G325" s="104">
        <v>44950</v>
      </c>
      <c r="H325" s="90"/>
      <c r="I325" s="93">
        <v>5.0000000068322052E-2</v>
      </c>
      <c r="J325" s="91" t="s">
        <v>766</v>
      </c>
      <c r="K325" s="91" t="s">
        <v>138</v>
      </c>
      <c r="L325" s="92">
        <v>7.0890000000000009E-2</v>
      </c>
      <c r="M325" s="92">
        <v>5.4900000000622493E-2</v>
      </c>
      <c r="N325" s="93">
        <v>5319.6203869999999</v>
      </c>
      <c r="O325" s="105">
        <v>100.39</v>
      </c>
      <c r="P325" s="93">
        <v>19.759357673000007</v>
      </c>
      <c r="Q325" s="94">
        <f t="shared" si="5"/>
        <v>7.1257893440364206E-6</v>
      </c>
      <c r="R325" s="94">
        <f>P325/'סכום נכסי הקרן'!$C$42</f>
        <v>1.7719274060098388E-7</v>
      </c>
    </row>
    <row r="326" spans="2:18">
      <c r="B326" s="88" t="s">
        <v>4556</v>
      </c>
      <c r="C326" s="91" t="s">
        <v>4035</v>
      </c>
      <c r="D326" s="90">
        <v>9539</v>
      </c>
      <c r="E326" s="90"/>
      <c r="F326" s="90" t="s">
        <v>559</v>
      </c>
      <c r="G326" s="104">
        <v>45029</v>
      </c>
      <c r="H326" s="90"/>
      <c r="I326" s="93">
        <v>4.9999999984817328E-2</v>
      </c>
      <c r="J326" s="91" t="s">
        <v>766</v>
      </c>
      <c r="K326" s="91" t="s">
        <v>138</v>
      </c>
      <c r="L326" s="92">
        <v>7.0890000000000009E-2</v>
      </c>
      <c r="M326" s="92">
        <v>5.490000000458517E-2</v>
      </c>
      <c r="N326" s="93">
        <v>1773.2070560000002</v>
      </c>
      <c r="O326" s="105">
        <v>100.39</v>
      </c>
      <c r="P326" s="93">
        <v>6.5864549020000007</v>
      </c>
      <c r="Q326" s="94">
        <f t="shared" si="5"/>
        <v>2.3752639601124365E-6</v>
      </c>
      <c r="R326" s="94">
        <f>P326/'סכום נכסי הקרן'!$C$42</f>
        <v>5.9064267889886906E-8</v>
      </c>
    </row>
    <row r="327" spans="2:18">
      <c r="B327" s="88" t="s">
        <v>4556</v>
      </c>
      <c r="C327" s="91" t="s">
        <v>4035</v>
      </c>
      <c r="D327" s="90">
        <v>8060</v>
      </c>
      <c r="E327" s="90"/>
      <c r="F327" s="90" t="s">
        <v>559</v>
      </c>
      <c r="G327" s="104">
        <v>44150</v>
      </c>
      <c r="H327" s="90"/>
      <c r="I327" s="93">
        <v>4.9999999999978721E-2</v>
      </c>
      <c r="J327" s="91" t="s">
        <v>766</v>
      </c>
      <c r="K327" s="91" t="s">
        <v>138</v>
      </c>
      <c r="L327" s="92">
        <v>7.0890000000000009E-2</v>
      </c>
      <c r="M327" s="92">
        <v>5.4899999999999151E-2</v>
      </c>
      <c r="N327" s="93">
        <v>6963766.7816240005</v>
      </c>
      <c r="O327" s="105">
        <v>100.39</v>
      </c>
      <c r="P327" s="93">
        <v>25866.423043731011</v>
      </c>
      <c r="Q327" s="94">
        <f t="shared" si="5"/>
        <v>9.3281717322834402E-3</v>
      </c>
      <c r="R327" s="94">
        <f>P327/'סכום נכסי הקרן'!$C$42</f>
        <v>2.3195806587002609E-4</v>
      </c>
    </row>
    <row r="328" spans="2:18">
      <c r="B328" s="88" t="s">
        <v>4556</v>
      </c>
      <c r="C328" s="91" t="s">
        <v>4035</v>
      </c>
      <c r="D328" s="90">
        <v>8119</v>
      </c>
      <c r="E328" s="90"/>
      <c r="F328" s="90" t="s">
        <v>559</v>
      </c>
      <c r="G328" s="104">
        <v>44169</v>
      </c>
      <c r="H328" s="90"/>
      <c r="I328" s="93">
        <v>4.9999999965757012E-2</v>
      </c>
      <c r="J328" s="91" t="s">
        <v>766</v>
      </c>
      <c r="K328" s="91" t="s">
        <v>138</v>
      </c>
      <c r="L328" s="92">
        <v>7.0890000000000009E-2</v>
      </c>
      <c r="M328" s="92">
        <v>5.4899999999807568E-2</v>
      </c>
      <c r="N328" s="93">
        <v>16510.326721000009</v>
      </c>
      <c r="O328" s="105">
        <v>100.39</v>
      </c>
      <c r="P328" s="93">
        <v>61.32645048200002</v>
      </c>
      <c r="Q328" s="94">
        <f t="shared" si="5"/>
        <v>2.2116071513263142E-5</v>
      </c>
      <c r="R328" s="94">
        <f>P328/'סכום נכסי הקרן'!$C$42</f>
        <v>5.4994711933802793E-7</v>
      </c>
    </row>
    <row r="329" spans="2:18">
      <c r="B329" s="88" t="s">
        <v>4556</v>
      </c>
      <c r="C329" s="91" t="s">
        <v>4035</v>
      </c>
      <c r="D329" s="90">
        <v>8418</v>
      </c>
      <c r="E329" s="90"/>
      <c r="F329" s="90" t="s">
        <v>559</v>
      </c>
      <c r="G329" s="104">
        <v>44326</v>
      </c>
      <c r="H329" s="90"/>
      <c r="I329" s="93">
        <v>4.9999999976880621E-2</v>
      </c>
      <c r="J329" s="91" t="s">
        <v>766</v>
      </c>
      <c r="K329" s="91" t="s">
        <v>138</v>
      </c>
      <c r="L329" s="92">
        <v>7.0890000000000009E-2</v>
      </c>
      <c r="M329" s="92">
        <v>5.4900000005749031E-2</v>
      </c>
      <c r="N329" s="93">
        <v>3493.436932000001</v>
      </c>
      <c r="O329" s="105">
        <v>100.39</v>
      </c>
      <c r="P329" s="93">
        <v>12.976126146</v>
      </c>
      <c r="Q329" s="94">
        <f t="shared" si="5"/>
        <v>4.6795621066360544E-6</v>
      </c>
      <c r="R329" s="94">
        <f>P329/'סכום נכסי הקרן'!$C$42</f>
        <v>1.1636387134869503E-7</v>
      </c>
    </row>
    <row r="330" spans="2:18">
      <c r="B330" s="88" t="s">
        <v>4557</v>
      </c>
      <c r="C330" s="91" t="s">
        <v>4035</v>
      </c>
      <c r="D330" s="90">
        <v>8718</v>
      </c>
      <c r="E330" s="90"/>
      <c r="F330" s="90" t="s">
        <v>559</v>
      </c>
      <c r="G330" s="104">
        <v>44508</v>
      </c>
      <c r="H330" s="90"/>
      <c r="I330" s="93">
        <v>3.1699999999999693</v>
      </c>
      <c r="J330" s="91" t="s">
        <v>717</v>
      </c>
      <c r="K330" s="91" t="s">
        <v>138</v>
      </c>
      <c r="L330" s="92">
        <v>8.5919000000000009E-2</v>
      </c>
      <c r="M330" s="92">
        <v>9.0699999999997089E-2</v>
      </c>
      <c r="N330" s="93">
        <v>5856658.2615090013</v>
      </c>
      <c r="O330" s="105">
        <v>99.86</v>
      </c>
      <c r="P330" s="93">
        <v>21639.297276004003</v>
      </c>
      <c r="Q330" s="94">
        <f t="shared" si="5"/>
        <v>7.8037493168356805E-3</v>
      </c>
      <c r="R330" s="94">
        <f>P330/'סכום נכסי הקרן'!$C$42</f>
        <v>1.940511656537264E-4</v>
      </c>
    </row>
    <row r="331" spans="2:18">
      <c r="B331" s="88" t="s">
        <v>4558</v>
      </c>
      <c r="C331" s="91" t="s">
        <v>4035</v>
      </c>
      <c r="D331" s="90">
        <v>8806</v>
      </c>
      <c r="E331" s="90"/>
      <c r="F331" s="90" t="s">
        <v>559</v>
      </c>
      <c r="G331" s="104">
        <v>44137</v>
      </c>
      <c r="H331" s="90"/>
      <c r="I331" s="93">
        <v>0.21999999999997114</v>
      </c>
      <c r="J331" s="91" t="s">
        <v>766</v>
      </c>
      <c r="K331" s="91" t="s">
        <v>138</v>
      </c>
      <c r="L331" s="92">
        <v>7.2756000000000001E-2</v>
      </c>
      <c r="M331" s="92">
        <v>5.6099999999998998E-2</v>
      </c>
      <c r="N331" s="93">
        <v>7992812.2489230009</v>
      </c>
      <c r="O331" s="105">
        <v>100.99</v>
      </c>
      <c r="P331" s="93">
        <v>29866.181291613011</v>
      </c>
      <c r="Q331" s="94">
        <f t="shared" si="5"/>
        <v>1.0770598919095533E-2</v>
      </c>
      <c r="R331" s="94">
        <f>P331/'סכום נכסי הקרן'!$C$42</f>
        <v>2.6782603978964573E-4</v>
      </c>
    </row>
    <row r="332" spans="2:18">
      <c r="B332" s="88" t="s">
        <v>4558</v>
      </c>
      <c r="C332" s="91" t="s">
        <v>4035</v>
      </c>
      <c r="D332" s="90">
        <v>9044</v>
      </c>
      <c r="E332" s="90"/>
      <c r="F332" s="90" t="s">
        <v>559</v>
      </c>
      <c r="G332" s="104">
        <v>44679</v>
      </c>
      <c r="H332" s="90"/>
      <c r="I332" s="93">
        <v>0.21999999999681161</v>
      </c>
      <c r="J332" s="91" t="s">
        <v>766</v>
      </c>
      <c r="K332" s="91" t="s">
        <v>138</v>
      </c>
      <c r="L332" s="92">
        <v>7.2756000000000001E-2</v>
      </c>
      <c r="M332" s="92">
        <v>5.6100000000003494E-2</v>
      </c>
      <c r="N332" s="93">
        <v>68828.088325000019</v>
      </c>
      <c r="O332" s="105">
        <v>100.99</v>
      </c>
      <c r="P332" s="93">
        <v>257.18509513100008</v>
      </c>
      <c r="Q332" s="94">
        <f t="shared" si="5"/>
        <v>9.2748298839373563E-5</v>
      </c>
      <c r="R332" s="94">
        <f>P332/'סכום נכסי הקרן'!$C$42</f>
        <v>2.306316460390673E-6</v>
      </c>
    </row>
    <row r="333" spans="2:18">
      <c r="B333" s="88" t="s">
        <v>4558</v>
      </c>
      <c r="C333" s="91" t="s">
        <v>4035</v>
      </c>
      <c r="D333" s="90">
        <v>9224</v>
      </c>
      <c r="E333" s="90"/>
      <c r="F333" s="90" t="s">
        <v>559</v>
      </c>
      <c r="G333" s="104">
        <v>44810</v>
      </c>
      <c r="H333" s="90"/>
      <c r="I333" s="93">
        <v>0.21999999999939832</v>
      </c>
      <c r="J333" s="91" t="s">
        <v>766</v>
      </c>
      <c r="K333" s="91" t="s">
        <v>138</v>
      </c>
      <c r="L333" s="92">
        <v>7.2756000000000001E-2</v>
      </c>
      <c r="M333" s="92">
        <v>5.6100000000115162E-2</v>
      </c>
      <c r="N333" s="93">
        <v>124549.70033700002</v>
      </c>
      <c r="O333" s="105">
        <v>100.99</v>
      </c>
      <c r="P333" s="93">
        <v>465.39613602400004</v>
      </c>
      <c r="Q333" s="94">
        <f t="shared" si="5"/>
        <v>1.6783515343553359E-4</v>
      </c>
      <c r="R333" s="94">
        <f>P333/'סכום נכסי הקרן'!$C$42</f>
        <v>4.1734563527783166E-6</v>
      </c>
    </row>
    <row r="334" spans="2:18">
      <c r="B334" s="88" t="s">
        <v>4559</v>
      </c>
      <c r="C334" s="91" t="s">
        <v>4035</v>
      </c>
      <c r="D334" s="90" t="s">
        <v>4225</v>
      </c>
      <c r="E334" s="90"/>
      <c r="F334" s="90" t="s">
        <v>559</v>
      </c>
      <c r="G334" s="104">
        <v>42921</v>
      </c>
      <c r="H334" s="90"/>
      <c r="I334" s="93">
        <v>7.2100000000192281</v>
      </c>
      <c r="J334" s="91" t="s">
        <v>717</v>
      </c>
      <c r="K334" s="91" t="s">
        <v>138</v>
      </c>
      <c r="L334" s="92">
        <v>7.8939999999999996E-2</v>
      </c>
      <c r="M334" s="126">
        <v>0</v>
      </c>
      <c r="N334" s="93">
        <v>892316.11654700013</v>
      </c>
      <c r="O334" s="105">
        <v>14.370590999999999</v>
      </c>
      <c r="P334" s="93">
        <v>474.33900732800015</v>
      </c>
      <c r="Q334" s="94">
        <f t="shared" si="5"/>
        <v>1.7106020852577115E-4</v>
      </c>
      <c r="R334" s="94">
        <f>P334/'סכום נכסי הקרן'!$C$42</f>
        <v>4.2536518683118478E-6</v>
      </c>
    </row>
    <row r="335" spans="2:18">
      <c r="B335" s="88" t="s">
        <v>4559</v>
      </c>
      <c r="C335" s="91" t="s">
        <v>4035</v>
      </c>
      <c r="D335" s="90">
        <v>6497</v>
      </c>
      <c r="E335" s="90"/>
      <c r="F335" s="90" t="s">
        <v>559</v>
      </c>
      <c r="G335" s="104">
        <v>43342</v>
      </c>
      <c r="H335" s="90"/>
      <c r="I335" s="93">
        <v>1.0599999999888925</v>
      </c>
      <c r="J335" s="91" t="s">
        <v>717</v>
      </c>
      <c r="K335" s="91" t="s">
        <v>138</v>
      </c>
      <c r="L335" s="92">
        <v>7.8939999999999996E-2</v>
      </c>
      <c r="M335" s="126">
        <v>0</v>
      </c>
      <c r="N335" s="93">
        <v>169363.992768</v>
      </c>
      <c r="O335" s="105">
        <v>14.370590999999999</v>
      </c>
      <c r="P335" s="93">
        <v>90.03081640000002</v>
      </c>
      <c r="Q335" s="94">
        <f t="shared" si="5"/>
        <v>3.246768658956191E-5</v>
      </c>
      <c r="R335" s="94">
        <f>P335/'סכום נכסי הקרן'!$C$42</f>
        <v>8.073545385667357E-7</v>
      </c>
    </row>
    <row r="336" spans="2:18">
      <c r="B336" s="88" t="s">
        <v>4560</v>
      </c>
      <c r="C336" s="91" t="s">
        <v>4035</v>
      </c>
      <c r="D336" s="90">
        <v>9405</v>
      </c>
      <c r="E336" s="90"/>
      <c r="F336" s="90" t="s">
        <v>559</v>
      </c>
      <c r="G336" s="104">
        <v>43866</v>
      </c>
      <c r="H336" s="90"/>
      <c r="I336" s="93">
        <v>1.2899999999998348</v>
      </c>
      <c r="J336" s="91" t="s">
        <v>766</v>
      </c>
      <c r="K336" s="91" t="s">
        <v>138</v>
      </c>
      <c r="L336" s="92">
        <v>7.5109000000000009E-2</v>
      </c>
      <c r="M336" s="92">
        <v>7.9199999999994622E-2</v>
      </c>
      <c r="N336" s="93">
        <v>6808571.3834040025</v>
      </c>
      <c r="O336" s="105">
        <v>100.39</v>
      </c>
      <c r="P336" s="93">
        <v>25289.961050441998</v>
      </c>
      <c r="Q336" s="94">
        <f t="shared" si="5"/>
        <v>9.1202830550804435E-3</v>
      </c>
      <c r="R336" s="94">
        <f>P336/'סכום נכסי הקרן'!$C$42</f>
        <v>2.2678862250381985E-4</v>
      </c>
    </row>
    <row r="337" spans="2:18">
      <c r="B337" s="88" t="s">
        <v>4560</v>
      </c>
      <c r="C337" s="91" t="s">
        <v>4035</v>
      </c>
      <c r="D337" s="90">
        <v>9439</v>
      </c>
      <c r="E337" s="90"/>
      <c r="F337" s="90" t="s">
        <v>559</v>
      </c>
      <c r="G337" s="104">
        <v>44953</v>
      </c>
      <c r="H337" s="90"/>
      <c r="I337" s="93">
        <v>1.2899999999955938</v>
      </c>
      <c r="J337" s="91" t="s">
        <v>766</v>
      </c>
      <c r="K337" s="91" t="s">
        <v>138</v>
      </c>
      <c r="L337" s="92">
        <v>7.5109000000000009E-2</v>
      </c>
      <c r="M337" s="92">
        <v>7.9199999999537363E-2</v>
      </c>
      <c r="N337" s="93">
        <v>19553.668278000001</v>
      </c>
      <c r="O337" s="105">
        <v>100.39</v>
      </c>
      <c r="P337" s="93">
        <v>72.630728808000029</v>
      </c>
      <c r="Q337" s="94">
        <f t="shared" si="5"/>
        <v>2.6192717493891458E-5</v>
      </c>
      <c r="R337" s="94">
        <f>P337/'סכום נכסי הקרן'!$C$42</f>
        <v>6.5131863607701961E-7</v>
      </c>
    </row>
    <row r="338" spans="2:18">
      <c r="B338" s="88" t="s">
        <v>4560</v>
      </c>
      <c r="C338" s="91" t="s">
        <v>4035</v>
      </c>
      <c r="D338" s="90">
        <v>9447</v>
      </c>
      <c r="E338" s="90"/>
      <c r="F338" s="90" t="s">
        <v>559</v>
      </c>
      <c r="G338" s="104">
        <v>44959</v>
      </c>
      <c r="H338" s="90"/>
      <c r="I338" s="93">
        <v>1.2900000000259622</v>
      </c>
      <c r="J338" s="91" t="s">
        <v>766</v>
      </c>
      <c r="K338" s="91" t="s">
        <v>138</v>
      </c>
      <c r="L338" s="92">
        <v>7.5109000000000009E-2</v>
      </c>
      <c r="M338" s="92">
        <v>7.9200000000705359E-2</v>
      </c>
      <c r="N338" s="93">
        <v>10991.867022000002</v>
      </c>
      <c r="O338" s="105">
        <v>100.39</v>
      </c>
      <c r="P338" s="93">
        <v>40.828520786000006</v>
      </c>
      <c r="Q338" s="94">
        <f t="shared" si="5"/>
        <v>1.4723931980197636E-5</v>
      </c>
      <c r="R338" s="94">
        <f>P338/'סכום נכסי הקרן'!$C$42</f>
        <v>3.661312079309702E-7</v>
      </c>
    </row>
    <row r="339" spans="2:18">
      <c r="B339" s="88" t="s">
        <v>4560</v>
      </c>
      <c r="C339" s="91" t="s">
        <v>4035</v>
      </c>
      <c r="D339" s="90">
        <v>9467</v>
      </c>
      <c r="E339" s="90"/>
      <c r="F339" s="90" t="s">
        <v>559</v>
      </c>
      <c r="G339" s="104">
        <v>44966</v>
      </c>
      <c r="H339" s="90"/>
      <c r="I339" s="93">
        <v>1.2900000000089957</v>
      </c>
      <c r="J339" s="91" t="s">
        <v>766</v>
      </c>
      <c r="K339" s="91" t="s">
        <v>138</v>
      </c>
      <c r="L339" s="92">
        <v>7.5109000000000009E-2</v>
      </c>
      <c r="M339" s="92">
        <v>7.970000000133301E-2</v>
      </c>
      <c r="N339" s="93">
        <v>16469.590438000007</v>
      </c>
      <c r="O339" s="105">
        <v>100.33</v>
      </c>
      <c r="P339" s="93">
        <v>61.138574905000013</v>
      </c>
      <c r="Q339" s="94">
        <f t="shared" si="5"/>
        <v>2.2048318208386202E-5</v>
      </c>
      <c r="R339" s="94">
        <f>P339/'סכום נכסי הקרן'!$C$42</f>
        <v>5.4826233843919778E-7</v>
      </c>
    </row>
    <row r="340" spans="2:18">
      <c r="B340" s="88" t="s">
        <v>4560</v>
      </c>
      <c r="C340" s="91" t="s">
        <v>4035</v>
      </c>
      <c r="D340" s="90">
        <v>9491</v>
      </c>
      <c r="E340" s="90"/>
      <c r="F340" s="90" t="s">
        <v>559</v>
      </c>
      <c r="G340" s="104">
        <v>44986</v>
      </c>
      <c r="H340" s="90"/>
      <c r="I340" s="93">
        <v>1.2899999999931879</v>
      </c>
      <c r="J340" s="91" t="s">
        <v>766</v>
      </c>
      <c r="K340" s="91" t="s">
        <v>138</v>
      </c>
      <c r="L340" s="92">
        <v>7.5109000000000009E-2</v>
      </c>
      <c r="M340" s="92">
        <v>7.9699999999972265E-2</v>
      </c>
      <c r="N340" s="93">
        <v>64066.730429000017</v>
      </c>
      <c r="O340" s="105">
        <v>100.33</v>
      </c>
      <c r="P340" s="93">
        <v>237.82915157800005</v>
      </c>
      <c r="Q340" s="94">
        <f t="shared" si="5"/>
        <v>8.5767992161580778E-5</v>
      </c>
      <c r="R340" s="94">
        <f>P340/'סכום נכסי הקרן'!$C$42</f>
        <v>2.1327413502158848E-6</v>
      </c>
    </row>
    <row r="341" spans="2:18">
      <c r="B341" s="88" t="s">
        <v>4560</v>
      </c>
      <c r="C341" s="91" t="s">
        <v>4035</v>
      </c>
      <c r="D341" s="90">
        <v>9510</v>
      </c>
      <c r="E341" s="90"/>
      <c r="F341" s="90" t="s">
        <v>559</v>
      </c>
      <c r="G341" s="104">
        <v>44994</v>
      </c>
      <c r="H341" s="90"/>
      <c r="I341" s="93">
        <v>1.2899999999976304</v>
      </c>
      <c r="J341" s="91" t="s">
        <v>766</v>
      </c>
      <c r="K341" s="91" t="s">
        <v>138</v>
      </c>
      <c r="L341" s="92">
        <v>7.5109000000000009E-2</v>
      </c>
      <c r="M341" s="92">
        <v>7.9699999999735052E-2</v>
      </c>
      <c r="N341" s="93">
        <v>12504.949791000003</v>
      </c>
      <c r="O341" s="105">
        <v>100.33</v>
      </c>
      <c r="P341" s="93">
        <v>46.420999559000002</v>
      </c>
      <c r="Q341" s="94">
        <f t="shared" si="5"/>
        <v>1.6740739728044978E-5</v>
      </c>
      <c r="R341" s="94">
        <f>P341/'סכום נכסי הקרן'!$C$42</f>
        <v>4.1628195963757894E-7</v>
      </c>
    </row>
    <row r="342" spans="2:18">
      <c r="B342" s="88" t="s">
        <v>4560</v>
      </c>
      <c r="C342" s="91" t="s">
        <v>4035</v>
      </c>
      <c r="D342" s="90">
        <v>9560</v>
      </c>
      <c r="E342" s="90"/>
      <c r="F342" s="90" t="s">
        <v>559</v>
      </c>
      <c r="G342" s="104">
        <v>45058</v>
      </c>
      <c r="H342" s="90"/>
      <c r="I342" s="93">
        <v>1.2900000000100009</v>
      </c>
      <c r="J342" s="91" t="s">
        <v>766</v>
      </c>
      <c r="K342" s="91" t="s">
        <v>138</v>
      </c>
      <c r="L342" s="92">
        <v>7.5109000000000009E-2</v>
      </c>
      <c r="M342" s="92">
        <v>7.9700000000814009E-2</v>
      </c>
      <c r="N342" s="93">
        <v>67610.418266000008</v>
      </c>
      <c r="O342" s="105">
        <v>100.33</v>
      </c>
      <c r="P342" s="93">
        <v>250.984063881</v>
      </c>
      <c r="Q342" s="94">
        <f t="shared" si="5"/>
        <v>9.0512029668353552E-5</v>
      </c>
      <c r="R342" s="94">
        <f>P342/'סכום נכסי הקרן'!$C$42</f>
        <v>2.2507084927672477E-6</v>
      </c>
    </row>
    <row r="343" spans="2:18">
      <c r="B343" s="88" t="s">
        <v>4561</v>
      </c>
      <c r="C343" s="91" t="s">
        <v>4035</v>
      </c>
      <c r="D343" s="90">
        <v>9606</v>
      </c>
      <c r="E343" s="90"/>
      <c r="F343" s="90" t="s">
        <v>559</v>
      </c>
      <c r="G343" s="104">
        <v>44136</v>
      </c>
      <c r="H343" s="90"/>
      <c r="I343" s="93">
        <v>4.9999999999921309E-2</v>
      </c>
      <c r="J343" s="91" t="s">
        <v>766</v>
      </c>
      <c r="K343" s="91" t="s">
        <v>138</v>
      </c>
      <c r="L343" s="92">
        <v>7.0095999999999992E-2</v>
      </c>
      <c r="M343" s="126">
        <v>0</v>
      </c>
      <c r="N343" s="93">
        <v>4646435.1679270007</v>
      </c>
      <c r="O343" s="105">
        <v>84.997694999999993</v>
      </c>
      <c r="P343" s="93">
        <v>14612.641935023003</v>
      </c>
      <c r="Q343" s="94">
        <f t="shared" si="5"/>
        <v>5.2697364920464753E-3</v>
      </c>
      <c r="R343" s="94">
        <f>P343/'סכום נכסי הקרן'!$C$42</f>
        <v>1.3103938471773567E-4</v>
      </c>
    </row>
    <row r="344" spans="2:18">
      <c r="B344" s="88" t="s">
        <v>4562</v>
      </c>
      <c r="C344" s="91" t="s">
        <v>4035</v>
      </c>
      <c r="D344" s="90">
        <v>6588</v>
      </c>
      <c r="E344" s="90"/>
      <c r="F344" s="90" t="s">
        <v>559</v>
      </c>
      <c r="G344" s="104">
        <v>43397</v>
      </c>
      <c r="H344" s="90"/>
      <c r="I344" s="93">
        <v>2.999999999996494E-2</v>
      </c>
      <c r="J344" s="91" t="s">
        <v>766</v>
      </c>
      <c r="K344" s="91" t="s">
        <v>138</v>
      </c>
      <c r="L344" s="92">
        <v>7.0457000000000006E-2</v>
      </c>
      <c r="M344" s="92">
        <v>6.1199999999987952E-2</v>
      </c>
      <c r="N344" s="93">
        <v>4298890.3099999996</v>
      </c>
      <c r="O344" s="105">
        <v>100.44</v>
      </c>
      <c r="P344" s="93">
        <v>15975.879685752006</v>
      </c>
      <c r="Q344" s="94">
        <f t="shared" si="5"/>
        <v>5.7613590031773262E-3</v>
      </c>
      <c r="R344" s="94">
        <f>P344/'סכום נכסי הקרן'!$C$42</f>
        <v>1.4326426758791443E-4</v>
      </c>
    </row>
    <row r="345" spans="2:18">
      <c r="B345" s="88" t="s">
        <v>4563</v>
      </c>
      <c r="C345" s="91" t="s">
        <v>4035</v>
      </c>
      <c r="D345" s="90">
        <v>6524</v>
      </c>
      <c r="E345" s="90"/>
      <c r="F345" s="90" t="s">
        <v>559</v>
      </c>
      <c r="G345" s="104">
        <v>43357</v>
      </c>
      <c r="H345" s="90"/>
      <c r="I345" s="93">
        <v>4.4799999999999995</v>
      </c>
      <c r="J345" s="91" t="s">
        <v>717</v>
      </c>
      <c r="K345" s="91" t="s">
        <v>141</v>
      </c>
      <c r="L345" s="92">
        <v>7.9644000000000006E-2</v>
      </c>
      <c r="M345" s="92">
        <v>8.950000000000001E-2</v>
      </c>
      <c r="N345" s="93">
        <v>2340779.2999999998</v>
      </c>
      <c r="O345" s="105">
        <v>97.36</v>
      </c>
      <c r="P345" s="93">
        <v>10644.444070000001</v>
      </c>
      <c r="Q345" s="94">
        <f t="shared" si="5"/>
        <v>3.8386908816799396E-3</v>
      </c>
      <c r="R345" s="94">
        <f>P345/'סכום נכסי הקרן'!$C$42</f>
        <v>9.5454429650537693E-5</v>
      </c>
    </row>
    <row r="346" spans="2:18">
      <c r="B346" s="88" t="s">
        <v>4563</v>
      </c>
      <c r="C346" s="91" t="s">
        <v>4035</v>
      </c>
      <c r="D346" s="90" t="s">
        <v>4226</v>
      </c>
      <c r="E346" s="90"/>
      <c r="F346" s="90" t="s">
        <v>559</v>
      </c>
      <c r="G346" s="104">
        <v>42891</v>
      </c>
      <c r="H346" s="90"/>
      <c r="I346" s="93">
        <v>4.4399999999999995</v>
      </c>
      <c r="J346" s="91" t="s">
        <v>717</v>
      </c>
      <c r="K346" s="91" t="s">
        <v>141</v>
      </c>
      <c r="L346" s="92">
        <v>7.9644000000000006E-2</v>
      </c>
      <c r="M346" s="92">
        <v>9.8800000000000013E-2</v>
      </c>
      <c r="N346" s="93">
        <v>6744665.5900000008</v>
      </c>
      <c r="O346" s="105">
        <v>97.36</v>
      </c>
      <c r="P346" s="93">
        <v>30670.647120000005</v>
      </c>
      <c r="Q346" s="94">
        <f t="shared" si="5"/>
        <v>1.1060712298408189E-2</v>
      </c>
      <c r="R346" s="94">
        <f>P346/'סכום נכסי הקרן'!$C$42</f>
        <v>2.7504011563212681E-4</v>
      </c>
    </row>
    <row r="347" spans="2:18">
      <c r="B347" s="88" t="s">
        <v>4564</v>
      </c>
      <c r="C347" s="91" t="s">
        <v>4035</v>
      </c>
      <c r="D347" s="90" t="s">
        <v>4227</v>
      </c>
      <c r="E347" s="90"/>
      <c r="F347" s="90" t="s">
        <v>559</v>
      </c>
      <c r="G347" s="104">
        <v>44144</v>
      </c>
      <c r="H347" s="90"/>
      <c r="I347" s="93">
        <v>2.9999999999909734E-2</v>
      </c>
      <c r="J347" s="91" t="s">
        <v>766</v>
      </c>
      <c r="K347" s="91" t="s">
        <v>138</v>
      </c>
      <c r="L347" s="92">
        <v>7.8763E-2</v>
      </c>
      <c r="M347" s="126">
        <v>0</v>
      </c>
      <c r="N347" s="93">
        <v>5256749.8617550004</v>
      </c>
      <c r="O347" s="105">
        <v>75.180498</v>
      </c>
      <c r="P347" s="93">
        <v>14622.587567044002</v>
      </c>
      <c r="Q347" s="94">
        <f t="shared" si="5"/>
        <v>5.2733231713225828E-3</v>
      </c>
      <c r="R347" s="94">
        <f>P347/'סכום נכסי הקרן'!$C$42</f>
        <v>1.3112857252555685E-4</v>
      </c>
    </row>
    <row r="348" spans="2:18">
      <c r="B348" s="88" t="s">
        <v>4565</v>
      </c>
      <c r="C348" s="91" t="s">
        <v>4035</v>
      </c>
      <c r="D348" s="90">
        <v>6826</v>
      </c>
      <c r="E348" s="90"/>
      <c r="F348" s="90" t="s">
        <v>559</v>
      </c>
      <c r="G348" s="104">
        <v>43550</v>
      </c>
      <c r="H348" s="90"/>
      <c r="I348" s="93">
        <v>2.1499999999995323</v>
      </c>
      <c r="J348" s="91" t="s">
        <v>717</v>
      </c>
      <c r="K348" s="91" t="s">
        <v>138</v>
      </c>
      <c r="L348" s="92">
        <v>8.2025000000000001E-2</v>
      </c>
      <c r="M348" s="92">
        <v>8.4999999999985199E-2</v>
      </c>
      <c r="N348" s="93">
        <v>2187668.8140070005</v>
      </c>
      <c r="O348" s="105">
        <v>100.36</v>
      </c>
      <c r="P348" s="93">
        <v>8123.5068237120022</v>
      </c>
      <c r="Q348" s="94">
        <f t="shared" si="5"/>
        <v>2.9295688310613699E-3</v>
      </c>
      <c r="R348" s="94">
        <f>P348/'סכום נכסי הקרן'!$C$42</f>
        <v>7.2847835501819696E-5</v>
      </c>
    </row>
    <row r="349" spans="2:18">
      <c r="B349" s="88" t="s">
        <v>4566</v>
      </c>
      <c r="C349" s="91" t="s">
        <v>4035</v>
      </c>
      <c r="D349" s="90">
        <v>6528</v>
      </c>
      <c r="E349" s="90"/>
      <c r="F349" s="90" t="s">
        <v>559</v>
      </c>
      <c r="G349" s="104">
        <v>43373</v>
      </c>
      <c r="H349" s="90"/>
      <c r="I349" s="93">
        <v>4.3800000000009174</v>
      </c>
      <c r="J349" s="91" t="s">
        <v>717</v>
      </c>
      <c r="K349" s="91" t="s">
        <v>141</v>
      </c>
      <c r="L349" s="92">
        <v>3.032E-2</v>
      </c>
      <c r="M349" s="92">
        <v>8.0900000000018041E-2</v>
      </c>
      <c r="N349" s="93">
        <v>3731351.4944060002</v>
      </c>
      <c r="O349" s="105">
        <v>80.540000000000006</v>
      </c>
      <c r="P349" s="93">
        <v>14036.529519674003</v>
      </c>
      <c r="Q349" s="94">
        <f t="shared" si="5"/>
        <v>5.0619738826439145E-3</v>
      </c>
      <c r="R349" s="94">
        <f>P349/'סכום נכסי הקרן'!$C$42</f>
        <v>1.2587307620410255E-4</v>
      </c>
    </row>
    <row r="350" spans="2:18">
      <c r="B350" s="88" t="s">
        <v>4567</v>
      </c>
      <c r="C350" s="91" t="s">
        <v>4035</v>
      </c>
      <c r="D350" s="90">
        <v>8860</v>
      </c>
      <c r="E350" s="90"/>
      <c r="F350" s="90" t="s">
        <v>559</v>
      </c>
      <c r="G350" s="104">
        <v>44585</v>
      </c>
      <c r="H350" s="90"/>
      <c r="I350" s="93">
        <v>2.5899999999957486</v>
      </c>
      <c r="J350" s="91" t="s">
        <v>853</v>
      </c>
      <c r="K350" s="91" t="s">
        <v>140</v>
      </c>
      <c r="L350" s="92">
        <v>6.1120000000000001E-2</v>
      </c>
      <c r="M350" s="92">
        <v>6.959999999985203E-2</v>
      </c>
      <c r="N350" s="93">
        <v>225010.78767300007</v>
      </c>
      <c r="O350" s="105">
        <v>100.15</v>
      </c>
      <c r="P350" s="93">
        <v>905.56214891500019</v>
      </c>
      <c r="Q350" s="94">
        <f t="shared" si="5"/>
        <v>3.2657160307992508E-4</v>
      </c>
      <c r="R350" s="94">
        <f>P350/'סכום נכסי הקרן'!$C$42</f>
        <v>8.1206606816993316E-6</v>
      </c>
    </row>
    <row r="351" spans="2:18">
      <c r="B351" s="88" t="s">
        <v>4567</v>
      </c>
      <c r="C351" s="91" t="s">
        <v>4035</v>
      </c>
      <c r="D351" s="90">
        <v>8977</v>
      </c>
      <c r="E351" s="90"/>
      <c r="F351" s="90" t="s">
        <v>559</v>
      </c>
      <c r="G351" s="104">
        <v>44553</v>
      </c>
      <c r="H351" s="90"/>
      <c r="I351" s="93">
        <v>2.5899999999780476</v>
      </c>
      <c r="J351" s="91" t="s">
        <v>853</v>
      </c>
      <c r="K351" s="91" t="s">
        <v>140</v>
      </c>
      <c r="L351" s="92">
        <v>6.1120000000000001E-2</v>
      </c>
      <c r="M351" s="92">
        <v>6.9499999999651618E-2</v>
      </c>
      <c r="N351" s="93">
        <v>33159.484151000011</v>
      </c>
      <c r="O351" s="105">
        <v>100.16</v>
      </c>
      <c r="P351" s="93">
        <v>133.46458742699997</v>
      </c>
      <c r="Q351" s="94">
        <f t="shared" si="5"/>
        <v>4.8131146296980813E-5</v>
      </c>
      <c r="R351" s="94">
        <f>P351/'סכום נכסי הקרן'!$C$42</f>
        <v>1.1968484204162485E-6</v>
      </c>
    </row>
    <row r="352" spans="2:18">
      <c r="B352" s="88" t="s">
        <v>4567</v>
      </c>
      <c r="C352" s="91" t="s">
        <v>4035</v>
      </c>
      <c r="D352" s="90">
        <v>8978</v>
      </c>
      <c r="E352" s="90"/>
      <c r="F352" s="90" t="s">
        <v>559</v>
      </c>
      <c r="G352" s="104">
        <v>44553</v>
      </c>
      <c r="H352" s="90"/>
      <c r="I352" s="93">
        <v>2.5899999999529704</v>
      </c>
      <c r="J352" s="91" t="s">
        <v>853</v>
      </c>
      <c r="K352" s="91" t="s">
        <v>140</v>
      </c>
      <c r="L352" s="92">
        <v>6.1120000000000001E-2</v>
      </c>
      <c r="M352" s="92">
        <v>7.059999999844016E-2</v>
      </c>
      <c r="N352" s="93">
        <v>42633.623264000009</v>
      </c>
      <c r="O352" s="105">
        <v>99.91</v>
      </c>
      <c r="P352" s="93">
        <v>171.16902099500004</v>
      </c>
      <c r="Q352" s="94">
        <f t="shared" si="5"/>
        <v>6.172844310126464E-5</v>
      </c>
      <c r="R352" s="94">
        <f>P352/'סכום נכסי הקרן'!$C$42</f>
        <v>1.5349642654394292E-6</v>
      </c>
    </row>
    <row r="353" spans="2:18">
      <c r="B353" s="88" t="s">
        <v>4567</v>
      </c>
      <c r="C353" s="91" t="s">
        <v>4035</v>
      </c>
      <c r="D353" s="90">
        <v>8979</v>
      </c>
      <c r="E353" s="90"/>
      <c r="F353" s="90" t="s">
        <v>559</v>
      </c>
      <c r="G353" s="104">
        <v>44553</v>
      </c>
      <c r="H353" s="90"/>
      <c r="I353" s="93">
        <v>2.5900000000023606</v>
      </c>
      <c r="J353" s="91" t="s">
        <v>853</v>
      </c>
      <c r="K353" s="91" t="s">
        <v>140</v>
      </c>
      <c r="L353" s="92">
        <v>6.1120000000000001E-2</v>
      </c>
      <c r="M353" s="92">
        <v>6.9500000000080567E-2</v>
      </c>
      <c r="N353" s="93">
        <v>198956.90335600002</v>
      </c>
      <c r="O353" s="105">
        <v>100.17</v>
      </c>
      <c r="P353" s="93">
        <v>800.86747062899985</v>
      </c>
      <c r="Q353" s="94">
        <f t="shared" si="5"/>
        <v>2.8881570861949375E-4</v>
      </c>
      <c r="R353" s="94">
        <f>P353/'סכום נכסי הקרן'!$C$42</f>
        <v>7.1818074416882081E-6</v>
      </c>
    </row>
    <row r="354" spans="2:18">
      <c r="B354" s="88" t="s">
        <v>4567</v>
      </c>
      <c r="C354" s="91" t="s">
        <v>4035</v>
      </c>
      <c r="D354" s="90">
        <v>8918</v>
      </c>
      <c r="E354" s="90"/>
      <c r="F354" s="90" t="s">
        <v>559</v>
      </c>
      <c r="G354" s="104">
        <v>44553</v>
      </c>
      <c r="H354" s="90"/>
      <c r="I354" s="93">
        <v>2.589999999999038</v>
      </c>
      <c r="J354" s="91" t="s">
        <v>853</v>
      </c>
      <c r="K354" s="91" t="s">
        <v>140</v>
      </c>
      <c r="L354" s="92">
        <v>6.1120000000000001E-2</v>
      </c>
      <c r="M354" s="92">
        <v>6.9600000000013984E-2</v>
      </c>
      <c r="N354" s="93">
        <v>28422.414988000008</v>
      </c>
      <c r="O354" s="105">
        <v>100.14</v>
      </c>
      <c r="P354" s="93">
        <v>114.37537672900001</v>
      </c>
      <c r="Q354" s="94">
        <f t="shared" si="5"/>
        <v>4.1247031113229404E-5</v>
      </c>
      <c r="R354" s="94">
        <f>P354/'סכום נכסי הקרן'!$C$42</f>
        <v>1.0256652465770413E-6</v>
      </c>
    </row>
    <row r="355" spans="2:18">
      <c r="B355" s="88" t="s">
        <v>4567</v>
      </c>
      <c r="C355" s="91" t="s">
        <v>4035</v>
      </c>
      <c r="D355" s="90">
        <v>9037</v>
      </c>
      <c r="E355" s="90"/>
      <c r="F355" s="90" t="s">
        <v>559</v>
      </c>
      <c r="G355" s="104">
        <v>44671</v>
      </c>
      <c r="H355" s="90"/>
      <c r="I355" s="93">
        <v>2.5899999999730028</v>
      </c>
      <c r="J355" s="91" t="s">
        <v>853</v>
      </c>
      <c r="K355" s="91" t="s">
        <v>140</v>
      </c>
      <c r="L355" s="92">
        <v>6.1120000000000001E-2</v>
      </c>
      <c r="M355" s="92">
        <v>6.9599999999451684E-2</v>
      </c>
      <c r="N355" s="93">
        <v>17764.009758000004</v>
      </c>
      <c r="O355" s="105">
        <v>100.15</v>
      </c>
      <c r="P355" s="93">
        <v>71.49175032700002</v>
      </c>
      <c r="Q355" s="94">
        <f t="shared" si="5"/>
        <v>2.5781969287532158E-5</v>
      </c>
      <c r="R355" s="94">
        <f>P355/'סכום נכסי הקרן'!$C$42</f>
        <v>6.411048061603867E-7</v>
      </c>
    </row>
    <row r="356" spans="2:18">
      <c r="B356" s="88" t="s">
        <v>4567</v>
      </c>
      <c r="C356" s="91" t="s">
        <v>4035</v>
      </c>
      <c r="D356" s="90">
        <v>9130</v>
      </c>
      <c r="E356" s="90"/>
      <c r="F356" s="90" t="s">
        <v>559</v>
      </c>
      <c r="G356" s="104">
        <v>44742</v>
      </c>
      <c r="H356" s="90"/>
      <c r="I356" s="93">
        <v>2.5899999999980183</v>
      </c>
      <c r="J356" s="91" t="s">
        <v>853</v>
      </c>
      <c r="K356" s="91" t="s">
        <v>140</v>
      </c>
      <c r="L356" s="92">
        <v>6.1120000000000001E-2</v>
      </c>
      <c r="M356" s="92">
        <v>6.9599999999897438E-2</v>
      </c>
      <c r="N356" s="93">
        <v>106584.05698800001</v>
      </c>
      <c r="O356" s="105">
        <v>100.15</v>
      </c>
      <c r="P356" s="93">
        <v>428.95049101500007</v>
      </c>
      <c r="Q356" s="94">
        <f t="shared" si="5"/>
        <v>1.5469181177739171E-4</v>
      </c>
      <c r="R356" s="94">
        <f>P356/'סכום נכסי הקרן'!$C$42</f>
        <v>3.8466287387947088E-6</v>
      </c>
    </row>
    <row r="357" spans="2:18">
      <c r="B357" s="88" t="s">
        <v>4567</v>
      </c>
      <c r="C357" s="91" t="s">
        <v>4035</v>
      </c>
      <c r="D357" s="90">
        <v>9313</v>
      </c>
      <c r="E357" s="90"/>
      <c r="F357" s="90" t="s">
        <v>559</v>
      </c>
      <c r="G357" s="104">
        <v>44886</v>
      </c>
      <c r="H357" s="90"/>
      <c r="I357" s="93">
        <v>2.5899999999856207</v>
      </c>
      <c r="J357" s="91" t="s">
        <v>853</v>
      </c>
      <c r="K357" s="91" t="s">
        <v>140</v>
      </c>
      <c r="L357" s="92">
        <v>6.1120000000000001E-2</v>
      </c>
      <c r="M357" s="92">
        <v>6.9499999999690407E-2</v>
      </c>
      <c r="N357" s="93">
        <v>48554.959327000004</v>
      </c>
      <c r="O357" s="105">
        <v>100.16</v>
      </c>
      <c r="P357" s="93">
        <v>195.43029305900006</v>
      </c>
      <c r="Q357" s="94">
        <f t="shared" si="5"/>
        <v>7.0477751495163037E-5</v>
      </c>
      <c r="R357" s="94">
        <f>P357/'סכום נכסי הקרן'!$C$42</f>
        <v>1.7525280829799394E-6</v>
      </c>
    </row>
    <row r="358" spans="2:18">
      <c r="B358" s="88" t="s">
        <v>4567</v>
      </c>
      <c r="C358" s="91" t="s">
        <v>4035</v>
      </c>
      <c r="D358" s="90">
        <v>9496</v>
      </c>
      <c r="E358" s="90"/>
      <c r="F358" s="90" t="s">
        <v>559</v>
      </c>
      <c r="G358" s="104">
        <v>44985</v>
      </c>
      <c r="H358" s="90"/>
      <c r="I358" s="93">
        <v>2.5899999999930521</v>
      </c>
      <c r="J358" s="91" t="s">
        <v>853</v>
      </c>
      <c r="K358" s="91" t="s">
        <v>140</v>
      </c>
      <c r="L358" s="92">
        <v>6.1120000000000001E-2</v>
      </c>
      <c r="M358" s="92">
        <v>6.9499999999816472E-2</v>
      </c>
      <c r="N358" s="93">
        <v>75793.107417000021</v>
      </c>
      <c r="O358" s="105">
        <v>100.17</v>
      </c>
      <c r="P358" s="93">
        <v>305.09237426799996</v>
      </c>
      <c r="Q358" s="94">
        <f t="shared" si="5"/>
        <v>1.100250334795225E-4</v>
      </c>
      <c r="R358" s="94">
        <f>P358/'סכום נכסי הקרן'!$C$42</f>
        <v>2.7359266848475549E-6</v>
      </c>
    </row>
    <row r="359" spans="2:18">
      <c r="B359" s="88" t="s">
        <v>4567</v>
      </c>
      <c r="C359" s="91" t="s">
        <v>4035</v>
      </c>
      <c r="D359" s="90">
        <v>9547</v>
      </c>
      <c r="E359" s="90"/>
      <c r="F359" s="90" t="s">
        <v>559</v>
      </c>
      <c r="G359" s="104">
        <v>45036</v>
      </c>
      <c r="H359" s="90"/>
      <c r="I359" s="93">
        <v>2.5900000000665546</v>
      </c>
      <c r="J359" s="91" t="s">
        <v>853</v>
      </c>
      <c r="K359" s="91" t="s">
        <v>140</v>
      </c>
      <c r="L359" s="92">
        <v>6.1120000000000001E-2</v>
      </c>
      <c r="M359" s="92">
        <v>6.9400000001140938E-2</v>
      </c>
      <c r="N359" s="93">
        <v>17764.009758000004</v>
      </c>
      <c r="O359" s="105">
        <v>100.19</v>
      </c>
      <c r="P359" s="93">
        <v>71.520304336000009</v>
      </c>
      <c r="Q359" s="94">
        <f t="shared" si="5"/>
        <v>2.579226667960476E-5</v>
      </c>
      <c r="R359" s="94">
        <f>P359/'סכום נכסי הקרן'!$C$42</f>
        <v>6.4136086524862146E-7</v>
      </c>
    </row>
    <row r="360" spans="2:18">
      <c r="B360" s="88" t="s">
        <v>4567</v>
      </c>
      <c r="C360" s="91" t="s">
        <v>4035</v>
      </c>
      <c r="D360" s="90">
        <v>8829</v>
      </c>
      <c r="E360" s="90"/>
      <c r="F360" s="90" t="s">
        <v>559</v>
      </c>
      <c r="G360" s="104">
        <v>44553</v>
      </c>
      <c r="H360" s="90"/>
      <c r="I360" s="93">
        <v>2.6000000000008088</v>
      </c>
      <c r="J360" s="91" t="s">
        <v>853</v>
      </c>
      <c r="K360" s="91" t="s">
        <v>140</v>
      </c>
      <c r="L360" s="92">
        <v>6.1180000000000005E-2</v>
      </c>
      <c r="M360" s="92">
        <v>6.930000000001596E-2</v>
      </c>
      <c r="N360" s="93">
        <v>2149445.1596880006</v>
      </c>
      <c r="O360" s="105">
        <v>100.15</v>
      </c>
      <c r="P360" s="93">
        <v>8650.5020755400001</v>
      </c>
      <c r="Q360" s="94">
        <f t="shared" si="5"/>
        <v>3.1196183869214304E-3</v>
      </c>
      <c r="R360" s="94">
        <f>P360/'סכום נכסי הקרן'!$C$42</f>
        <v>7.7573684109879786E-5</v>
      </c>
    </row>
    <row r="361" spans="2:18">
      <c r="B361" s="88" t="s">
        <v>4568</v>
      </c>
      <c r="C361" s="91" t="s">
        <v>4035</v>
      </c>
      <c r="D361" s="90">
        <v>7382</v>
      </c>
      <c r="E361" s="90"/>
      <c r="F361" s="90" t="s">
        <v>559</v>
      </c>
      <c r="G361" s="104">
        <v>43860</v>
      </c>
      <c r="H361" s="90"/>
      <c r="I361" s="93">
        <v>2.7900000000001048</v>
      </c>
      <c r="J361" s="91" t="s">
        <v>717</v>
      </c>
      <c r="K361" s="91" t="s">
        <v>138</v>
      </c>
      <c r="L361" s="92">
        <v>7.9430000000000001E-2</v>
      </c>
      <c r="M361" s="92">
        <v>8.540000000000178E-2</v>
      </c>
      <c r="N361" s="93">
        <v>3615604.6411400004</v>
      </c>
      <c r="O361" s="105">
        <v>100.28</v>
      </c>
      <c r="P361" s="93">
        <v>13415.195356040002</v>
      </c>
      <c r="Q361" s="94">
        <f t="shared" si="5"/>
        <v>4.8379030178121668E-3</v>
      </c>
      <c r="R361" s="94">
        <f>P361/'סכום נכסי הקרן'!$C$42</f>
        <v>1.2030124005915699E-4</v>
      </c>
    </row>
    <row r="362" spans="2:18">
      <c r="B362" s="88" t="s">
        <v>4569</v>
      </c>
      <c r="C362" s="91" t="s">
        <v>4035</v>
      </c>
      <c r="D362" s="90">
        <v>9158</v>
      </c>
      <c r="E362" s="90"/>
      <c r="F362" s="90" t="s">
        <v>559</v>
      </c>
      <c r="G362" s="104">
        <v>44179</v>
      </c>
      <c r="H362" s="90"/>
      <c r="I362" s="93">
        <v>2.6799999999995312</v>
      </c>
      <c r="J362" s="91" t="s">
        <v>717</v>
      </c>
      <c r="K362" s="91" t="s">
        <v>138</v>
      </c>
      <c r="L362" s="92">
        <v>7.8274999999999997E-2</v>
      </c>
      <c r="M362" s="92">
        <v>8.249999999998639E-2</v>
      </c>
      <c r="N362" s="93">
        <v>1636950.7409710004</v>
      </c>
      <c r="O362" s="105">
        <v>100.05</v>
      </c>
      <c r="P362" s="93">
        <v>6059.7462812129997</v>
      </c>
      <c r="Q362" s="94">
        <f t="shared" ref="Q362:Q365" si="6">IFERROR(P362/$P$10,0)</f>
        <v>2.1853177716012239E-3</v>
      </c>
      <c r="R362" s="94">
        <f>P362/'סכום נכסי הקרן'!$C$42</f>
        <v>5.4340989655850913E-5</v>
      </c>
    </row>
    <row r="363" spans="2:18">
      <c r="B363" s="88" t="s">
        <v>4570</v>
      </c>
      <c r="C363" s="91" t="s">
        <v>4035</v>
      </c>
      <c r="D363" s="90">
        <v>7823</v>
      </c>
      <c r="E363" s="90"/>
      <c r="F363" s="90" t="s">
        <v>559</v>
      </c>
      <c r="G363" s="104">
        <v>44027</v>
      </c>
      <c r="H363" s="90"/>
      <c r="I363" s="93">
        <v>3.6100000000003774</v>
      </c>
      <c r="J363" s="91" t="s">
        <v>853</v>
      </c>
      <c r="K363" s="91" t="s">
        <v>140</v>
      </c>
      <c r="L363" s="92">
        <v>2.35E-2</v>
      </c>
      <c r="M363" s="92">
        <v>2.4300000000002389E-2</v>
      </c>
      <c r="N363" s="93">
        <v>2508988.7332110004</v>
      </c>
      <c r="O363" s="105">
        <v>99.88</v>
      </c>
      <c r="P363" s="93">
        <v>10070.272156620002</v>
      </c>
      <c r="Q363" s="94">
        <f t="shared" si="6"/>
        <v>3.6316280727709794E-3</v>
      </c>
      <c r="R363" s="94">
        <f>P363/'סכום נכסי הקרן'!$C$42</f>
        <v>9.0305522657121938E-5</v>
      </c>
    </row>
    <row r="364" spans="2:18">
      <c r="B364" s="88" t="s">
        <v>4570</v>
      </c>
      <c r="C364" s="91" t="s">
        <v>4035</v>
      </c>
      <c r="D364" s="90">
        <v>7993</v>
      </c>
      <c r="E364" s="90"/>
      <c r="F364" s="90" t="s">
        <v>559</v>
      </c>
      <c r="G364" s="104">
        <v>44119</v>
      </c>
      <c r="H364" s="90"/>
      <c r="I364" s="93">
        <v>3.6100000000010608</v>
      </c>
      <c r="J364" s="91" t="s">
        <v>853</v>
      </c>
      <c r="K364" s="91" t="s">
        <v>140</v>
      </c>
      <c r="L364" s="92">
        <v>2.35E-2</v>
      </c>
      <c r="M364" s="92">
        <v>2.4300000000007406E-2</v>
      </c>
      <c r="N364" s="93">
        <v>2508988.7347770003</v>
      </c>
      <c r="O364" s="105">
        <v>99.88</v>
      </c>
      <c r="P364" s="93">
        <v>10070.272162871002</v>
      </c>
      <c r="Q364" s="94">
        <f t="shared" si="6"/>
        <v>3.6316280750252686E-3</v>
      </c>
      <c r="R364" s="94">
        <f>P364/'סכום נכסי הקרן'!$C$42</f>
        <v>9.0305522713178009E-5</v>
      </c>
    </row>
    <row r="365" spans="2:18">
      <c r="B365" s="88" t="s">
        <v>4570</v>
      </c>
      <c r="C365" s="91" t="s">
        <v>4035</v>
      </c>
      <c r="D365" s="90">
        <v>8187</v>
      </c>
      <c r="E365" s="90"/>
      <c r="F365" s="90" t="s">
        <v>559</v>
      </c>
      <c r="G365" s="104">
        <v>44211</v>
      </c>
      <c r="H365" s="90"/>
      <c r="I365" s="93">
        <v>3.6100000000003774</v>
      </c>
      <c r="J365" s="91" t="s">
        <v>853</v>
      </c>
      <c r="K365" s="91" t="s">
        <v>140</v>
      </c>
      <c r="L365" s="92">
        <v>2.35E-2</v>
      </c>
      <c r="M365" s="92">
        <v>2.4300000000002382E-2</v>
      </c>
      <c r="N365" s="93">
        <v>2508988.7332110004</v>
      </c>
      <c r="O365" s="105">
        <v>99.88</v>
      </c>
      <c r="P365" s="93">
        <v>10070.272156620002</v>
      </c>
      <c r="Q365" s="94">
        <f t="shared" si="6"/>
        <v>3.6316280727709794E-3</v>
      </c>
      <c r="R365" s="94">
        <f>P365/'סכום נכסי הקרן'!$C$42</f>
        <v>9.0305522657121938E-5</v>
      </c>
    </row>
    <row r="366" spans="2:18">
      <c r="B366" s="96"/>
      <c r="C366" s="96"/>
      <c r="D366" s="96"/>
      <c r="E366" s="96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</row>
    <row r="367" spans="2:18">
      <c r="B367" s="96"/>
      <c r="C367" s="96"/>
      <c r="D367" s="96"/>
      <c r="E367" s="96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</row>
    <row r="368" spans="2:18">
      <c r="B368" s="96"/>
      <c r="C368" s="96"/>
      <c r="D368" s="96"/>
      <c r="E368" s="96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</row>
    <row r="369" spans="2:18">
      <c r="B369" s="112" t="s">
        <v>230</v>
      </c>
      <c r="C369" s="96"/>
      <c r="D369" s="96"/>
      <c r="E369" s="96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</row>
    <row r="370" spans="2:18">
      <c r="B370" s="112" t="s">
        <v>117</v>
      </c>
      <c r="C370" s="96"/>
      <c r="D370" s="96"/>
      <c r="E370" s="96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</row>
    <row r="371" spans="2:18">
      <c r="B371" s="112" t="s">
        <v>213</v>
      </c>
      <c r="C371" s="96"/>
      <c r="D371" s="96"/>
      <c r="E371" s="96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</row>
    <row r="372" spans="2:18">
      <c r="B372" s="112" t="s">
        <v>221</v>
      </c>
      <c r="C372" s="96"/>
      <c r="D372" s="96"/>
      <c r="E372" s="96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</row>
    <row r="373" spans="2:18">
      <c r="B373" s="96"/>
      <c r="C373" s="96"/>
      <c r="D373" s="96"/>
      <c r="E373" s="96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</row>
    <row r="374" spans="2:18">
      <c r="B374" s="96"/>
      <c r="C374" s="96"/>
      <c r="D374" s="96"/>
      <c r="E374" s="96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</row>
    <row r="375" spans="2:18">
      <c r="B375" s="96"/>
      <c r="C375" s="96"/>
      <c r="D375" s="96"/>
      <c r="E375" s="96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</row>
    <row r="376" spans="2:18">
      <c r="B376" s="96"/>
      <c r="C376" s="96"/>
      <c r="D376" s="96"/>
      <c r="E376" s="96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</row>
    <row r="377" spans="2:18">
      <c r="B377" s="96"/>
      <c r="C377" s="96"/>
      <c r="D377" s="96"/>
      <c r="E377" s="96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</row>
    <row r="378" spans="2:18">
      <c r="B378" s="96"/>
      <c r="C378" s="96"/>
      <c r="D378" s="96"/>
      <c r="E378" s="96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</row>
    <row r="379" spans="2:18">
      <c r="B379" s="96"/>
      <c r="C379" s="96"/>
      <c r="D379" s="96"/>
      <c r="E379" s="96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</row>
    <row r="380" spans="2:18">
      <c r="B380" s="96"/>
      <c r="C380" s="96"/>
      <c r="D380" s="96"/>
      <c r="E380" s="96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</row>
    <row r="381" spans="2:18">
      <c r="B381" s="96"/>
      <c r="C381" s="96"/>
      <c r="D381" s="96"/>
      <c r="E381" s="96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</row>
    <row r="382" spans="2:18">
      <c r="B382" s="96"/>
      <c r="C382" s="96"/>
      <c r="D382" s="96"/>
      <c r="E382" s="96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</row>
    <row r="383" spans="2:18">
      <c r="B383" s="96"/>
      <c r="C383" s="96"/>
      <c r="D383" s="96"/>
      <c r="E383" s="96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</row>
    <row r="384" spans="2:18">
      <c r="B384" s="96"/>
      <c r="C384" s="96"/>
      <c r="D384" s="96"/>
      <c r="E384" s="96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</row>
    <row r="385" spans="2:18">
      <c r="B385" s="96"/>
      <c r="C385" s="96"/>
      <c r="D385" s="96"/>
      <c r="E385" s="96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</row>
    <row r="386" spans="2:18">
      <c r="B386" s="96"/>
      <c r="C386" s="96"/>
      <c r="D386" s="96"/>
      <c r="E386" s="96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</row>
    <row r="387" spans="2:18">
      <c r="B387" s="96"/>
      <c r="C387" s="96"/>
      <c r="D387" s="96"/>
      <c r="E387" s="96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</row>
    <row r="388" spans="2:18">
      <c r="B388" s="96"/>
      <c r="C388" s="96"/>
      <c r="D388" s="96"/>
      <c r="E388" s="96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</row>
    <row r="389" spans="2:18">
      <c r="B389" s="96"/>
      <c r="C389" s="96"/>
      <c r="D389" s="96"/>
      <c r="E389" s="96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</row>
    <row r="390" spans="2:18">
      <c r="B390" s="96"/>
      <c r="C390" s="96"/>
      <c r="D390" s="96"/>
      <c r="E390" s="96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</row>
    <row r="391" spans="2:18">
      <c r="B391" s="96"/>
      <c r="C391" s="96"/>
      <c r="D391" s="96"/>
      <c r="E391" s="96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</row>
    <row r="392" spans="2:18">
      <c r="B392" s="96"/>
      <c r="C392" s="96"/>
      <c r="D392" s="96"/>
      <c r="E392" s="96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</row>
    <row r="393" spans="2:18">
      <c r="B393" s="96"/>
      <c r="C393" s="96"/>
      <c r="D393" s="96"/>
      <c r="E393" s="96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</row>
    <row r="394" spans="2:18">
      <c r="B394" s="96"/>
      <c r="C394" s="96"/>
      <c r="D394" s="96"/>
      <c r="E394" s="96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</row>
    <row r="395" spans="2:18">
      <c r="B395" s="96"/>
      <c r="C395" s="96"/>
      <c r="D395" s="96"/>
      <c r="E395" s="96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</row>
    <row r="396" spans="2:18">
      <c r="B396" s="96"/>
      <c r="C396" s="96"/>
      <c r="D396" s="96"/>
      <c r="E396" s="96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</row>
    <row r="397" spans="2:18">
      <c r="B397" s="96"/>
      <c r="C397" s="96"/>
      <c r="D397" s="96"/>
      <c r="E397" s="96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</row>
    <row r="398" spans="2:18">
      <c r="B398" s="96"/>
      <c r="C398" s="96"/>
      <c r="D398" s="96"/>
      <c r="E398" s="96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</row>
    <row r="399" spans="2:18">
      <c r="B399" s="96"/>
      <c r="C399" s="96"/>
      <c r="D399" s="96"/>
      <c r="E399" s="96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</row>
    <row r="400" spans="2:18">
      <c r="B400" s="96"/>
      <c r="C400" s="96"/>
      <c r="D400" s="96"/>
      <c r="E400" s="96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</row>
    <row r="401" spans="2:18">
      <c r="B401" s="96"/>
      <c r="C401" s="96"/>
      <c r="D401" s="96"/>
      <c r="E401" s="96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</row>
    <row r="402" spans="2:18">
      <c r="B402" s="96"/>
      <c r="C402" s="96"/>
      <c r="D402" s="96"/>
      <c r="E402" s="96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</row>
    <row r="403" spans="2:18">
      <c r="B403" s="96"/>
      <c r="C403" s="96"/>
      <c r="D403" s="96"/>
      <c r="E403" s="96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</row>
    <row r="404" spans="2:18">
      <c r="B404" s="96"/>
      <c r="C404" s="96"/>
      <c r="D404" s="96"/>
      <c r="E404" s="96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</row>
    <row r="405" spans="2:18">
      <c r="B405" s="96"/>
      <c r="C405" s="96"/>
      <c r="D405" s="96"/>
      <c r="E405" s="96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</row>
    <row r="406" spans="2:18">
      <c r="B406" s="96"/>
      <c r="C406" s="96"/>
      <c r="D406" s="96"/>
      <c r="E406" s="96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</row>
    <row r="407" spans="2:18">
      <c r="B407" s="96"/>
      <c r="C407" s="96"/>
      <c r="D407" s="96"/>
      <c r="E407" s="96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</row>
    <row r="408" spans="2:18">
      <c r="B408" s="96"/>
      <c r="C408" s="96"/>
      <c r="D408" s="96"/>
      <c r="E408" s="96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</row>
    <row r="409" spans="2:18">
      <c r="B409" s="96"/>
      <c r="C409" s="96"/>
      <c r="D409" s="96"/>
      <c r="E409" s="96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</row>
    <row r="410" spans="2:18">
      <c r="B410" s="96"/>
      <c r="C410" s="96"/>
      <c r="D410" s="96"/>
      <c r="E410" s="96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</row>
    <row r="411" spans="2:18">
      <c r="B411" s="96"/>
      <c r="C411" s="96"/>
      <c r="D411" s="96"/>
      <c r="E411" s="96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</row>
    <row r="412" spans="2:18">
      <c r="B412" s="96"/>
      <c r="C412" s="96"/>
      <c r="D412" s="96"/>
      <c r="E412" s="96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</row>
    <row r="413" spans="2:18">
      <c r="B413" s="96"/>
      <c r="C413" s="96"/>
      <c r="D413" s="96"/>
      <c r="E413" s="96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</row>
    <row r="414" spans="2:18">
      <c r="B414" s="96"/>
      <c r="C414" s="96"/>
      <c r="D414" s="96"/>
      <c r="E414" s="96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</row>
    <row r="415" spans="2:18">
      <c r="B415" s="96"/>
      <c r="C415" s="96"/>
      <c r="D415" s="96"/>
      <c r="E415" s="96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</row>
    <row r="416" spans="2:18">
      <c r="B416" s="96"/>
      <c r="C416" s="96"/>
      <c r="D416" s="96"/>
      <c r="E416" s="96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</row>
    <row r="417" spans="2:18">
      <c r="B417" s="96"/>
      <c r="C417" s="96"/>
      <c r="D417" s="96"/>
      <c r="E417" s="96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</row>
    <row r="418" spans="2:18">
      <c r="B418" s="96"/>
      <c r="C418" s="96"/>
      <c r="D418" s="96"/>
      <c r="E418" s="96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</row>
    <row r="419" spans="2:18">
      <c r="B419" s="96"/>
      <c r="C419" s="96"/>
      <c r="D419" s="96"/>
      <c r="E419" s="96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</row>
    <row r="420" spans="2:18">
      <c r="B420" s="96"/>
      <c r="C420" s="96"/>
      <c r="D420" s="96"/>
      <c r="E420" s="96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</row>
    <row r="421" spans="2:18">
      <c r="B421" s="96"/>
      <c r="C421" s="96"/>
      <c r="D421" s="96"/>
      <c r="E421" s="96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</row>
    <row r="422" spans="2:18">
      <c r="B422" s="96"/>
      <c r="C422" s="96"/>
      <c r="D422" s="96"/>
      <c r="E422" s="96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</row>
    <row r="423" spans="2:18">
      <c r="B423" s="96"/>
      <c r="C423" s="96"/>
      <c r="D423" s="96"/>
      <c r="E423" s="96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</row>
    <row r="424" spans="2:18">
      <c r="B424" s="96"/>
      <c r="C424" s="96"/>
      <c r="D424" s="96"/>
      <c r="E424" s="96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</row>
    <row r="425" spans="2:18">
      <c r="B425" s="96"/>
      <c r="C425" s="96"/>
      <c r="D425" s="96"/>
      <c r="E425" s="96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</row>
    <row r="426" spans="2:18">
      <c r="B426" s="96"/>
      <c r="C426" s="96"/>
      <c r="D426" s="96"/>
      <c r="E426" s="96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</row>
    <row r="427" spans="2:18">
      <c r="B427" s="96"/>
      <c r="C427" s="96"/>
      <c r="D427" s="96"/>
      <c r="E427" s="96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</row>
    <row r="428" spans="2:18">
      <c r="B428" s="96"/>
      <c r="C428" s="96"/>
      <c r="D428" s="96"/>
      <c r="E428" s="96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</row>
    <row r="429" spans="2:18">
      <c r="B429" s="96"/>
      <c r="C429" s="96"/>
      <c r="D429" s="96"/>
      <c r="E429" s="96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</row>
    <row r="430" spans="2:18">
      <c r="B430" s="96"/>
      <c r="C430" s="96"/>
      <c r="D430" s="96"/>
      <c r="E430" s="96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</row>
    <row r="431" spans="2:18">
      <c r="B431" s="96"/>
      <c r="C431" s="96"/>
      <c r="D431" s="96"/>
      <c r="E431" s="96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</row>
    <row r="432" spans="2:18">
      <c r="B432" s="96"/>
      <c r="C432" s="96"/>
      <c r="D432" s="96"/>
      <c r="E432" s="96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</row>
    <row r="433" spans="2:18">
      <c r="B433" s="96"/>
      <c r="C433" s="96"/>
      <c r="D433" s="96"/>
      <c r="E433" s="96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</row>
    <row r="434" spans="2:18">
      <c r="B434" s="96"/>
      <c r="C434" s="96"/>
      <c r="D434" s="96"/>
      <c r="E434" s="96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</row>
    <row r="435" spans="2:18">
      <c r="B435" s="96"/>
      <c r="C435" s="96"/>
      <c r="D435" s="96"/>
      <c r="E435" s="96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</row>
    <row r="436" spans="2:18">
      <c r="B436" s="96"/>
      <c r="C436" s="96"/>
      <c r="D436" s="96"/>
      <c r="E436" s="96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</row>
    <row r="437" spans="2:18">
      <c r="B437" s="96"/>
      <c r="C437" s="96"/>
      <c r="D437" s="96"/>
      <c r="E437" s="96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</row>
    <row r="438" spans="2:18">
      <c r="B438" s="96"/>
      <c r="C438" s="96"/>
      <c r="D438" s="96"/>
      <c r="E438" s="96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</row>
    <row r="439" spans="2:18">
      <c r="B439" s="96"/>
      <c r="C439" s="96"/>
      <c r="D439" s="96"/>
      <c r="E439" s="96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</row>
    <row r="440" spans="2:18">
      <c r="B440" s="96"/>
      <c r="C440" s="96"/>
      <c r="D440" s="96"/>
      <c r="E440" s="96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</row>
    <row r="441" spans="2:18">
      <c r="B441" s="96"/>
      <c r="C441" s="96"/>
      <c r="D441" s="96"/>
      <c r="E441" s="96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</row>
    <row r="442" spans="2:18">
      <c r="B442" s="96"/>
      <c r="C442" s="96"/>
      <c r="D442" s="96"/>
      <c r="E442" s="96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</row>
    <row r="443" spans="2:18">
      <c r="B443" s="96"/>
      <c r="C443" s="96"/>
      <c r="D443" s="96"/>
      <c r="E443" s="96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</row>
    <row r="444" spans="2:18">
      <c r="B444" s="96"/>
      <c r="C444" s="96"/>
      <c r="D444" s="96"/>
      <c r="E444" s="96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</row>
    <row r="445" spans="2:18">
      <c r="B445" s="96"/>
      <c r="C445" s="96"/>
      <c r="D445" s="96"/>
      <c r="E445" s="96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</row>
    <row r="446" spans="2:18">
      <c r="B446" s="96"/>
      <c r="C446" s="96"/>
      <c r="D446" s="96"/>
      <c r="E446" s="96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</row>
    <row r="447" spans="2:18">
      <c r="B447" s="96"/>
      <c r="C447" s="96"/>
      <c r="D447" s="96"/>
      <c r="E447" s="96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</row>
    <row r="448" spans="2:18">
      <c r="B448" s="96"/>
      <c r="C448" s="96"/>
      <c r="D448" s="96"/>
      <c r="E448" s="96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</row>
    <row r="449" spans="2:18">
      <c r="B449" s="96"/>
      <c r="C449" s="96"/>
      <c r="D449" s="96"/>
      <c r="E449" s="96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</row>
    <row r="450" spans="2:18">
      <c r="B450" s="96"/>
      <c r="C450" s="96"/>
      <c r="D450" s="96"/>
      <c r="E450" s="96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</row>
    <row r="451" spans="2:18">
      <c r="B451" s="96"/>
      <c r="C451" s="96"/>
      <c r="D451" s="96"/>
      <c r="E451" s="96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</row>
    <row r="452" spans="2:18">
      <c r="B452" s="96"/>
      <c r="C452" s="96"/>
      <c r="D452" s="96"/>
      <c r="E452" s="96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</row>
    <row r="453" spans="2:18">
      <c r="B453" s="96"/>
      <c r="C453" s="96"/>
      <c r="D453" s="96"/>
      <c r="E453" s="96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</row>
    <row r="454" spans="2:18">
      <c r="B454" s="96"/>
      <c r="C454" s="96"/>
      <c r="D454" s="96"/>
      <c r="E454" s="96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</row>
    <row r="455" spans="2:18">
      <c r="B455" s="96"/>
      <c r="C455" s="96"/>
      <c r="D455" s="96"/>
      <c r="E455" s="96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</row>
    <row r="456" spans="2:18">
      <c r="B456" s="96"/>
      <c r="C456" s="96"/>
      <c r="D456" s="96"/>
      <c r="E456" s="96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</row>
    <row r="457" spans="2:18">
      <c r="B457" s="96"/>
      <c r="C457" s="96"/>
      <c r="D457" s="96"/>
      <c r="E457" s="96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</row>
    <row r="458" spans="2:18">
      <c r="B458" s="96"/>
      <c r="C458" s="96"/>
      <c r="D458" s="96"/>
      <c r="E458" s="96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</row>
    <row r="459" spans="2:18">
      <c r="B459" s="96"/>
      <c r="C459" s="96"/>
      <c r="D459" s="96"/>
      <c r="E459" s="96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</row>
    <row r="460" spans="2:18">
      <c r="B460" s="96"/>
      <c r="C460" s="96"/>
      <c r="D460" s="96"/>
      <c r="E460" s="96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</row>
    <row r="461" spans="2:18">
      <c r="B461" s="96"/>
      <c r="C461" s="96"/>
      <c r="D461" s="96"/>
      <c r="E461" s="96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</row>
    <row r="462" spans="2:18">
      <c r="B462" s="96"/>
      <c r="C462" s="96"/>
      <c r="D462" s="96"/>
      <c r="E462" s="96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</row>
    <row r="463" spans="2:18">
      <c r="B463" s="96"/>
      <c r="C463" s="96"/>
      <c r="D463" s="96"/>
      <c r="E463" s="96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</row>
    <row r="464" spans="2:18">
      <c r="B464" s="96"/>
      <c r="C464" s="96"/>
      <c r="D464" s="96"/>
      <c r="E464" s="96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</row>
    <row r="465" spans="2:18">
      <c r="B465" s="96"/>
      <c r="C465" s="96"/>
      <c r="D465" s="96"/>
      <c r="E465" s="96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</row>
    <row r="466" spans="2:18">
      <c r="B466" s="96"/>
      <c r="C466" s="96"/>
      <c r="D466" s="96"/>
      <c r="E466" s="96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</row>
    <row r="467" spans="2:18">
      <c r="B467" s="96"/>
      <c r="C467" s="96"/>
      <c r="D467" s="96"/>
      <c r="E467" s="96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</row>
    <row r="468" spans="2:18">
      <c r="B468" s="96"/>
      <c r="C468" s="96"/>
      <c r="D468" s="96"/>
      <c r="E468" s="96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</row>
    <row r="469" spans="2:18">
      <c r="B469" s="96"/>
      <c r="C469" s="96"/>
      <c r="D469" s="96"/>
      <c r="E469" s="96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</row>
    <row r="470" spans="2:18">
      <c r="B470" s="96"/>
      <c r="C470" s="96"/>
      <c r="D470" s="96"/>
      <c r="E470" s="96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</row>
    <row r="471" spans="2:18">
      <c r="B471" s="96"/>
      <c r="C471" s="96"/>
      <c r="D471" s="96"/>
      <c r="E471" s="96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</row>
    <row r="472" spans="2:18">
      <c r="B472" s="96"/>
      <c r="C472" s="96"/>
      <c r="D472" s="96"/>
      <c r="E472" s="96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</row>
    <row r="473" spans="2:18">
      <c r="B473" s="96"/>
      <c r="C473" s="96"/>
      <c r="D473" s="96"/>
      <c r="E473" s="96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</row>
    <row r="474" spans="2:18">
      <c r="B474" s="96"/>
      <c r="C474" s="96"/>
      <c r="D474" s="96"/>
      <c r="E474" s="96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</row>
    <row r="475" spans="2:18">
      <c r="B475" s="96"/>
      <c r="C475" s="96"/>
      <c r="D475" s="96"/>
      <c r="E475" s="96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</row>
    <row r="476" spans="2:18">
      <c r="B476" s="96"/>
      <c r="C476" s="96"/>
      <c r="D476" s="96"/>
      <c r="E476" s="96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</row>
    <row r="477" spans="2:18">
      <c r="B477" s="96"/>
      <c r="C477" s="96"/>
      <c r="D477" s="96"/>
      <c r="E477" s="96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</row>
    <row r="478" spans="2:18">
      <c r="B478" s="96"/>
      <c r="C478" s="96"/>
      <c r="D478" s="96"/>
      <c r="E478" s="96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</row>
    <row r="479" spans="2:18">
      <c r="B479" s="96"/>
      <c r="C479" s="96"/>
      <c r="D479" s="96"/>
      <c r="E479" s="96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</row>
    <row r="480" spans="2:18">
      <c r="B480" s="96"/>
      <c r="C480" s="96"/>
      <c r="D480" s="96"/>
      <c r="E480" s="96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</row>
    <row r="481" spans="2:18">
      <c r="B481" s="96"/>
      <c r="C481" s="96"/>
      <c r="D481" s="96"/>
      <c r="E481" s="96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</row>
    <row r="482" spans="2:18">
      <c r="B482" s="96"/>
      <c r="C482" s="96"/>
      <c r="D482" s="96"/>
      <c r="E482" s="96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</row>
    <row r="483" spans="2:18">
      <c r="B483" s="96"/>
      <c r="C483" s="96"/>
      <c r="D483" s="96"/>
      <c r="E483" s="96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</row>
    <row r="484" spans="2:18">
      <c r="B484" s="96"/>
      <c r="C484" s="96"/>
      <c r="D484" s="96"/>
      <c r="E484" s="96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</row>
    <row r="485" spans="2:18">
      <c r="B485" s="96"/>
      <c r="C485" s="96"/>
      <c r="D485" s="96"/>
      <c r="E485" s="96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</row>
    <row r="486" spans="2:18">
      <c r="B486" s="96"/>
      <c r="C486" s="96"/>
      <c r="D486" s="96"/>
      <c r="E486" s="96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</row>
    <row r="487" spans="2:18">
      <c r="B487" s="96"/>
      <c r="C487" s="96"/>
      <c r="D487" s="96"/>
      <c r="E487" s="96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</row>
    <row r="488" spans="2:18">
      <c r="B488" s="96"/>
      <c r="C488" s="96"/>
      <c r="D488" s="96"/>
      <c r="E488" s="96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</row>
    <row r="489" spans="2:18">
      <c r="B489" s="96"/>
      <c r="C489" s="96"/>
      <c r="D489" s="96"/>
      <c r="E489" s="96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</row>
    <row r="490" spans="2:18">
      <c r="B490" s="96"/>
      <c r="C490" s="96"/>
      <c r="D490" s="96"/>
      <c r="E490" s="96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</row>
    <row r="491" spans="2:18">
      <c r="B491" s="96"/>
      <c r="C491" s="96"/>
      <c r="D491" s="96"/>
      <c r="E491" s="96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</row>
    <row r="492" spans="2:18">
      <c r="B492" s="96"/>
      <c r="C492" s="96"/>
      <c r="D492" s="96"/>
      <c r="E492" s="96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</row>
    <row r="493" spans="2:18">
      <c r="B493" s="96"/>
      <c r="C493" s="96"/>
      <c r="D493" s="96"/>
      <c r="E493" s="96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</row>
    <row r="494" spans="2:18">
      <c r="B494" s="96"/>
      <c r="C494" s="96"/>
      <c r="D494" s="96"/>
      <c r="E494" s="96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</row>
    <row r="495" spans="2:18">
      <c r="B495" s="96"/>
      <c r="C495" s="96"/>
      <c r="D495" s="96"/>
      <c r="E495" s="96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</row>
    <row r="496" spans="2:18">
      <c r="B496" s="96"/>
      <c r="C496" s="96"/>
      <c r="D496" s="96"/>
      <c r="E496" s="96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</row>
    <row r="497" spans="2:18">
      <c r="B497" s="96"/>
      <c r="C497" s="96"/>
      <c r="D497" s="96"/>
      <c r="E497" s="96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</row>
    <row r="498" spans="2:18">
      <c r="B498" s="96"/>
      <c r="C498" s="96"/>
      <c r="D498" s="96"/>
      <c r="E498" s="96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</row>
    <row r="499" spans="2:18">
      <c r="B499" s="96"/>
      <c r="C499" s="96"/>
      <c r="D499" s="96"/>
      <c r="E499" s="96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</row>
    <row r="500" spans="2:18">
      <c r="B500" s="96"/>
      <c r="C500" s="96"/>
      <c r="D500" s="96"/>
      <c r="E500" s="96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</row>
    <row r="501" spans="2:18">
      <c r="B501" s="96"/>
      <c r="C501" s="96"/>
      <c r="D501" s="96"/>
      <c r="E501" s="96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</row>
    <row r="502" spans="2:18">
      <c r="B502" s="96"/>
      <c r="C502" s="96"/>
      <c r="D502" s="96"/>
      <c r="E502" s="96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</row>
    <row r="503" spans="2:18">
      <c r="B503" s="96"/>
      <c r="C503" s="96"/>
      <c r="D503" s="96"/>
      <c r="E503" s="96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</row>
    <row r="504" spans="2:18">
      <c r="B504" s="96"/>
      <c r="C504" s="96"/>
      <c r="D504" s="96"/>
      <c r="E504" s="96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</row>
    <row r="505" spans="2:18">
      <c r="B505" s="96"/>
      <c r="C505" s="96"/>
      <c r="D505" s="96"/>
      <c r="E505" s="96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</row>
    <row r="506" spans="2:18">
      <c r="B506" s="96"/>
      <c r="C506" s="96"/>
      <c r="D506" s="96"/>
      <c r="E506" s="96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</row>
    <row r="507" spans="2:18">
      <c r="B507" s="96"/>
      <c r="C507" s="96"/>
      <c r="D507" s="96"/>
      <c r="E507" s="96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</row>
    <row r="508" spans="2:18">
      <c r="B508" s="96"/>
      <c r="C508" s="96"/>
      <c r="D508" s="96"/>
      <c r="E508" s="96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</row>
    <row r="509" spans="2:18">
      <c r="B509" s="96"/>
      <c r="C509" s="96"/>
      <c r="D509" s="96"/>
      <c r="E509" s="96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</row>
    <row r="510" spans="2:18">
      <c r="B510" s="96"/>
      <c r="C510" s="96"/>
      <c r="D510" s="96"/>
      <c r="E510" s="96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</row>
    <row r="511" spans="2:18">
      <c r="B511" s="96"/>
      <c r="C511" s="96"/>
      <c r="D511" s="96"/>
      <c r="E511" s="96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</row>
    <row r="512" spans="2:18">
      <c r="B512" s="96"/>
      <c r="C512" s="96"/>
      <c r="D512" s="96"/>
      <c r="E512" s="96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</row>
    <row r="513" spans="2:18">
      <c r="B513" s="96"/>
      <c r="C513" s="96"/>
      <c r="D513" s="96"/>
      <c r="E513" s="96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</row>
    <row r="514" spans="2:18">
      <c r="B514" s="96"/>
      <c r="C514" s="96"/>
      <c r="D514" s="96"/>
      <c r="E514" s="96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</row>
    <row r="515" spans="2:18">
      <c r="B515" s="96"/>
      <c r="C515" s="96"/>
      <c r="D515" s="96"/>
      <c r="E515" s="96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</row>
    <row r="516" spans="2:18">
      <c r="B516" s="96"/>
      <c r="C516" s="96"/>
      <c r="D516" s="96"/>
      <c r="E516" s="96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</row>
    <row r="517" spans="2:18">
      <c r="B517" s="96"/>
      <c r="C517" s="96"/>
      <c r="D517" s="96"/>
      <c r="E517" s="96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</row>
    <row r="518" spans="2:18">
      <c r="B518" s="96"/>
      <c r="C518" s="96"/>
      <c r="D518" s="96"/>
      <c r="E518" s="96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</row>
    <row r="519" spans="2:18">
      <c r="B519" s="96"/>
      <c r="C519" s="96"/>
      <c r="D519" s="96"/>
      <c r="E519" s="96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</row>
    <row r="520" spans="2:18">
      <c r="B520" s="96"/>
      <c r="C520" s="96"/>
      <c r="D520" s="96"/>
      <c r="E520" s="96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</row>
    <row r="521" spans="2:18">
      <c r="B521" s="96"/>
      <c r="C521" s="96"/>
      <c r="D521" s="96"/>
      <c r="E521" s="96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</row>
    <row r="522" spans="2:18">
      <c r="B522" s="96"/>
      <c r="C522" s="96"/>
      <c r="D522" s="96"/>
      <c r="E522" s="96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</row>
    <row r="523" spans="2:18">
      <c r="B523" s="96"/>
      <c r="C523" s="96"/>
      <c r="D523" s="96"/>
      <c r="E523" s="96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</row>
    <row r="524" spans="2:18">
      <c r="B524" s="96"/>
      <c r="C524" s="96"/>
      <c r="D524" s="96"/>
      <c r="E524" s="96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</row>
    <row r="525" spans="2:18">
      <c r="B525" s="96"/>
      <c r="C525" s="96"/>
      <c r="D525" s="96"/>
      <c r="E525" s="96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</row>
    <row r="526" spans="2:18">
      <c r="B526" s="96"/>
      <c r="C526" s="96"/>
      <c r="D526" s="96"/>
      <c r="E526" s="96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</row>
    <row r="527" spans="2:18">
      <c r="B527" s="96"/>
      <c r="C527" s="96"/>
      <c r="D527" s="96"/>
      <c r="E527" s="96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</row>
    <row r="528" spans="2:18">
      <c r="B528" s="96"/>
      <c r="C528" s="96"/>
      <c r="D528" s="96"/>
      <c r="E528" s="96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</row>
    <row r="529" spans="2:18">
      <c r="B529" s="96"/>
      <c r="C529" s="96"/>
      <c r="D529" s="96"/>
      <c r="E529" s="96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</row>
    <row r="530" spans="2:18">
      <c r="B530" s="96"/>
      <c r="C530" s="96"/>
      <c r="D530" s="96"/>
      <c r="E530" s="96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</row>
    <row r="531" spans="2:18">
      <c r="B531" s="96"/>
      <c r="C531" s="96"/>
      <c r="D531" s="96"/>
      <c r="E531" s="96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</row>
    <row r="532" spans="2:18">
      <c r="B532" s="96"/>
      <c r="C532" s="96"/>
      <c r="D532" s="96"/>
      <c r="E532" s="96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</row>
    <row r="533" spans="2:18">
      <c r="B533" s="96"/>
      <c r="C533" s="96"/>
      <c r="D533" s="96"/>
      <c r="E533" s="96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</row>
    <row r="534" spans="2:18">
      <c r="B534" s="96"/>
      <c r="C534" s="96"/>
      <c r="D534" s="96"/>
      <c r="E534" s="96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</row>
    <row r="535" spans="2:18">
      <c r="B535" s="96"/>
      <c r="C535" s="96"/>
      <c r="D535" s="96"/>
      <c r="E535" s="96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</row>
    <row r="536" spans="2:18">
      <c r="B536" s="96"/>
      <c r="C536" s="96"/>
      <c r="D536" s="96"/>
      <c r="E536" s="96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</row>
    <row r="537" spans="2:18">
      <c r="B537" s="96"/>
      <c r="C537" s="96"/>
      <c r="D537" s="96"/>
      <c r="E537" s="96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</row>
    <row r="538" spans="2:18">
      <c r="B538" s="96"/>
      <c r="C538" s="96"/>
      <c r="D538" s="96"/>
      <c r="E538" s="96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</row>
    <row r="539" spans="2:18">
      <c r="B539" s="96"/>
      <c r="C539" s="96"/>
      <c r="D539" s="96"/>
      <c r="E539" s="96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</row>
    <row r="540" spans="2:18">
      <c r="B540" s="96"/>
      <c r="C540" s="96"/>
      <c r="D540" s="96"/>
      <c r="E540" s="96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</row>
    <row r="541" spans="2:18">
      <c r="B541" s="96"/>
      <c r="C541" s="96"/>
      <c r="D541" s="96"/>
      <c r="E541" s="96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</row>
    <row r="542" spans="2:18">
      <c r="B542" s="96"/>
      <c r="C542" s="96"/>
      <c r="D542" s="96"/>
      <c r="E542" s="96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</row>
    <row r="543" spans="2:18">
      <c r="B543" s="96"/>
      <c r="C543" s="96"/>
      <c r="D543" s="96"/>
      <c r="E543" s="96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</row>
    <row r="544" spans="2:18">
      <c r="B544" s="96"/>
      <c r="C544" s="96"/>
      <c r="D544" s="96"/>
      <c r="E544" s="96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</row>
    <row r="545" spans="2:18">
      <c r="B545" s="96"/>
      <c r="C545" s="96"/>
      <c r="D545" s="96"/>
      <c r="E545" s="96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</row>
    <row r="546" spans="2:18">
      <c r="B546" s="96"/>
      <c r="C546" s="96"/>
      <c r="D546" s="96"/>
      <c r="E546" s="96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</row>
    <row r="547" spans="2:18">
      <c r="B547" s="96"/>
      <c r="C547" s="96"/>
      <c r="D547" s="96"/>
      <c r="E547" s="96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</row>
    <row r="548" spans="2:18">
      <c r="B548" s="96"/>
      <c r="C548" s="96"/>
      <c r="D548" s="96"/>
      <c r="E548" s="96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</row>
    <row r="549" spans="2:18">
      <c r="B549" s="96"/>
      <c r="C549" s="96"/>
      <c r="D549" s="96"/>
      <c r="E549" s="96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</row>
    <row r="550" spans="2:18">
      <c r="B550" s="96"/>
      <c r="C550" s="96"/>
      <c r="D550" s="96"/>
      <c r="E550" s="96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</row>
    <row r="551" spans="2:18">
      <c r="B551" s="96"/>
      <c r="C551" s="96"/>
      <c r="D551" s="96"/>
      <c r="E551" s="96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</row>
    <row r="552" spans="2:18">
      <c r="B552" s="96"/>
      <c r="C552" s="96"/>
      <c r="D552" s="96"/>
      <c r="E552" s="96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</row>
    <row r="553" spans="2:18">
      <c r="B553" s="96"/>
      <c r="C553" s="96"/>
      <c r="D553" s="96"/>
      <c r="E553" s="96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</row>
    <row r="554" spans="2:18">
      <c r="B554" s="96"/>
      <c r="C554" s="96"/>
      <c r="D554" s="96"/>
      <c r="E554" s="96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</row>
    <row r="555" spans="2:18">
      <c r="B555" s="96"/>
      <c r="C555" s="96"/>
      <c r="D555" s="96"/>
      <c r="E555" s="96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</row>
    <row r="556" spans="2:18">
      <c r="B556" s="96"/>
      <c r="C556" s="96"/>
      <c r="D556" s="96"/>
      <c r="E556" s="96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</row>
    <row r="557" spans="2:18">
      <c r="B557" s="96"/>
      <c r="C557" s="96"/>
      <c r="D557" s="96"/>
      <c r="E557" s="96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</row>
    <row r="558" spans="2:18">
      <c r="B558" s="96"/>
      <c r="C558" s="96"/>
      <c r="D558" s="96"/>
      <c r="E558" s="96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</row>
    <row r="559" spans="2:18">
      <c r="B559" s="96"/>
      <c r="C559" s="96"/>
      <c r="D559" s="96"/>
      <c r="E559" s="96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</row>
    <row r="560" spans="2:18">
      <c r="B560" s="96"/>
      <c r="C560" s="96"/>
      <c r="D560" s="96"/>
      <c r="E560" s="96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</row>
    <row r="561" spans="2:18">
      <c r="B561" s="96"/>
      <c r="C561" s="96"/>
      <c r="D561" s="96"/>
      <c r="E561" s="96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2:18">
      <c r="B562" s="96"/>
      <c r="C562" s="96"/>
      <c r="D562" s="96"/>
      <c r="E562" s="96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</row>
    <row r="563" spans="2:18">
      <c r="B563" s="96"/>
      <c r="C563" s="96"/>
      <c r="D563" s="96"/>
      <c r="E563" s="96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</row>
    <row r="564" spans="2:18">
      <c r="B564" s="96"/>
      <c r="C564" s="96"/>
      <c r="D564" s="96"/>
      <c r="E564" s="96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</row>
    <row r="565" spans="2:18">
      <c r="B565" s="96"/>
      <c r="C565" s="96"/>
      <c r="D565" s="96"/>
      <c r="E565" s="96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</row>
    <row r="566" spans="2:18">
      <c r="B566" s="96"/>
      <c r="C566" s="96"/>
      <c r="D566" s="96"/>
      <c r="E566" s="96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</row>
    <row r="567" spans="2:18">
      <c r="B567" s="96"/>
      <c r="C567" s="96"/>
      <c r="D567" s="96"/>
      <c r="E567" s="96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</row>
    <row r="568" spans="2:18">
      <c r="B568" s="96"/>
      <c r="C568" s="96"/>
      <c r="D568" s="96"/>
      <c r="E568" s="96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</row>
    <row r="569" spans="2:18">
      <c r="B569" s="96"/>
      <c r="C569" s="96"/>
      <c r="D569" s="96"/>
      <c r="E569" s="96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</row>
    <row r="570" spans="2:18">
      <c r="B570" s="96"/>
      <c r="C570" s="96"/>
      <c r="D570" s="96"/>
      <c r="E570" s="96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</row>
    <row r="571" spans="2:18">
      <c r="B571" s="96"/>
      <c r="C571" s="96"/>
      <c r="D571" s="96"/>
      <c r="E571" s="96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</row>
    <row r="572" spans="2:18">
      <c r="B572" s="96"/>
      <c r="C572" s="96"/>
      <c r="D572" s="96"/>
      <c r="E572" s="96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</row>
    <row r="573" spans="2:18">
      <c r="B573" s="96"/>
      <c r="C573" s="96"/>
      <c r="D573" s="96"/>
      <c r="E573" s="96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</row>
    <row r="574" spans="2:18">
      <c r="B574" s="96"/>
      <c r="C574" s="96"/>
      <c r="D574" s="96"/>
      <c r="E574" s="96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</row>
    <row r="575" spans="2:18">
      <c r="B575" s="96"/>
      <c r="C575" s="96"/>
      <c r="D575" s="96"/>
      <c r="E575" s="96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</row>
    <row r="576" spans="2:18">
      <c r="B576" s="96"/>
      <c r="C576" s="96"/>
      <c r="D576" s="96"/>
      <c r="E576" s="96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</row>
    <row r="577" spans="2:18">
      <c r="B577" s="96"/>
      <c r="C577" s="96"/>
      <c r="D577" s="96"/>
      <c r="E577" s="96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</row>
    <row r="578" spans="2:18">
      <c r="B578" s="96"/>
      <c r="C578" s="96"/>
      <c r="D578" s="96"/>
      <c r="E578" s="96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</row>
    <row r="579" spans="2:18">
      <c r="B579" s="96"/>
      <c r="C579" s="96"/>
      <c r="D579" s="96"/>
      <c r="E579" s="96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</row>
    <row r="580" spans="2:18">
      <c r="B580" s="96"/>
      <c r="C580" s="96"/>
      <c r="D580" s="96"/>
      <c r="E580" s="96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</row>
    <row r="581" spans="2:18">
      <c r="B581" s="96"/>
      <c r="C581" s="96"/>
      <c r="D581" s="96"/>
      <c r="E581" s="96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</row>
    <row r="582" spans="2:18">
      <c r="B582" s="96"/>
      <c r="C582" s="96"/>
      <c r="D582" s="96"/>
      <c r="E582" s="96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</row>
    <row r="583" spans="2:18">
      <c r="B583" s="96"/>
      <c r="C583" s="96"/>
      <c r="D583" s="96"/>
      <c r="E583" s="96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</row>
    <row r="584" spans="2:18">
      <c r="B584" s="96"/>
      <c r="C584" s="96"/>
      <c r="D584" s="96"/>
      <c r="E584" s="96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</row>
    <row r="585" spans="2:18">
      <c r="B585" s="96"/>
      <c r="C585" s="96"/>
      <c r="D585" s="96"/>
      <c r="E585" s="96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</row>
    <row r="586" spans="2:18">
      <c r="B586" s="96"/>
      <c r="C586" s="96"/>
      <c r="D586" s="96"/>
      <c r="E586" s="96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</row>
    <row r="587" spans="2:18">
      <c r="B587" s="96"/>
      <c r="C587" s="96"/>
      <c r="D587" s="96"/>
      <c r="E587" s="96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</row>
    <row r="588" spans="2:18">
      <c r="B588" s="96"/>
      <c r="C588" s="96"/>
      <c r="D588" s="96"/>
      <c r="E588" s="96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</row>
    <row r="589" spans="2:18">
      <c r="B589" s="96"/>
      <c r="C589" s="96"/>
      <c r="D589" s="96"/>
      <c r="E589" s="96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</row>
    <row r="590" spans="2:18">
      <c r="B590" s="96"/>
      <c r="C590" s="96"/>
      <c r="D590" s="96"/>
      <c r="E590" s="96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</row>
    <row r="591" spans="2:18">
      <c r="B591" s="96"/>
      <c r="C591" s="96"/>
      <c r="D591" s="96"/>
      <c r="E591" s="96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</row>
    <row r="592" spans="2:18">
      <c r="B592" s="96"/>
      <c r="C592" s="96"/>
      <c r="D592" s="96"/>
      <c r="E592" s="96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</row>
    <row r="593" spans="2:18">
      <c r="B593" s="96"/>
      <c r="C593" s="96"/>
      <c r="D593" s="96"/>
      <c r="E593" s="96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</row>
    <row r="594" spans="2:18">
      <c r="B594" s="96"/>
      <c r="C594" s="96"/>
      <c r="D594" s="96"/>
      <c r="E594" s="96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</row>
    <row r="595" spans="2:18">
      <c r="B595" s="96"/>
      <c r="C595" s="96"/>
      <c r="D595" s="96"/>
      <c r="E595" s="96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</row>
    <row r="596" spans="2:18">
      <c r="B596" s="96"/>
      <c r="C596" s="96"/>
      <c r="D596" s="96"/>
      <c r="E596" s="96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</row>
    <row r="597" spans="2:18">
      <c r="B597" s="96"/>
      <c r="C597" s="96"/>
      <c r="D597" s="96"/>
      <c r="E597" s="96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</row>
    <row r="598" spans="2:18">
      <c r="B598" s="96"/>
      <c r="C598" s="96"/>
      <c r="D598" s="96"/>
      <c r="E598" s="96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</row>
    <row r="599" spans="2:18">
      <c r="B599" s="96"/>
      <c r="C599" s="96"/>
      <c r="D599" s="96"/>
      <c r="E599" s="96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</row>
    <row r="600" spans="2:18">
      <c r="B600" s="96"/>
      <c r="C600" s="96"/>
      <c r="D600" s="96"/>
      <c r="E600" s="96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</row>
    <row r="601" spans="2:18">
      <c r="B601" s="96"/>
      <c r="C601" s="96"/>
      <c r="D601" s="96"/>
      <c r="E601" s="96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</row>
    <row r="602" spans="2:18">
      <c r="B602" s="96"/>
      <c r="C602" s="96"/>
      <c r="D602" s="96"/>
      <c r="E602" s="96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</row>
    <row r="603" spans="2:18">
      <c r="B603" s="96"/>
      <c r="C603" s="96"/>
      <c r="D603" s="96"/>
      <c r="E603" s="96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</row>
    <row r="604" spans="2:18">
      <c r="B604" s="96"/>
      <c r="C604" s="96"/>
      <c r="D604" s="96"/>
      <c r="E604" s="96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</row>
    <row r="605" spans="2:18">
      <c r="B605" s="96"/>
      <c r="C605" s="96"/>
      <c r="D605" s="96"/>
      <c r="E605" s="96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</row>
    <row r="606" spans="2:18">
      <c r="B606" s="96"/>
      <c r="C606" s="96"/>
      <c r="D606" s="96"/>
      <c r="E606" s="96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</row>
    <row r="607" spans="2:18">
      <c r="B607" s="96"/>
      <c r="C607" s="96"/>
      <c r="D607" s="96"/>
      <c r="E607" s="96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</row>
    <row r="608" spans="2:18">
      <c r="B608" s="96"/>
      <c r="C608" s="96"/>
      <c r="D608" s="96"/>
      <c r="E608" s="96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</row>
    <row r="609" spans="2:18">
      <c r="B609" s="96"/>
      <c r="C609" s="96"/>
      <c r="D609" s="96"/>
      <c r="E609" s="96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</row>
    <row r="610" spans="2:18">
      <c r="B610" s="96"/>
      <c r="C610" s="96"/>
      <c r="D610" s="96"/>
      <c r="E610" s="96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</row>
    <row r="611" spans="2:18">
      <c r="B611" s="96"/>
      <c r="C611" s="96"/>
      <c r="D611" s="96"/>
      <c r="E611" s="96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</row>
    <row r="612" spans="2:18">
      <c r="B612" s="96"/>
      <c r="C612" s="96"/>
      <c r="D612" s="96"/>
      <c r="E612" s="96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</row>
    <row r="613" spans="2:18">
      <c r="B613" s="96"/>
      <c r="C613" s="96"/>
      <c r="D613" s="96"/>
      <c r="E613" s="96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</row>
    <row r="614" spans="2:18">
      <c r="B614" s="96"/>
      <c r="C614" s="96"/>
      <c r="D614" s="96"/>
      <c r="E614" s="96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</row>
    <row r="615" spans="2:18">
      <c r="B615" s="96"/>
      <c r="C615" s="96"/>
      <c r="D615" s="96"/>
      <c r="E615" s="96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</row>
    <row r="616" spans="2:18">
      <c r="B616" s="96"/>
      <c r="C616" s="96"/>
      <c r="D616" s="96"/>
      <c r="E616" s="96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</row>
    <row r="617" spans="2:18">
      <c r="B617" s="96"/>
      <c r="C617" s="96"/>
      <c r="D617" s="96"/>
      <c r="E617" s="96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</row>
    <row r="618" spans="2:18">
      <c r="B618" s="96"/>
      <c r="C618" s="96"/>
      <c r="D618" s="96"/>
      <c r="E618" s="96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</row>
    <row r="619" spans="2:18">
      <c r="B619" s="96"/>
      <c r="C619" s="96"/>
      <c r="D619" s="96"/>
      <c r="E619" s="96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</row>
    <row r="620" spans="2:18">
      <c r="B620" s="96"/>
      <c r="C620" s="96"/>
      <c r="D620" s="96"/>
      <c r="E620" s="96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</row>
    <row r="621" spans="2:18">
      <c r="B621" s="96"/>
      <c r="C621" s="96"/>
      <c r="D621" s="96"/>
      <c r="E621" s="96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</row>
    <row r="622" spans="2:18">
      <c r="B622" s="96"/>
      <c r="C622" s="96"/>
      <c r="D622" s="96"/>
      <c r="E622" s="96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</row>
    <row r="623" spans="2:18">
      <c r="B623" s="96"/>
      <c r="C623" s="96"/>
      <c r="D623" s="96"/>
      <c r="E623" s="96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</row>
    <row r="624" spans="2:18">
      <c r="B624" s="96"/>
      <c r="C624" s="96"/>
      <c r="D624" s="96"/>
      <c r="E624" s="96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</row>
    <row r="625" spans="2:18">
      <c r="B625" s="96"/>
      <c r="C625" s="96"/>
      <c r="D625" s="96"/>
      <c r="E625" s="96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</row>
    <row r="626" spans="2:18">
      <c r="B626" s="96"/>
      <c r="C626" s="96"/>
      <c r="D626" s="96"/>
      <c r="E626" s="96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</row>
    <row r="627" spans="2:18">
      <c r="B627" s="96"/>
      <c r="C627" s="96"/>
      <c r="D627" s="96"/>
      <c r="E627" s="96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</row>
    <row r="628" spans="2:18">
      <c r="B628" s="96"/>
      <c r="C628" s="96"/>
      <c r="D628" s="96"/>
      <c r="E628" s="96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</row>
    <row r="629" spans="2:18">
      <c r="B629" s="96"/>
      <c r="C629" s="96"/>
      <c r="D629" s="96"/>
      <c r="E629" s="96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</row>
    <row r="630" spans="2:18">
      <c r="B630" s="96"/>
      <c r="C630" s="96"/>
      <c r="D630" s="96"/>
      <c r="E630" s="96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</row>
    <row r="631" spans="2:18">
      <c r="B631" s="96"/>
      <c r="C631" s="96"/>
      <c r="D631" s="96"/>
      <c r="E631" s="96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</row>
    <row r="632" spans="2:18">
      <c r="B632" s="96"/>
      <c r="C632" s="96"/>
      <c r="D632" s="96"/>
      <c r="E632" s="96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</row>
    <row r="633" spans="2:18">
      <c r="B633" s="96"/>
      <c r="C633" s="96"/>
      <c r="D633" s="96"/>
      <c r="E633" s="96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</row>
    <row r="634" spans="2:18">
      <c r="B634" s="96"/>
      <c r="C634" s="96"/>
      <c r="D634" s="96"/>
      <c r="E634" s="96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</row>
    <row r="635" spans="2:18">
      <c r="B635" s="96"/>
      <c r="C635" s="96"/>
      <c r="D635" s="96"/>
      <c r="E635" s="96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</row>
    <row r="636" spans="2:18">
      <c r="B636" s="96"/>
      <c r="C636" s="96"/>
      <c r="D636" s="96"/>
      <c r="E636" s="96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</row>
    <row r="637" spans="2:18">
      <c r="B637" s="96"/>
      <c r="C637" s="96"/>
      <c r="D637" s="96"/>
      <c r="E637" s="96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</row>
    <row r="638" spans="2:18">
      <c r="B638" s="96"/>
      <c r="C638" s="96"/>
      <c r="D638" s="96"/>
      <c r="E638" s="96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</row>
    <row r="639" spans="2:18">
      <c r="B639" s="96"/>
      <c r="C639" s="96"/>
      <c r="D639" s="96"/>
      <c r="E639" s="96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</row>
    <row r="640" spans="2:18">
      <c r="B640" s="96"/>
      <c r="C640" s="96"/>
      <c r="D640" s="96"/>
      <c r="E640" s="96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</row>
    <row r="641" spans="2:18">
      <c r="B641" s="96"/>
      <c r="C641" s="96"/>
      <c r="D641" s="96"/>
      <c r="E641" s="96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</row>
    <row r="642" spans="2:18">
      <c r="B642" s="96"/>
      <c r="C642" s="96"/>
      <c r="D642" s="96"/>
      <c r="E642" s="96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</row>
    <row r="643" spans="2:18">
      <c r="B643" s="96"/>
      <c r="C643" s="96"/>
      <c r="D643" s="96"/>
      <c r="E643" s="96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</row>
    <row r="644" spans="2:18">
      <c r="B644" s="96"/>
      <c r="C644" s="96"/>
      <c r="D644" s="96"/>
      <c r="E644" s="96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</row>
    <row r="645" spans="2:18">
      <c r="B645" s="96"/>
      <c r="C645" s="96"/>
      <c r="D645" s="96"/>
      <c r="E645" s="96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</row>
    <row r="646" spans="2:18">
      <c r="B646" s="96"/>
      <c r="C646" s="96"/>
      <c r="D646" s="96"/>
      <c r="E646" s="96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</row>
    <row r="647" spans="2:18">
      <c r="B647" s="96"/>
      <c r="C647" s="96"/>
      <c r="D647" s="96"/>
      <c r="E647" s="96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</row>
    <row r="648" spans="2:18">
      <c r="B648" s="96"/>
      <c r="C648" s="96"/>
      <c r="D648" s="96"/>
      <c r="E648" s="96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</row>
    <row r="649" spans="2:18">
      <c r="B649" s="96"/>
      <c r="C649" s="96"/>
      <c r="D649" s="96"/>
      <c r="E649" s="96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</row>
    <row r="650" spans="2:18">
      <c r="B650" s="96"/>
      <c r="C650" s="96"/>
      <c r="D650" s="96"/>
      <c r="E650" s="96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</row>
    <row r="651" spans="2:18">
      <c r="B651" s="96"/>
      <c r="C651" s="96"/>
      <c r="D651" s="96"/>
      <c r="E651" s="96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</row>
    <row r="652" spans="2:18">
      <c r="B652" s="96"/>
      <c r="C652" s="96"/>
      <c r="D652" s="96"/>
      <c r="E652" s="96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</row>
    <row r="653" spans="2:18">
      <c r="B653" s="96"/>
      <c r="C653" s="96"/>
      <c r="D653" s="96"/>
      <c r="E653" s="96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</row>
    <row r="654" spans="2:18">
      <c r="B654" s="96"/>
      <c r="C654" s="96"/>
      <c r="D654" s="96"/>
      <c r="E654" s="96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</row>
    <row r="655" spans="2:18">
      <c r="B655" s="96"/>
      <c r="C655" s="96"/>
      <c r="D655" s="96"/>
      <c r="E655" s="96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</row>
    <row r="656" spans="2:18">
      <c r="B656" s="96"/>
      <c r="C656" s="96"/>
      <c r="D656" s="96"/>
      <c r="E656" s="96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</row>
    <row r="657" spans="2:18">
      <c r="B657" s="96"/>
      <c r="C657" s="96"/>
      <c r="D657" s="96"/>
      <c r="E657" s="96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</row>
    <row r="658" spans="2:18">
      <c r="B658" s="96"/>
      <c r="C658" s="96"/>
      <c r="D658" s="96"/>
      <c r="E658" s="96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</row>
    <row r="659" spans="2:18">
      <c r="B659" s="96"/>
      <c r="C659" s="96"/>
      <c r="D659" s="96"/>
      <c r="E659" s="96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</row>
    <row r="660" spans="2:18">
      <c r="B660" s="96"/>
      <c r="C660" s="96"/>
      <c r="D660" s="96"/>
      <c r="E660" s="96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</row>
    <row r="661" spans="2:18">
      <c r="B661" s="96"/>
      <c r="C661" s="96"/>
      <c r="D661" s="96"/>
      <c r="E661" s="96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</row>
    <row r="662" spans="2:18">
      <c r="B662" s="96"/>
      <c r="C662" s="96"/>
      <c r="D662" s="96"/>
      <c r="E662" s="96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</row>
    <row r="663" spans="2:18">
      <c r="B663" s="96"/>
      <c r="C663" s="96"/>
      <c r="D663" s="96"/>
      <c r="E663" s="96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</row>
    <row r="664" spans="2:18">
      <c r="B664" s="96"/>
      <c r="C664" s="96"/>
      <c r="D664" s="96"/>
      <c r="E664" s="96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</row>
    <row r="665" spans="2:18">
      <c r="B665" s="96"/>
      <c r="C665" s="96"/>
      <c r="D665" s="96"/>
      <c r="E665" s="96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</row>
    <row r="666" spans="2:18">
      <c r="B666" s="96"/>
      <c r="C666" s="96"/>
      <c r="D666" s="96"/>
      <c r="E666" s="96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</row>
    <row r="667" spans="2:18">
      <c r="B667" s="96"/>
      <c r="C667" s="96"/>
      <c r="D667" s="96"/>
      <c r="E667" s="96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</row>
    <row r="668" spans="2:18">
      <c r="B668" s="96"/>
      <c r="C668" s="96"/>
      <c r="D668" s="96"/>
      <c r="E668" s="96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</row>
    <row r="669" spans="2:18">
      <c r="B669" s="96"/>
      <c r="C669" s="96"/>
      <c r="D669" s="96"/>
      <c r="E669" s="96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</row>
    <row r="670" spans="2:18">
      <c r="B670" s="96"/>
      <c r="C670" s="96"/>
      <c r="D670" s="96"/>
      <c r="E670" s="96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</row>
    <row r="671" spans="2:18">
      <c r="B671" s="96"/>
      <c r="C671" s="96"/>
      <c r="D671" s="96"/>
      <c r="E671" s="96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</row>
    <row r="672" spans="2:18">
      <c r="B672" s="96"/>
      <c r="C672" s="96"/>
      <c r="D672" s="96"/>
      <c r="E672" s="96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</row>
    <row r="673" spans="2:18">
      <c r="B673" s="96"/>
      <c r="C673" s="96"/>
      <c r="D673" s="96"/>
      <c r="E673" s="96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</row>
    <row r="674" spans="2:18">
      <c r="B674" s="96"/>
      <c r="C674" s="96"/>
      <c r="D674" s="96"/>
      <c r="E674" s="96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</row>
    <row r="675" spans="2:18">
      <c r="B675" s="96"/>
      <c r="C675" s="96"/>
      <c r="D675" s="96"/>
      <c r="E675" s="96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</row>
    <row r="676" spans="2:18">
      <c r="B676" s="96"/>
      <c r="C676" s="96"/>
      <c r="D676" s="96"/>
      <c r="E676" s="96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</row>
    <row r="677" spans="2:18">
      <c r="B677" s="96"/>
      <c r="C677" s="96"/>
      <c r="D677" s="96"/>
      <c r="E677" s="96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</row>
    <row r="678" spans="2:18">
      <c r="B678" s="96"/>
      <c r="C678" s="96"/>
      <c r="D678" s="96"/>
      <c r="E678" s="96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</row>
    <row r="679" spans="2:18">
      <c r="B679" s="96"/>
      <c r="C679" s="96"/>
      <c r="D679" s="96"/>
      <c r="E679" s="96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</row>
    <row r="680" spans="2:18">
      <c r="B680" s="96"/>
      <c r="C680" s="96"/>
      <c r="D680" s="96"/>
      <c r="E680" s="96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</row>
    <row r="681" spans="2:18">
      <c r="B681" s="96"/>
      <c r="C681" s="96"/>
      <c r="D681" s="96"/>
      <c r="E681" s="96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</row>
    <row r="682" spans="2:18">
      <c r="B682" s="96"/>
      <c r="C682" s="96"/>
      <c r="D682" s="96"/>
      <c r="E682" s="96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</row>
    <row r="683" spans="2:18">
      <c r="B683" s="96"/>
      <c r="C683" s="96"/>
      <c r="D683" s="96"/>
      <c r="E683" s="96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</row>
    <row r="684" spans="2:18">
      <c r="B684" s="96"/>
      <c r="C684" s="96"/>
      <c r="D684" s="96"/>
      <c r="E684" s="96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</row>
    <row r="685" spans="2:18">
      <c r="B685" s="96"/>
      <c r="C685" s="96"/>
      <c r="D685" s="96"/>
      <c r="E685" s="96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</row>
    <row r="686" spans="2:18">
      <c r="B686" s="96"/>
      <c r="C686" s="96"/>
      <c r="D686" s="96"/>
      <c r="E686" s="96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</row>
    <row r="687" spans="2:18">
      <c r="B687" s="96"/>
      <c r="C687" s="96"/>
      <c r="D687" s="96"/>
      <c r="E687" s="96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</row>
    <row r="688" spans="2:18">
      <c r="B688" s="96"/>
      <c r="C688" s="96"/>
      <c r="D688" s="96"/>
      <c r="E688" s="96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</row>
    <row r="689" spans="2:18">
      <c r="B689" s="96"/>
      <c r="C689" s="96"/>
      <c r="D689" s="96"/>
      <c r="E689" s="96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</row>
    <row r="690" spans="2:18">
      <c r="B690" s="96"/>
      <c r="C690" s="96"/>
      <c r="D690" s="96"/>
      <c r="E690" s="96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</row>
    <row r="691" spans="2:18">
      <c r="B691" s="96"/>
      <c r="C691" s="96"/>
      <c r="D691" s="96"/>
      <c r="E691" s="96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</row>
    <row r="692" spans="2:18">
      <c r="B692" s="96"/>
      <c r="C692" s="96"/>
      <c r="D692" s="96"/>
      <c r="E692" s="96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</row>
    <row r="693" spans="2:18">
      <c r="B693" s="96"/>
      <c r="C693" s="96"/>
      <c r="D693" s="96"/>
      <c r="E693" s="96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</row>
    <row r="694" spans="2:18">
      <c r="B694" s="96"/>
      <c r="C694" s="96"/>
      <c r="D694" s="96"/>
      <c r="E694" s="96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</row>
    <row r="695" spans="2:18">
      <c r="B695" s="96"/>
      <c r="C695" s="96"/>
      <c r="D695" s="96"/>
      <c r="E695" s="96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</row>
    <row r="696" spans="2:18">
      <c r="B696" s="96"/>
      <c r="C696" s="96"/>
      <c r="D696" s="96"/>
      <c r="E696" s="96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</row>
    <row r="697" spans="2:18">
      <c r="B697" s="96"/>
      <c r="C697" s="96"/>
      <c r="D697" s="96"/>
      <c r="E697" s="96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</row>
    <row r="698" spans="2:18">
      <c r="B698" s="96"/>
      <c r="C698" s="96"/>
      <c r="D698" s="96"/>
      <c r="E698" s="96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</row>
    <row r="699" spans="2:18">
      <c r="B699" s="96"/>
      <c r="C699" s="96"/>
      <c r="D699" s="96"/>
      <c r="E699" s="96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</row>
    <row r="700" spans="2:18">
      <c r="B700" s="96"/>
      <c r="C700" s="96"/>
      <c r="D700" s="96"/>
      <c r="E700" s="96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</row>
    <row r="701" spans="2:18">
      <c r="B701" s="96"/>
      <c r="C701" s="96"/>
      <c r="D701" s="96"/>
      <c r="E701" s="96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</row>
    <row r="702" spans="2:18">
      <c r="B702" s="96"/>
      <c r="C702" s="96"/>
      <c r="D702" s="96"/>
      <c r="E702" s="96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</row>
    <row r="703" spans="2:18">
      <c r="B703" s="96"/>
      <c r="C703" s="96"/>
      <c r="D703" s="96"/>
      <c r="E703" s="96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</row>
    <row r="704" spans="2:18">
      <c r="B704" s="96"/>
      <c r="C704" s="96"/>
      <c r="D704" s="96"/>
      <c r="E704" s="96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</row>
    <row r="705" spans="2:18">
      <c r="B705" s="96"/>
      <c r="C705" s="96"/>
      <c r="D705" s="96"/>
      <c r="E705" s="96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</row>
    <row r="706" spans="2:18">
      <c r="B706" s="96"/>
      <c r="C706" s="96"/>
      <c r="D706" s="96"/>
      <c r="E706" s="96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</row>
    <row r="707" spans="2:18">
      <c r="B707" s="96"/>
      <c r="C707" s="96"/>
      <c r="D707" s="96"/>
      <c r="E707" s="96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</row>
    <row r="708" spans="2:18">
      <c r="B708" s="96"/>
      <c r="C708" s="96"/>
      <c r="D708" s="96"/>
      <c r="E708" s="96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</row>
    <row r="709" spans="2:18">
      <c r="B709" s="96"/>
      <c r="C709" s="96"/>
      <c r="D709" s="96"/>
      <c r="E709" s="96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</row>
    <row r="710" spans="2:18">
      <c r="B710" s="96"/>
      <c r="C710" s="96"/>
      <c r="D710" s="96"/>
      <c r="E710" s="96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</row>
    <row r="711" spans="2:18">
      <c r="B711" s="96"/>
      <c r="C711" s="96"/>
      <c r="D711" s="96"/>
      <c r="E711" s="96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</row>
    <row r="712" spans="2:18">
      <c r="B712" s="96"/>
      <c r="C712" s="96"/>
      <c r="D712" s="96"/>
      <c r="E712" s="96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</row>
    <row r="713" spans="2:18">
      <c r="B713" s="96"/>
      <c r="C713" s="96"/>
      <c r="D713" s="96"/>
      <c r="E713" s="96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</row>
    <row r="714" spans="2:18">
      <c r="B714" s="96"/>
      <c r="C714" s="96"/>
      <c r="D714" s="96"/>
      <c r="E714" s="96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</row>
    <row r="715" spans="2:18">
      <c r="B715" s="96"/>
      <c r="C715" s="96"/>
      <c r="D715" s="96"/>
      <c r="E715" s="96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</row>
    <row r="716" spans="2:18">
      <c r="B716" s="96"/>
      <c r="C716" s="96"/>
      <c r="D716" s="96"/>
      <c r="E716" s="96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</row>
    <row r="717" spans="2:18">
      <c r="B717" s="96"/>
      <c r="C717" s="96"/>
      <c r="D717" s="96"/>
      <c r="E717" s="96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</row>
    <row r="718" spans="2:18">
      <c r="B718" s="96"/>
      <c r="C718" s="96"/>
      <c r="D718" s="96"/>
      <c r="E718" s="96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</row>
    <row r="719" spans="2:18">
      <c r="B719" s="96"/>
      <c r="C719" s="96"/>
      <c r="D719" s="96"/>
      <c r="E719" s="96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</row>
    <row r="720" spans="2:18">
      <c r="B720" s="96"/>
      <c r="C720" s="96"/>
      <c r="D720" s="96"/>
      <c r="E720" s="96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</row>
    <row r="721" spans="2:18">
      <c r="B721" s="96"/>
      <c r="C721" s="96"/>
      <c r="D721" s="96"/>
      <c r="E721" s="96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</row>
    <row r="722" spans="2:18">
      <c r="B722" s="96"/>
      <c r="C722" s="96"/>
      <c r="D722" s="96"/>
      <c r="E722" s="96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</row>
    <row r="723" spans="2:18">
      <c r="B723" s="96"/>
      <c r="C723" s="96"/>
      <c r="D723" s="96"/>
      <c r="E723" s="96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</row>
    <row r="724" spans="2:18">
      <c r="B724" s="96"/>
      <c r="C724" s="96"/>
      <c r="D724" s="96"/>
      <c r="E724" s="96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</row>
    <row r="725" spans="2:18">
      <c r="B725" s="96"/>
      <c r="C725" s="96"/>
      <c r="D725" s="96"/>
      <c r="E725" s="96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</row>
    <row r="726" spans="2:18">
      <c r="B726" s="96"/>
      <c r="C726" s="96"/>
      <c r="D726" s="96"/>
      <c r="E726" s="96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</row>
    <row r="727" spans="2:18">
      <c r="B727" s="96"/>
      <c r="C727" s="96"/>
      <c r="D727" s="96"/>
      <c r="E727" s="96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</row>
    <row r="728" spans="2:18">
      <c r="B728" s="96"/>
      <c r="C728" s="96"/>
      <c r="D728" s="96"/>
      <c r="E728" s="96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</row>
    <row r="729" spans="2:18">
      <c r="B729" s="96"/>
      <c r="C729" s="96"/>
      <c r="D729" s="96"/>
      <c r="E729" s="96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</row>
    <row r="730" spans="2:18">
      <c r="B730" s="96"/>
      <c r="C730" s="96"/>
      <c r="D730" s="96"/>
      <c r="E730" s="96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</row>
    <row r="731" spans="2:18">
      <c r="B731" s="96"/>
      <c r="C731" s="96"/>
      <c r="D731" s="96"/>
      <c r="E731" s="96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</row>
    <row r="732" spans="2:18">
      <c r="B732" s="96"/>
      <c r="C732" s="96"/>
      <c r="D732" s="96"/>
      <c r="E732" s="96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</row>
    <row r="733" spans="2:18">
      <c r="B733" s="96"/>
      <c r="C733" s="96"/>
      <c r="D733" s="96"/>
      <c r="E733" s="96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</row>
    <row r="734" spans="2:18">
      <c r="B734" s="96"/>
      <c r="C734" s="96"/>
      <c r="D734" s="96"/>
      <c r="E734" s="96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</row>
    <row r="735" spans="2:18">
      <c r="B735" s="96"/>
      <c r="C735" s="96"/>
      <c r="D735" s="96"/>
      <c r="E735" s="96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</row>
    <row r="736" spans="2:18">
      <c r="B736" s="96"/>
      <c r="C736" s="96"/>
      <c r="D736" s="96"/>
      <c r="E736" s="96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</row>
    <row r="737" spans="2:18">
      <c r="B737" s="96"/>
      <c r="C737" s="96"/>
      <c r="D737" s="96"/>
      <c r="E737" s="96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</row>
    <row r="738" spans="2:18">
      <c r="B738" s="96"/>
      <c r="C738" s="96"/>
      <c r="D738" s="96"/>
      <c r="E738" s="96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</row>
    <row r="739" spans="2:18">
      <c r="B739" s="96"/>
      <c r="C739" s="96"/>
      <c r="D739" s="96"/>
      <c r="E739" s="96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</row>
    <row r="740" spans="2:18">
      <c r="B740" s="96"/>
      <c r="C740" s="96"/>
      <c r="D740" s="96"/>
      <c r="E740" s="96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</row>
    <row r="741" spans="2:18">
      <c r="B741" s="96"/>
      <c r="C741" s="96"/>
      <c r="D741" s="96"/>
      <c r="E741" s="96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</row>
    <row r="742" spans="2:18">
      <c r="B742" s="96"/>
      <c r="C742" s="96"/>
      <c r="D742" s="96"/>
      <c r="E742" s="96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</row>
    <row r="743" spans="2:18">
      <c r="B743" s="96"/>
      <c r="C743" s="96"/>
      <c r="D743" s="96"/>
      <c r="E743" s="96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</row>
    <row r="744" spans="2:18">
      <c r="B744" s="96"/>
      <c r="C744" s="96"/>
      <c r="D744" s="96"/>
      <c r="E744" s="96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</row>
    <row r="745" spans="2:18">
      <c r="B745" s="96"/>
      <c r="C745" s="96"/>
      <c r="D745" s="96"/>
      <c r="E745" s="96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</row>
    <row r="746" spans="2:18">
      <c r="B746" s="96"/>
      <c r="C746" s="96"/>
      <c r="D746" s="96"/>
      <c r="E746" s="96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</row>
    <row r="747" spans="2:18">
      <c r="B747" s="96"/>
      <c r="C747" s="96"/>
      <c r="D747" s="96"/>
      <c r="E747" s="96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</row>
    <row r="748" spans="2:18">
      <c r="B748" s="96"/>
      <c r="C748" s="96"/>
      <c r="D748" s="96"/>
      <c r="E748" s="96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</row>
    <row r="749" spans="2:18">
      <c r="B749" s="96"/>
      <c r="C749" s="96"/>
      <c r="D749" s="96"/>
      <c r="E749" s="96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</row>
    <row r="750" spans="2:18">
      <c r="B750" s="96"/>
      <c r="C750" s="96"/>
      <c r="D750" s="96"/>
      <c r="E750" s="96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</row>
    <row r="751" spans="2:18">
      <c r="B751" s="96"/>
      <c r="C751" s="96"/>
      <c r="D751" s="96"/>
      <c r="E751" s="96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</row>
    <row r="752" spans="2:18">
      <c r="B752" s="96"/>
      <c r="C752" s="96"/>
      <c r="D752" s="96"/>
      <c r="E752" s="96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</row>
    <row r="753" spans="2:18">
      <c r="B753" s="96"/>
      <c r="C753" s="96"/>
      <c r="D753" s="96"/>
      <c r="E753" s="96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</row>
    <row r="754" spans="2:18">
      <c r="B754" s="96"/>
      <c r="C754" s="96"/>
      <c r="D754" s="96"/>
      <c r="E754" s="96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</row>
    <row r="755" spans="2:18">
      <c r="B755" s="96"/>
      <c r="C755" s="96"/>
      <c r="D755" s="96"/>
      <c r="E755" s="96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</row>
    <row r="756" spans="2:18">
      <c r="B756" s="96"/>
      <c r="C756" s="96"/>
      <c r="D756" s="96"/>
      <c r="E756" s="96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</row>
    <row r="757" spans="2:18">
      <c r="B757" s="96"/>
      <c r="C757" s="96"/>
      <c r="D757" s="96"/>
      <c r="E757" s="96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</row>
    <row r="758" spans="2:18">
      <c r="B758" s="96"/>
      <c r="C758" s="96"/>
      <c r="D758" s="96"/>
      <c r="E758" s="96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</row>
    <row r="759" spans="2:18">
      <c r="B759" s="96"/>
      <c r="C759" s="96"/>
      <c r="D759" s="96"/>
      <c r="E759" s="96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</row>
    <row r="760" spans="2:18">
      <c r="B760" s="96"/>
      <c r="C760" s="96"/>
      <c r="D760" s="96"/>
      <c r="E760" s="96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</row>
    <row r="761" spans="2:18">
      <c r="B761" s="96"/>
      <c r="C761" s="96"/>
      <c r="D761" s="96"/>
      <c r="E761" s="96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</row>
    <row r="762" spans="2:18">
      <c r="B762" s="96"/>
      <c r="C762" s="96"/>
      <c r="D762" s="96"/>
      <c r="E762" s="96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</row>
    <row r="763" spans="2:18">
      <c r="B763" s="96"/>
      <c r="C763" s="96"/>
      <c r="D763" s="96"/>
      <c r="E763" s="96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</row>
    <row r="764" spans="2:18">
      <c r="B764" s="96"/>
      <c r="C764" s="96"/>
      <c r="D764" s="96"/>
      <c r="E764" s="96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</row>
    <row r="765" spans="2:18">
      <c r="B765" s="96"/>
      <c r="C765" s="96"/>
      <c r="D765" s="96"/>
      <c r="E765" s="96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</row>
    <row r="766" spans="2:18">
      <c r="B766" s="96"/>
      <c r="C766" s="96"/>
      <c r="D766" s="96"/>
      <c r="E766" s="96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</row>
    <row r="767" spans="2:18">
      <c r="B767" s="96"/>
      <c r="C767" s="96"/>
      <c r="D767" s="96"/>
      <c r="E767" s="96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</row>
    <row r="768" spans="2:18">
      <c r="B768" s="96"/>
      <c r="C768" s="96"/>
      <c r="D768" s="96"/>
      <c r="E768" s="96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</row>
    <row r="769" spans="2:18">
      <c r="B769" s="96"/>
      <c r="C769" s="96"/>
      <c r="D769" s="96"/>
      <c r="E769" s="96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</row>
    <row r="770" spans="2:18">
      <c r="B770" s="96"/>
      <c r="C770" s="96"/>
      <c r="D770" s="96"/>
      <c r="E770" s="96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</row>
    <row r="771" spans="2:18">
      <c r="B771" s="96"/>
      <c r="C771" s="96"/>
      <c r="D771" s="96"/>
      <c r="E771" s="96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</row>
    <row r="772" spans="2:18">
      <c r="B772" s="96"/>
      <c r="C772" s="96"/>
      <c r="D772" s="96"/>
      <c r="E772" s="96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</row>
    <row r="773" spans="2:18">
      <c r="B773" s="96"/>
      <c r="C773" s="96"/>
      <c r="D773" s="96"/>
      <c r="E773" s="96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</row>
    <row r="774" spans="2:18">
      <c r="B774" s="96"/>
      <c r="C774" s="96"/>
      <c r="D774" s="96"/>
      <c r="E774" s="96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</row>
    <row r="775" spans="2:18">
      <c r="B775" s="96"/>
      <c r="C775" s="96"/>
      <c r="D775" s="96"/>
      <c r="E775" s="96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</row>
    <row r="776" spans="2:18">
      <c r="B776" s="96"/>
      <c r="C776" s="96"/>
      <c r="D776" s="96"/>
      <c r="E776" s="96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</row>
    <row r="777" spans="2:18">
      <c r="B777" s="96"/>
      <c r="C777" s="96"/>
      <c r="D777" s="96"/>
      <c r="E777" s="96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</row>
    <row r="778" spans="2:18">
      <c r="B778" s="96"/>
      <c r="C778" s="96"/>
      <c r="D778" s="96"/>
      <c r="E778" s="96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</row>
    <row r="779" spans="2:18">
      <c r="B779" s="96"/>
      <c r="C779" s="96"/>
      <c r="D779" s="96"/>
      <c r="E779" s="96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</row>
    <row r="780" spans="2:18">
      <c r="B780" s="96"/>
      <c r="C780" s="96"/>
      <c r="D780" s="96"/>
      <c r="E780" s="96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</row>
    <row r="781" spans="2:18">
      <c r="B781" s="96"/>
      <c r="C781" s="96"/>
      <c r="D781" s="96"/>
      <c r="E781" s="96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</row>
    <row r="782" spans="2:18">
      <c r="B782" s="96"/>
      <c r="C782" s="96"/>
      <c r="D782" s="96"/>
      <c r="E782" s="96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</row>
    <row r="783" spans="2:18">
      <c r="B783" s="96"/>
      <c r="C783" s="96"/>
      <c r="D783" s="96"/>
      <c r="E783" s="96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</row>
    <row r="784" spans="2:18">
      <c r="B784" s="96"/>
      <c r="C784" s="96"/>
      <c r="D784" s="96"/>
      <c r="E784" s="96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</row>
    <row r="785" spans="2:18">
      <c r="B785" s="96"/>
      <c r="C785" s="96"/>
      <c r="D785" s="96"/>
      <c r="E785" s="96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</row>
    <row r="786" spans="2:18">
      <c r="B786" s="96"/>
      <c r="C786" s="96"/>
      <c r="D786" s="96"/>
      <c r="E786" s="96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</row>
    <row r="787" spans="2:18">
      <c r="B787" s="96"/>
      <c r="C787" s="96"/>
      <c r="D787" s="96"/>
      <c r="E787" s="96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</row>
    <row r="788" spans="2:18">
      <c r="B788" s="96"/>
      <c r="C788" s="96"/>
      <c r="D788" s="96"/>
      <c r="E788" s="96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</row>
    <row r="789" spans="2:18">
      <c r="B789" s="96"/>
      <c r="C789" s="96"/>
      <c r="D789" s="96"/>
      <c r="E789" s="96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</row>
    <row r="790" spans="2:18">
      <c r="B790" s="96"/>
      <c r="C790" s="96"/>
      <c r="D790" s="96"/>
      <c r="E790" s="96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</row>
    <row r="791" spans="2:18">
      <c r="B791" s="96"/>
      <c r="C791" s="96"/>
      <c r="D791" s="96"/>
      <c r="E791" s="96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</row>
    <row r="792" spans="2:18">
      <c r="B792" s="96"/>
      <c r="C792" s="96"/>
      <c r="D792" s="96"/>
      <c r="E792" s="96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</row>
    <row r="793" spans="2:18">
      <c r="B793" s="96"/>
      <c r="C793" s="96"/>
      <c r="D793" s="96"/>
      <c r="E793" s="96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</row>
    <row r="794" spans="2:18">
      <c r="B794" s="96"/>
      <c r="C794" s="96"/>
      <c r="D794" s="96"/>
      <c r="E794" s="96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</row>
    <row r="795" spans="2:18">
      <c r="B795" s="96"/>
      <c r="C795" s="96"/>
      <c r="D795" s="96"/>
      <c r="E795" s="96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</row>
    <row r="796" spans="2:18">
      <c r="B796" s="96"/>
      <c r="C796" s="96"/>
      <c r="D796" s="96"/>
      <c r="E796" s="96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</row>
    <row r="797" spans="2:18">
      <c r="B797" s="96"/>
      <c r="C797" s="96"/>
      <c r="D797" s="96"/>
      <c r="E797" s="96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</row>
    <row r="798" spans="2:18">
      <c r="B798" s="96"/>
      <c r="C798" s="96"/>
      <c r="D798" s="96"/>
      <c r="E798" s="96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</row>
    <row r="799" spans="2:18">
      <c r="B799" s="96"/>
      <c r="C799" s="96"/>
      <c r="D799" s="96"/>
      <c r="E799" s="96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</row>
    <row r="800" spans="2:18">
      <c r="B800" s="96"/>
      <c r="C800" s="96"/>
      <c r="D800" s="96"/>
      <c r="E800" s="96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</row>
    <row r="801" spans="2:18">
      <c r="B801" s="96"/>
      <c r="C801" s="96"/>
      <c r="D801" s="96"/>
      <c r="E801" s="96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</row>
    <row r="802" spans="2:18">
      <c r="B802" s="96"/>
      <c r="C802" s="96"/>
      <c r="D802" s="96"/>
      <c r="E802" s="96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</row>
    <row r="803" spans="2:18">
      <c r="B803" s="96"/>
      <c r="C803" s="96"/>
      <c r="D803" s="96"/>
      <c r="E803" s="96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</row>
    <row r="804" spans="2:18">
      <c r="B804" s="96"/>
      <c r="C804" s="96"/>
      <c r="D804" s="96"/>
      <c r="E804" s="96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</row>
    <row r="805" spans="2:18">
      <c r="B805" s="96"/>
      <c r="C805" s="96"/>
      <c r="D805" s="96"/>
      <c r="E805" s="96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</row>
    <row r="806" spans="2:18">
      <c r="B806" s="96"/>
      <c r="C806" s="96"/>
      <c r="D806" s="96"/>
      <c r="E806" s="96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</row>
    <row r="807" spans="2:18">
      <c r="B807" s="96"/>
      <c r="C807" s="96"/>
      <c r="D807" s="96"/>
      <c r="E807" s="96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</row>
    <row r="808" spans="2:18">
      <c r="B808" s="96"/>
      <c r="C808" s="96"/>
      <c r="D808" s="96"/>
      <c r="E808" s="96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</row>
    <row r="809" spans="2:18">
      <c r="B809" s="96"/>
      <c r="C809" s="96"/>
      <c r="D809" s="96"/>
      <c r="E809" s="96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</row>
    <row r="810" spans="2:18">
      <c r="B810" s="96"/>
      <c r="C810" s="96"/>
      <c r="D810" s="96"/>
      <c r="E810" s="96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</row>
    <row r="811" spans="2:18">
      <c r="B811" s="96"/>
      <c r="C811" s="96"/>
      <c r="D811" s="96"/>
      <c r="E811" s="96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</row>
    <row r="812" spans="2:18">
      <c r="B812" s="96"/>
      <c r="C812" s="96"/>
      <c r="D812" s="96"/>
      <c r="E812" s="96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</row>
    <row r="813" spans="2:18">
      <c r="B813" s="96"/>
      <c r="C813" s="96"/>
      <c r="D813" s="96"/>
      <c r="E813" s="96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</row>
    <row r="814" spans="2:18">
      <c r="B814" s="96"/>
      <c r="C814" s="96"/>
      <c r="D814" s="96"/>
      <c r="E814" s="96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</row>
    <row r="815" spans="2:18">
      <c r="B815" s="96"/>
      <c r="C815" s="96"/>
      <c r="D815" s="96"/>
      <c r="E815" s="96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</row>
    <row r="816" spans="2:18">
      <c r="B816" s="96"/>
      <c r="C816" s="96"/>
      <c r="D816" s="96"/>
      <c r="E816" s="96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</row>
    <row r="817" spans="2:18">
      <c r="B817" s="96"/>
      <c r="C817" s="96"/>
      <c r="D817" s="96"/>
      <c r="E817" s="96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</row>
    <row r="818" spans="2:18">
      <c r="B818" s="96"/>
      <c r="C818" s="96"/>
      <c r="D818" s="96"/>
      <c r="E818" s="96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</row>
    <row r="819" spans="2:18">
      <c r="B819" s="96"/>
      <c r="C819" s="96"/>
      <c r="D819" s="96"/>
      <c r="E819" s="96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</row>
    <row r="820" spans="2:18">
      <c r="B820" s="96"/>
      <c r="C820" s="96"/>
      <c r="D820" s="96"/>
      <c r="E820" s="96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</row>
    <row r="821" spans="2:18">
      <c r="B821" s="96"/>
      <c r="C821" s="96"/>
      <c r="D821" s="96"/>
      <c r="E821" s="96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</row>
    <row r="822" spans="2:18">
      <c r="B822" s="96"/>
      <c r="C822" s="96"/>
      <c r="D822" s="96"/>
      <c r="E822" s="96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</row>
    <row r="823" spans="2:18">
      <c r="B823" s="96"/>
      <c r="C823" s="96"/>
      <c r="D823" s="96"/>
      <c r="E823" s="96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</row>
    <row r="824" spans="2:18">
      <c r="B824" s="96"/>
      <c r="C824" s="96"/>
      <c r="D824" s="96"/>
      <c r="E824" s="96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</row>
    <row r="825" spans="2:18">
      <c r="B825" s="96"/>
      <c r="C825" s="96"/>
      <c r="D825" s="96"/>
      <c r="E825" s="96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</row>
    <row r="826" spans="2:18">
      <c r="B826" s="96"/>
      <c r="C826" s="96"/>
      <c r="D826" s="96"/>
      <c r="E826" s="96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</row>
    <row r="827" spans="2:18">
      <c r="B827" s="96"/>
      <c r="C827" s="96"/>
      <c r="D827" s="96"/>
      <c r="E827" s="96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</row>
    <row r="828" spans="2:18">
      <c r="B828" s="96"/>
      <c r="C828" s="96"/>
      <c r="D828" s="96"/>
      <c r="E828" s="96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</row>
    <row r="829" spans="2:18">
      <c r="B829" s="96"/>
      <c r="C829" s="96"/>
      <c r="D829" s="96"/>
      <c r="E829" s="96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</row>
    <row r="830" spans="2:18">
      <c r="B830" s="96"/>
      <c r="C830" s="96"/>
      <c r="D830" s="96"/>
      <c r="E830" s="96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</row>
    <row r="831" spans="2:18">
      <c r="B831" s="96"/>
      <c r="C831" s="96"/>
      <c r="D831" s="96"/>
      <c r="E831" s="96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</row>
    <row r="832" spans="2:18">
      <c r="B832" s="96"/>
      <c r="C832" s="96"/>
      <c r="D832" s="96"/>
      <c r="E832" s="96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</row>
    <row r="833" spans="2:18">
      <c r="B833" s="96"/>
      <c r="C833" s="96"/>
      <c r="D833" s="96"/>
      <c r="E833" s="96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</row>
    <row r="834" spans="2:18">
      <c r="B834" s="96"/>
      <c r="C834" s="96"/>
      <c r="D834" s="96"/>
      <c r="E834" s="96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</row>
    <row r="835" spans="2:18">
      <c r="B835" s="96"/>
      <c r="C835" s="96"/>
      <c r="D835" s="96"/>
      <c r="E835" s="96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</row>
    <row r="836" spans="2:18">
      <c r="B836" s="96"/>
      <c r="C836" s="96"/>
      <c r="D836" s="96"/>
      <c r="E836" s="96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</row>
    <row r="837" spans="2:18">
      <c r="B837" s="96"/>
      <c r="C837" s="96"/>
      <c r="D837" s="96"/>
      <c r="E837" s="96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</row>
    <row r="838" spans="2:18">
      <c r="B838" s="96"/>
      <c r="C838" s="96"/>
      <c r="D838" s="96"/>
      <c r="E838" s="96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</row>
    <row r="839" spans="2:18">
      <c r="B839" s="96"/>
      <c r="C839" s="96"/>
      <c r="D839" s="96"/>
      <c r="E839" s="96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</row>
    <row r="840" spans="2:18">
      <c r="B840" s="96"/>
      <c r="C840" s="96"/>
      <c r="D840" s="96"/>
      <c r="E840" s="96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</row>
    <row r="841" spans="2:18">
      <c r="B841" s="96"/>
      <c r="C841" s="96"/>
      <c r="D841" s="96"/>
      <c r="E841" s="96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</row>
    <row r="842" spans="2:18">
      <c r="B842" s="96"/>
      <c r="C842" s="96"/>
      <c r="D842" s="96"/>
      <c r="E842" s="96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</row>
    <row r="843" spans="2:18">
      <c r="B843" s="96"/>
      <c r="C843" s="96"/>
      <c r="D843" s="96"/>
      <c r="E843" s="96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</row>
    <row r="844" spans="2:18">
      <c r="B844" s="96"/>
      <c r="C844" s="96"/>
      <c r="D844" s="96"/>
      <c r="E844" s="96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</row>
    <row r="845" spans="2:18">
      <c r="B845" s="96"/>
      <c r="C845" s="96"/>
      <c r="D845" s="96"/>
      <c r="E845" s="96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</row>
    <row r="846" spans="2:18">
      <c r="B846" s="96"/>
      <c r="C846" s="96"/>
      <c r="D846" s="96"/>
      <c r="E846" s="96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</row>
    <row r="847" spans="2:18">
      <c r="B847" s="96"/>
      <c r="C847" s="96"/>
      <c r="D847" s="96"/>
      <c r="E847" s="96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</row>
    <row r="848" spans="2:18">
      <c r="B848" s="96"/>
      <c r="C848" s="96"/>
      <c r="D848" s="96"/>
      <c r="E848" s="96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</row>
    <row r="849" spans="2:18">
      <c r="B849" s="96"/>
      <c r="C849" s="96"/>
      <c r="D849" s="96"/>
      <c r="E849" s="96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</row>
    <row r="850" spans="2:18">
      <c r="B850" s="96"/>
      <c r="C850" s="96"/>
      <c r="D850" s="96"/>
      <c r="E850" s="96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</row>
    <row r="851" spans="2:18">
      <c r="B851" s="96"/>
      <c r="C851" s="96"/>
      <c r="D851" s="96"/>
      <c r="E851" s="96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</row>
    <row r="852" spans="2:18">
      <c r="B852" s="96"/>
      <c r="C852" s="96"/>
      <c r="D852" s="96"/>
      <c r="E852" s="96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</row>
    <row r="853" spans="2:18">
      <c r="B853" s="96"/>
      <c r="C853" s="96"/>
      <c r="D853" s="96"/>
      <c r="E853" s="96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</row>
    <row r="854" spans="2:18">
      <c r="B854" s="96"/>
      <c r="C854" s="96"/>
      <c r="D854" s="96"/>
      <c r="E854" s="96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</row>
    <row r="855" spans="2:18">
      <c r="B855" s="96"/>
      <c r="C855" s="96"/>
      <c r="D855" s="96"/>
      <c r="E855" s="96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</row>
    <row r="856" spans="2:18">
      <c r="B856" s="96"/>
      <c r="C856" s="96"/>
      <c r="D856" s="96"/>
      <c r="E856" s="96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</row>
    <row r="857" spans="2:18">
      <c r="B857" s="96"/>
      <c r="C857" s="96"/>
      <c r="D857" s="96"/>
      <c r="E857" s="96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</row>
    <row r="858" spans="2:18">
      <c r="B858" s="96"/>
      <c r="C858" s="96"/>
      <c r="D858" s="96"/>
      <c r="E858" s="96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</row>
    <row r="859" spans="2:18">
      <c r="B859" s="96"/>
      <c r="C859" s="96"/>
      <c r="D859" s="96"/>
      <c r="E859" s="96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</row>
    <row r="860" spans="2:18">
      <c r="B860" s="96"/>
      <c r="C860" s="96"/>
      <c r="D860" s="96"/>
      <c r="E860" s="96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</row>
    <row r="861" spans="2:18">
      <c r="B861" s="96"/>
      <c r="C861" s="96"/>
      <c r="D861" s="96"/>
      <c r="E861" s="96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</row>
    <row r="862" spans="2:18">
      <c r="B862" s="96"/>
      <c r="C862" s="96"/>
      <c r="D862" s="96"/>
      <c r="E862" s="96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</row>
    <row r="863" spans="2:18">
      <c r="B863" s="96"/>
      <c r="C863" s="96"/>
      <c r="D863" s="96"/>
      <c r="E863" s="96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</row>
    <row r="864" spans="2:18">
      <c r="B864" s="96"/>
      <c r="C864" s="96"/>
      <c r="D864" s="96"/>
      <c r="E864" s="96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</row>
    <row r="865" spans="2:18">
      <c r="B865" s="96"/>
      <c r="C865" s="96"/>
      <c r="D865" s="96"/>
      <c r="E865" s="96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</row>
    <row r="866" spans="2:18">
      <c r="B866" s="96"/>
      <c r="C866" s="96"/>
      <c r="D866" s="96"/>
      <c r="E866" s="96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</row>
    <row r="867" spans="2:18">
      <c r="B867" s="96"/>
      <c r="C867" s="96"/>
      <c r="D867" s="96"/>
      <c r="E867" s="96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</row>
    <row r="868" spans="2:18">
      <c r="B868" s="96"/>
      <c r="C868" s="96"/>
      <c r="D868" s="96"/>
      <c r="E868" s="96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</row>
    <row r="869" spans="2:18">
      <c r="B869" s="96"/>
      <c r="C869" s="96"/>
      <c r="D869" s="96"/>
      <c r="E869" s="96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</row>
    <row r="870" spans="2:18">
      <c r="B870" s="96"/>
      <c r="C870" s="96"/>
      <c r="D870" s="96"/>
      <c r="E870" s="96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</row>
    <row r="871" spans="2:18">
      <c r="B871" s="96"/>
      <c r="C871" s="96"/>
      <c r="D871" s="96"/>
      <c r="E871" s="96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</row>
    <row r="872" spans="2:18">
      <c r="B872" s="96"/>
      <c r="C872" s="96"/>
      <c r="D872" s="96"/>
      <c r="E872" s="96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</row>
    <row r="873" spans="2:18">
      <c r="B873" s="96"/>
      <c r="C873" s="96"/>
      <c r="D873" s="96"/>
      <c r="E873" s="96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</row>
    <row r="874" spans="2:18">
      <c r="B874" s="96"/>
      <c r="C874" s="96"/>
      <c r="D874" s="96"/>
      <c r="E874" s="96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</row>
    <row r="875" spans="2:18">
      <c r="B875" s="96"/>
      <c r="C875" s="96"/>
      <c r="D875" s="96"/>
      <c r="E875" s="96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</row>
    <row r="876" spans="2:18">
      <c r="B876" s="96"/>
      <c r="C876" s="96"/>
      <c r="D876" s="96"/>
      <c r="E876" s="96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</row>
    <row r="877" spans="2:18">
      <c r="B877" s="96"/>
      <c r="C877" s="96"/>
      <c r="D877" s="96"/>
      <c r="E877" s="96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</row>
    <row r="878" spans="2:18">
      <c r="B878" s="96"/>
      <c r="C878" s="96"/>
      <c r="D878" s="96"/>
      <c r="E878" s="96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</row>
    <row r="879" spans="2:18">
      <c r="B879" s="96"/>
      <c r="C879" s="96"/>
      <c r="D879" s="96"/>
      <c r="E879" s="96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</row>
    <row r="880" spans="2:18">
      <c r="B880" s="96"/>
      <c r="C880" s="96"/>
      <c r="D880" s="96"/>
      <c r="E880" s="96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</row>
    <row r="881" spans="2:18">
      <c r="B881" s="96"/>
      <c r="C881" s="96"/>
      <c r="D881" s="96"/>
      <c r="E881" s="96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</row>
    <row r="882" spans="2:18">
      <c r="B882" s="96"/>
      <c r="C882" s="96"/>
      <c r="D882" s="96"/>
      <c r="E882" s="96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</row>
    <row r="883" spans="2:18">
      <c r="B883" s="96"/>
      <c r="C883" s="96"/>
      <c r="D883" s="96"/>
      <c r="E883" s="96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</row>
    <row r="884" spans="2:18">
      <c r="B884" s="96"/>
      <c r="C884" s="96"/>
      <c r="D884" s="96"/>
      <c r="E884" s="96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</row>
    <row r="885" spans="2:18">
      <c r="B885" s="96"/>
      <c r="C885" s="96"/>
      <c r="D885" s="96"/>
      <c r="E885" s="96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</row>
    <row r="886" spans="2:18">
      <c r="B886" s="96"/>
      <c r="C886" s="96"/>
      <c r="D886" s="96"/>
      <c r="E886" s="96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</row>
    <row r="887" spans="2:18">
      <c r="B887" s="96"/>
      <c r="C887" s="96"/>
      <c r="D887" s="96"/>
      <c r="E887" s="96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</row>
    <row r="888" spans="2:18">
      <c r="B888" s="96"/>
      <c r="C888" s="96"/>
      <c r="D888" s="96"/>
      <c r="E888" s="96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</row>
    <row r="889" spans="2:18">
      <c r="B889" s="96"/>
      <c r="C889" s="96"/>
      <c r="D889" s="96"/>
      <c r="E889" s="96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</row>
    <row r="890" spans="2:18">
      <c r="B890" s="96"/>
      <c r="C890" s="96"/>
      <c r="D890" s="96"/>
      <c r="E890" s="96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</row>
    <row r="891" spans="2:18">
      <c r="B891" s="96"/>
      <c r="C891" s="96"/>
      <c r="D891" s="96"/>
      <c r="E891" s="96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</row>
    <row r="892" spans="2:18">
      <c r="B892" s="96"/>
      <c r="C892" s="96"/>
      <c r="D892" s="96"/>
      <c r="E892" s="96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</row>
    <row r="893" spans="2:18">
      <c r="B893" s="96"/>
      <c r="C893" s="96"/>
      <c r="D893" s="96"/>
      <c r="E893" s="96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</row>
    <row r="894" spans="2:18">
      <c r="B894" s="96"/>
      <c r="C894" s="96"/>
      <c r="D894" s="96"/>
      <c r="E894" s="96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</row>
    <row r="895" spans="2:18">
      <c r="B895" s="96"/>
      <c r="C895" s="96"/>
      <c r="D895" s="96"/>
      <c r="E895" s="96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</row>
    <row r="896" spans="2:18">
      <c r="B896" s="96"/>
      <c r="C896" s="96"/>
      <c r="D896" s="96"/>
      <c r="E896" s="96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</row>
    <row r="897" spans="2:18">
      <c r="B897" s="96"/>
      <c r="C897" s="96"/>
      <c r="D897" s="96"/>
      <c r="E897" s="96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</row>
    <row r="898" spans="2:18">
      <c r="B898" s="96"/>
      <c r="C898" s="96"/>
      <c r="D898" s="96"/>
      <c r="E898" s="96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</row>
    <row r="899" spans="2:18">
      <c r="B899" s="96"/>
      <c r="C899" s="96"/>
      <c r="D899" s="96"/>
      <c r="E899" s="96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</row>
    <row r="900" spans="2:18">
      <c r="B900" s="96"/>
      <c r="C900" s="96"/>
      <c r="D900" s="96"/>
      <c r="E900" s="96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</row>
    <row r="901" spans="2:18">
      <c r="B901" s="96"/>
      <c r="C901" s="96"/>
      <c r="D901" s="96"/>
      <c r="E901" s="96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</row>
    <row r="902" spans="2:18">
      <c r="B902" s="96"/>
      <c r="C902" s="96"/>
      <c r="D902" s="96"/>
      <c r="E902" s="96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</row>
    <row r="903" spans="2:18">
      <c r="B903" s="96"/>
      <c r="C903" s="96"/>
      <c r="D903" s="96"/>
      <c r="E903" s="96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</row>
    <row r="904" spans="2:18">
      <c r="B904" s="96"/>
      <c r="C904" s="96"/>
      <c r="D904" s="96"/>
      <c r="E904" s="96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</row>
    <row r="905" spans="2:18">
      <c r="B905" s="96"/>
      <c r="C905" s="96"/>
      <c r="D905" s="96"/>
      <c r="E905" s="96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</row>
    <row r="906" spans="2:18">
      <c r="B906" s="96"/>
      <c r="C906" s="96"/>
      <c r="D906" s="96"/>
      <c r="E906" s="96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</row>
    <row r="907" spans="2:18">
      <c r="B907" s="96"/>
      <c r="C907" s="96"/>
      <c r="D907" s="96"/>
      <c r="E907" s="96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</row>
    <row r="908" spans="2:18">
      <c r="B908" s="96"/>
      <c r="C908" s="96"/>
      <c r="D908" s="96"/>
      <c r="E908" s="96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</row>
    <row r="909" spans="2:18">
      <c r="B909" s="96"/>
      <c r="C909" s="96"/>
      <c r="D909" s="96"/>
      <c r="E909" s="96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</row>
    <row r="910" spans="2:18">
      <c r="B910" s="96"/>
      <c r="C910" s="96"/>
      <c r="D910" s="96"/>
      <c r="E910" s="96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</row>
    <row r="911" spans="2:18">
      <c r="B911" s="96"/>
      <c r="C911" s="96"/>
      <c r="D911" s="96"/>
      <c r="E911" s="96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</row>
    <row r="912" spans="2:18">
      <c r="B912" s="96"/>
      <c r="C912" s="96"/>
      <c r="D912" s="96"/>
      <c r="E912" s="96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</row>
    <row r="913" spans="2:18">
      <c r="B913" s="96"/>
      <c r="C913" s="96"/>
      <c r="D913" s="96"/>
      <c r="E913" s="96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</row>
    <row r="914" spans="2:18">
      <c r="B914" s="96"/>
      <c r="C914" s="96"/>
      <c r="D914" s="96"/>
      <c r="E914" s="96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</row>
    <row r="915" spans="2:18">
      <c r="B915" s="96"/>
      <c r="C915" s="96"/>
      <c r="D915" s="96"/>
      <c r="E915" s="96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</row>
    <row r="916" spans="2:18">
      <c r="B916" s="96"/>
      <c r="C916" s="96"/>
      <c r="D916" s="96"/>
      <c r="E916" s="96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</row>
    <row r="917" spans="2:18">
      <c r="B917" s="96"/>
      <c r="C917" s="96"/>
      <c r="D917" s="96"/>
      <c r="E917" s="96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</row>
    <row r="918" spans="2:18">
      <c r="B918" s="96"/>
      <c r="C918" s="96"/>
      <c r="D918" s="96"/>
      <c r="E918" s="96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</row>
    <row r="919" spans="2:18">
      <c r="B919" s="96"/>
      <c r="C919" s="96"/>
      <c r="D919" s="96"/>
      <c r="E919" s="96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</row>
    <row r="920" spans="2:18">
      <c r="B920" s="96"/>
      <c r="C920" s="96"/>
      <c r="D920" s="96"/>
      <c r="E920" s="96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</row>
    <row r="921" spans="2:18">
      <c r="B921" s="96"/>
      <c r="C921" s="96"/>
      <c r="D921" s="96"/>
      <c r="E921" s="96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</row>
    <row r="922" spans="2:18">
      <c r="B922" s="96"/>
      <c r="C922" s="96"/>
      <c r="D922" s="96"/>
      <c r="E922" s="96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</row>
    <row r="923" spans="2:18">
      <c r="B923" s="96"/>
      <c r="C923" s="96"/>
      <c r="D923" s="96"/>
      <c r="E923" s="96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</row>
    <row r="924" spans="2:18">
      <c r="B924" s="96"/>
      <c r="C924" s="96"/>
      <c r="D924" s="96"/>
      <c r="E924" s="96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</row>
    <row r="925" spans="2:18">
      <c r="B925" s="96"/>
      <c r="C925" s="96"/>
      <c r="D925" s="96"/>
      <c r="E925" s="96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</row>
    <row r="926" spans="2:18">
      <c r="B926" s="96"/>
      <c r="C926" s="96"/>
      <c r="D926" s="96"/>
      <c r="E926" s="96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</row>
    <row r="927" spans="2:18">
      <c r="B927" s="96"/>
      <c r="C927" s="96"/>
      <c r="D927" s="96"/>
      <c r="E927" s="96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  <c r="R927" s="98"/>
    </row>
    <row r="928" spans="2:18">
      <c r="B928" s="96"/>
      <c r="C928" s="96"/>
      <c r="D928" s="96"/>
      <c r="E928" s="96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</row>
    <row r="929" spans="2:18">
      <c r="B929" s="96"/>
      <c r="C929" s="96"/>
      <c r="D929" s="96"/>
      <c r="E929" s="96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</row>
    <row r="930" spans="2:18">
      <c r="B930" s="96"/>
      <c r="C930" s="96"/>
      <c r="D930" s="96"/>
      <c r="E930" s="96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</row>
    <row r="931" spans="2:18">
      <c r="B931" s="96"/>
      <c r="C931" s="96"/>
      <c r="D931" s="96"/>
      <c r="E931" s="96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</row>
    <row r="932" spans="2:18">
      <c r="B932" s="96"/>
      <c r="C932" s="96"/>
      <c r="D932" s="96"/>
      <c r="E932" s="96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</row>
    <row r="933" spans="2:18">
      <c r="B933" s="96"/>
      <c r="C933" s="96"/>
      <c r="D933" s="96"/>
      <c r="E933" s="96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</row>
    <row r="934" spans="2:18">
      <c r="B934" s="96"/>
      <c r="C934" s="96"/>
      <c r="D934" s="96"/>
      <c r="E934" s="96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</row>
    <row r="935" spans="2:18">
      <c r="B935" s="96"/>
      <c r="C935" s="96"/>
      <c r="D935" s="96"/>
      <c r="E935" s="96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</row>
    <row r="936" spans="2:18">
      <c r="B936" s="96"/>
      <c r="C936" s="96"/>
      <c r="D936" s="96"/>
      <c r="E936" s="96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</row>
    <row r="937" spans="2:18">
      <c r="B937" s="96"/>
      <c r="C937" s="96"/>
      <c r="D937" s="96"/>
      <c r="E937" s="96"/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</row>
    <row r="938" spans="2:18">
      <c r="B938" s="96"/>
      <c r="C938" s="96"/>
      <c r="D938" s="96"/>
      <c r="E938" s="96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</row>
    <row r="939" spans="2:18">
      <c r="B939" s="96"/>
      <c r="C939" s="96"/>
      <c r="D939" s="96"/>
      <c r="E939" s="96"/>
      <c r="F939" s="98"/>
      <c r="G939" s="98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</row>
    <row r="940" spans="2:18">
      <c r="B940" s="96"/>
      <c r="C940" s="96"/>
      <c r="D940" s="96"/>
      <c r="E940" s="96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</row>
    <row r="941" spans="2:18">
      <c r="B941" s="96"/>
      <c r="C941" s="96"/>
      <c r="D941" s="96"/>
      <c r="E941" s="96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</row>
    <row r="942" spans="2:18">
      <c r="B942" s="96"/>
      <c r="C942" s="96"/>
      <c r="D942" s="96"/>
      <c r="E942" s="96"/>
      <c r="F942" s="98"/>
      <c r="G942" s="98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</row>
    <row r="943" spans="2:18">
      <c r="B943" s="96"/>
      <c r="C943" s="96"/>
      <c r="D943" s="96"/>
      <c r="E943" s="96"/>
      <c r="F943" s="98"/>
      <c r="G943" s="98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</row>
    <row r="944" spans="2:18">
      <c r="B944" s="96"/>
      <c r="C944" s="96"/>
      <c r="D944" s="96"/>
      <c r="E944" s="96"/>
      <c r="F944" s="98"/>
      <c r="G944" s="98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</row>
    <row r="945" spans="2:18">
      <c r="B945" s="96"/>
      <c r="C945" s="96"/>
      <c r="D945" s="96"/>
      <c r="E945" s="96"/>
      <c r="F945" s="98"/>
      <c r="G945" s="98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</row>
    <row r="946" spans="2:18">
      <c r="B946" s="96"/>
      <c r="C946" s="96"/>
      <c r="D946" s="96"/>
      <c r="E946" s="96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</row>
    <row r="947" spans="2:18">
      <c r="B947" s="96"/>
      <c r="C947" s="96"/>
      <c r="D947" s="96"/>
      <c r="E947" s="96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</row>
    <row r="948" spans="2:18">
      <c r="B948" s="96"/>
      <c r="C948" s="96"/>
      <c r="D948" s="96"/>
      <c r="E948" s="96"/>
      <c r="F948" s="98"/>
      <c r="G948" s="98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</row>
    <row r="949" spans="2:18">
      <c r="B949" s="96"/>
      <c r="C949" s="96"/>
      <c r="D949" s="96"/>
      <c r="E949" s="96"/>
      <c r="F949" s="98"/>
      <c r="G949" s="98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</row>
    <row r="950" spans="2:18">
      <c r="B950" s="96"/>
      <c r="C950" s="96"/>
      <c r="D950" s="96"/>
      <c r="E950" s="96"/>
      <c r="F950" s="98"/>
      <c r="G950" s="98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</row>
    <row r="951" spans="2:18">
      <c r="B951" s="96"/>
      <c r="C951" s="96"/>
      <c r="D951" s="96"/>
      <c r="E951" s="96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</row>
    <row r="952" spans="2:18">
      <c r="B952" s="96"/>
      <c r="C952" s="96"/>
      <c r="D952" s="96"/>
      <c r="E952" s="96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</row>
    <row r="953" spans="2:18">
      <c r="B953" s="96"/>
      <c r="C953" s="96"/>
      <c r="D953" s="96"/>
      <c r="E953" s="96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</row>
    <row r="954" spans="2:18">
      <c r="B954" s="96"/>
      <c r="C954" s="96"/>
      <c r="D954" s="96"/>
      <c r="E954" s="96"/>
      <c r="F954" s="98"/>
      <c r="G954" s="98"/>
      <c r="H954" s="98"/>
      <c r="I954" s="98"/>
      <c r="J954" s="98"/>
      <c r="K954" s="98"/>
      <c r="L954" s="98"/>
      <c r="M954" s="98"/>
      <c r="N954" s="98"/>
      <c r="O954" s="98"/>
      <c r="P954" s="98"/>
      <c r="Q954" s="98"/>
      <c r="R954" s="98"/>
    </row>
    <row r="955" spans="2:18">
      <c r="B955" s="96"/>
      <c r="C955" s="96"/>
      <c r="D955" s="96"/>
      <c r="E955" s="96"/>
      <c r="F955" s="98"/>
      <c r="G955" s="98"/>
      <c r="H955" s="98"/>
      <c r="I955" s="98"/>
      <c r="J955" s="98"/>
      <c r="K955" s="98"/>
      <c r="L955" s="98"/>
      <c r="M955" s="98"/>
      <c r="N955" s="98"/>
      <c r="O955" s="98"/>
      <c r="P955" s="98"/>
      <c r="Q955" s="98"/>
      <c r="R955" s="98"/>
    </row>
    <row r="956" spans="2:18">
      <c r="B956" s="96"/>
      <c r="C956" s="96"/>
      <c r="D956" s="96"/>
      <c r="E956" s="96"/>
      <c r="F956" s="98"/>
      <c r="G956" s="98"/>
      <c r="H956" s="98"/>
      <c r="I956" s="98"/>
      <c r="J956" s="98"/>
      <c r="K956" s="98"/>
      <c r="L956" s="98"/>
      <c r="M956" s="98"/>
      <c r="N956" s="98"/>
      <c r="O956" s="98"/>
      <c r="P956" s="98"/>
      <c r="Q956" s="98"/>
      <c r="R956" s="98"/>
    </row>
    <row r="957" spans="2:18">
      <c r="B957" s="96"/>
      <c r="C957" s="96"/>
      <c r="D957" s="96"/>
      <c r="E957" s="96"/>
      <c r="F957" s="98"/>
      <c r="G957" s="98"/>
      <c r="H957" s="98"/>
      <c r="I957" s="98"/>
      <c r="J957" s="98"/>
      <c r="K957" s="98"/>
      <c r="L957" s="98"/>
      <c r="M957" s="98"/>
      <c r="N957" s="98"/>
      <c r="O957" s="98"/>
      <c r="P957" s="98"/>
      <c r="Q957" s="98"/>
      <c r="R957" s="98"/>
    </row>
    <row r="958" spans="2:18">
      <c r="B958" s="96"/>
      <c r="C958" s="96"/>
      <c r="D958" s="96"/>
      <c r="E958" s="96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</row>
    <row r="959" spans="2:18">
      <c r="B959" s="96"/>
      <c r="C959" s="96"/>
      <c r="D959" s="96"/>
      <c r="E959" s="96"/>
      <c r="F959" s="98"/>
      <c r="G959" s="98"/>
      <c r="H959" s="98"/>
      <c r="I959" s="98"/>
      <c r="J959" s="98"/>
      <c r="K959" s="98"/>
      <c r="L959" s="98"/>
      <c r="M959" s="98"/>
      <c r="N959" s="98"/>
      <c r="O959" s="98"/>
      <c r="P959" s="98"/>
      <c r="Q959" s="98"/>
      <c r="R959" s="98"/>
    </row>
    <row r="960" spans="2:18">
      <c r="B960" s="96"/>
      <c r="C960" s="96"/>
      <c r="D960" s="96"/>
      <c r="E960" s="96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</row>
    <row r="961" spans="2:18">
      <c r="B961" s="96"/>
      <c r="C961" s="96"/>
      <c r="D961" s="96"/>
      <c r="E961" s="96"/>
      <c r="F961" s="98"/>
      <c r="G961" s="98"/>
      <c r="H961" s="98"/>
      <c r="I961" s="98"/>
      <c r="J961" s="98"/>
      <c r="K961" s="98"/>
      <c r="L961" s="98"/>
      <c r="M961" s="98"/>
      <c r="N961" s="98"/>
      <c r="O961" s="98"/>
      <c r="P961" s="98"/>
      <c r="Q961" s="98"/>
      <c r="R961" s="98"/>
    </row>
    <row r="962" spans="2:18">
      <c r="B962" s="96"/>
      <c r="C962" s="96"/>
      <c r="D962" s="96"/>
      <c r="E962" s="96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98"/>
    </row>
    <row r="963" spans="2:18">
      <c r="B963" s="96"/>
      <c r="C963" s="96"/>
      <c r="D963" s="96"/>
      <c r="E963" s="96"/>
      <c r="F963" s="98"/>
      <c r="G963" s="98"/>
      <c r="H963" s="98"/>
      <c r="I963" s="98"/>
      <c r="J963" s="98"/>
      <c r="K963" s="98"/>
      <c r="L963" s="98"/>
      <c r="M963" s="98"/>
      <c r="N963" s="98"/>
      <c r="O963" s="98"/>
      <c r="P963" s="98"/>
      <c r="Q963" s="98"/>
      <c r="R963" s="98"/>
    </row>
    <row r="964" spans="2:18">
      <c r="B964" s="96"/>
      <c r="C964" s="96"/>
      <c r="D964" s="96"/>
      <c r="E964" s="96"/>
      <c r="F964" s="98"/>
      <c r="G964" s="98"/>
      <c r="H964" s="98"/>
      <c r="I964" s="98"/>
      <c r="J964" s="98"/>
      <c r="K964" s="98"/>
      <c r="L964" s="98"/>
      <c r="M964" s="98"/>
      <c r="N964" s="98"/>
      <c r="O964" s="98"/>
      <c r="P964" s="98"/>
      <c r="Q964" s="98"/>
      <c r="R964" s="98"/>
    </row>
    <row r="965" spans="2:18">
      <c r="B965" s="96"/>
      <c r="C965" s="96"/>
      <c r="D965" s="96"/>
      <c r="E965" s="96"/>
      <c r="F965" s="98"/>
      <c r="G965" s="98"/>
      <c r="H965" s="98"/>
      <c r="I965" s="98"/>
      <c r="J965" s="98"/>
      <c r="K965" s="98"/>
      <c r="L965" s="98"/>
      <c r="M965" s="98"/>
      <c r="N965" s="98"/>
      <c r="O965" s="98"/>
      <c r="P965" s="98"/>
      <c r="Q965" s="98"/>
      <c r="R965" s="98"/>
    </row>
    <row r="966" spans="2:18">
      <c r="B966" s="96"/>
      <c r="C966" s="96"/>
      <c r="D966" s="96"/>
      <c r="E966" s="96"/>
      <c r="F966" s="98"/>
      <c r="G966" s="98"/>
      <c r="H966" s="98"/>
      <c r="I966" s="98"/>
      <c r="J966" s="98"/>
      <c r="K966" s="98"/>
      <c r="L966" s="98"/>
      <c r="M966" s="98"/>
      <c r="N966" s="98"/>
      <c r="O966" s="98"/>
      <c r="P966" s="98"/>
      <c r="Q966" s="98"/>
      <c r="R966" s="98"/>
    </row>
    <row r="967" spans="2:18">
      <c r="B967" s="96"/>
      <c r="C967" s="96"/>
      <c r="D967" s="96"/>
      <c r="E967" s="96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</row>
    <row r="968" spans="2:18">
      <c r="B968" s="96"/>
      <c r="C968" s="96"/>
      <c r="D968" s="96"/>
      <c r="E968" s="96"/>
      <c r="F968" s="98"/>
      <c r="G968" s="98"/>
      <c r="H968" s="98"/>
      <c r="I968" s="98"/>
      <c r="J968" s="98"/>
      <c r="K968" s="98"/>
      <c r="L968" s="98"/>
      <c r="M968" s="98"/>
      <c r="N968" s="98"/>
      <c r="O968" s="98"/>
      <c r="P968" s="98"/>
      <c r="Q968" s="98"/>
      <c r="R968" s="98"/>
    </row>
    <row r="969" spans="2:18">
      <c r="B969" s="96"/>
      <c r="C969" s="96"/>
      <c r="D969" s="96"/>
      <c r="E969" s="96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</row>
    <row r="970" spans="2:18">
      <c r="B970" s="96"/>
      <c r="C970" s="96"/>
      <c r="D970" s="96"/>
      <c r="E970" s="96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</row>
    <row r="971" spans="2:18">
      <c r="B971" s="96"/>
      <c r="C971" s="96"/>
      <c r="D971" s="96"/>
      <c r="E971" s="96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</row>
    <row r="972" spans="2:18">
      <c r="B972" s="96"/>
      <c r="C972" s="96"/>
      <c r="D972" s="96"/>
      <c r="E972" s="96"/>
      <c r="F972" s="98"/>
      <c r="G972" s="98"/>
      <c r="H972" s="98"/>
      <c r="I972" s="98"/>
      <c r="J972" s="98"/>
      <c r="K972" s="98"/>
      <c r="L972" s="98"/>
      <c r="M972" s="98"/>
      <c r="N972" s="98"/>
      <c r="O972" s="98"/>
      <c r="P972" s="98"/>
      <c r="Q972" s="98"/>
      <c r="R972" s="98"/>
    </row>
    <row r="973" spans="2:18">
      <c r="B973" s="96"/>
      <c r="C973" s="96"/>
      <c r="D973" s="96"/>
      <c r="E973" s="96"/>
      <c r="F973" s="98"/>
      <c r="G973" s="98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</row>
    <row r="974" spans="2:18">
      <c r="B974" s="96"/>
      <c r="C974" s="96"/>
      <c r="D974" s="96"/>
      <c r="E974" s="96"/>
      <c r="F974" s="98"/>
      <c r="G974" s="98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</row>
    <row r="975" spans="2:18">
      <c r="B975" s="96"/>
      <c r="C975" s="96"/>
      <c r="D975" s="96"/>
      <c r="E975" s="96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</row>
    <row r="976" spans="2:18">
      <c r="B976" s="96"/>
      <c r="C976" s="96"/>
      <c r="D976" s="96"/>
      <c r="E976" s="96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</row>
    <row r="977" spans="2:18">
      <c r="B977" s="96"/>
      <c r="C977" s="96"/>
      <c r="D977" s="96"/>
      <c r="E977" s="96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</row>
    <row r="978" spans="2:18">
      <c r="B978" s="96"/>
      <c r="C978" s="96"/>
      <c r="D978" s="96"/>
      <c r="E978" s="96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</row>
    <row r="979" spans="2:18">
      <c r="B979" s="96"/>
      <c r="C979" s="96"/>
      <c r="D979" s="96"/>
      <c r="E979" s="96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</row>
    <row r="980" spans="2:18">
      <c r="B980" s="96"/>
      <c r="C980" s="96"/>
      <c r="D980" s="96"/>
      <c r="E980" s="96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</row>
    <row r="981" spans="2:18">
      <c r="B981" s="96"/>
      <c r="C981" s="96"/>
      <c r="D981" s="96"/>
      <c r="E981" s="96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</row>
    <row r="982" spans="2:18">
      <c r="B982" s="96"/>
      <c r="C982" s="96"/>
      <c r="D982" s="96"/>
      <c r="E982" s="96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</row>
    <row r="983" spans="2:18">
      <c r="B983" s="96"/>
      <c r="C983" s="96"/>
      <c r="D983" s="96"/>
      <c r="E983" s="96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</row>
    <row r="984" spans="2:18">
      <c r="B984" s="96"/>
      <c r="C984" s="96"/>
      <c r="D984" s="96"/>
      <c r="E984" s="96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</row>
    <row r="985" spans="2:18">
      <c r="B985" s="96"/>
      <c r="C985" s="96"/>
      <c r="D985" s="96"/>
      <c r="E985" s="96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</row>
    <row r="986" spans="2:18">
      <c r="B986" s="96"/>
      <c r="C986" s="96"/>
      <c r="D986" s="96"/>
      <c r="E986" s="96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</row>
    <row r="987" spans="2:18">
      <c r="B987" s="96"/>
      <c r="C987" s="96"/>
      <c r="D987" s="96"/>
      <c r="E987" s="96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</row>
    <row r="988" spans="2:18">
      <c r="B988" s="96"/>
      <c r="C988" s="96"/>
      <c r="D988" s="96"/>
      <c r="E988" s="96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</row>
    <row r="989" spans="2:18">
      <c r="B989" s="96"/>
      <c r="C989" s="96"/>
      <c r="D989" s="96"/>
      <c r="E989" s="96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</row>
    <row r="990" spans="2:18">
      <c r="B990" s="96"/>
      <c r="C990" s="96"/>
      <c r="D990" s="96"/>
      <c r="E990" s="96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</row>
    <row r="991" spans="2:18">
      <c r="B991" s="96"/>
      <c r="C991" s="96"/>
      <c r="D991" s="96"/>
      <c r="E991" s="96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</row>
    <row r="992" spans="2:18">
      <c r="B992" s="96"/>
      <c r="C992" s="96"/>
      <c r="D992" s="96"/>
      <c r="E992" s="96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</row>
    <row r="993" spans="2:18">
      <c r="B993" s="96"/>
      <c r="C993" s="96"/>
      <c r="D993" s="96"/>
      <c r="E993" s="96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</row>
    <row r="994" spans="2:18">
      <c r="B994" s="96"/>
      <c r="C994" s="96"/>
      <c r="D994" s="96"/>
      <c r="E994" s="96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</row>
    <row r="995" spans="2:18">
      <c r="B995" s="96"/>
      <c r="C995" s="96"/>
      <c r="D995" s="96"/>
      <c r="E995" s="96"/>
      <c r="F995" s="98"/>
      <c r="G995" s="98"/>
      <c r="H995" s="98"/>
      <c r="I995" s="98"/>
      <c r="J995" s="98"/>
      <c r="K995" s="98"/>
      <c r="L995" s="98"/>
      <c r="M995" s="98"/>
      <c r="N995" s="98"/>
      <c r="O995" s="98"/>
      <c r="P995" s="98"/>
      <c r="Q995" s="98"/>
      <c r="R995" s="98"/>
    </row>
    <row r="996" spans="2:18">
      <c r="B996" s="96"/>
      <c r="C996" s="96"/>
      <c r="D996" s="96"/>
      <c r="E996" s="96"/>
      <c r="F996" s="98"/>
      <c r="G996" s="98"/>
      <c r="H996" s="98"/>
      <c r="I996" s="98"/>
      <c r="J996" s="98"/>
      <c r="K996" s="98"/>
      <c r="L996" s="98"/>
      <c r="M996" s="98"/>
      <c r="N996" s="98"/>
      <c r="O996" s="98"/>
      <c r="P996" s="98"/>
      <c r="Q996" s="98"/>
      <c r="R996" s="98"/>
    </row>
    <row r="997" spans="2:18">
      <c r="B997" s="96"/>
      <c r="C997" s="96"/>
      <c r="D997" s="96"/>
      <c r="E997" s="96"/>
      <c r="F997" s="98"/>
      <c r="G997" s="98"/>
      <c r="H997" s="98"/>
      <c r="I997" s="98"/>
      <c r="J997" s="98"/>
      <c r="K997" s="98"/>
      <c r="L997" s="98"/>
      <c r="M997" s="98"/>
      <c r="N997" s="98"/>
      <c r="O997" s="98"/>
      <c r="P997" s="98"/>
      <c r="Q997" s="98"/>
      <c r="R997" s="98"/>
    </row>
    <row r="998" spans="2:18">
      <c r="B998" s="96"/>
      <c r="C998" s="96"/>
      <c r="D998" s="96"/>
      <c r="E998" s="96"/>
      <c r="F998" s="98"/>
      <c r="G998" s="98"/>
      <c r="H998" s="98"/>
      <c r="I998" s="98"/>
      <c r="J998" s="98"/>
      <c r="K998" s="98"/>
      <c r="L998" s="98"/>
      <c r="M998" s="98"/>
      <c r="N998" s="98"/>
      <c r="O998" s="98"/>
      <c r="P998" s="98"/>
      <c r="Q998" s="98"/>
      <c r="R998" s="98"/>
    </row>
    <row r="999" spans="2:18">
      <c r="B999" s="96"/>
      <c r="C999" s="96"/>
      <c r="D999" s="96"/>
      <c r="E999" s="96"/>
      <c r="F999" s="98"/>
      <c r="G999" s="98"/>
      <c r="H999" s="98"/>
      <c r="I999" s="98"/>
      <c r="J999" s="98"/>
      <c r="K999" s="98"/>
      <c r="L999" s="98"/>
      <c r="M999" s="98"/>
      <c r="N999" s="98"/>
      <c r="O999" s="98"/>
      <c r="P999" s="98"/>
      <c r="Q999" s="98"/>
      <c r="R999" s="98"/>
    </row>
    <row r="1000" spans="2:18">
      <c r="B1000" s="96"/>
      <c r="C1000" s="96"/>
      <c r="D1000" s="96"/>
      <c r="E1000" s="96"/>
      <c r="F1000" s="98"/>
      <c r="G1000" s="98"/>
      <c r="H1000" s="98"/>
      <c r="I1000" s="98"/>
      <c r="J1000" s="98"/>
      <c r="K1000" s="98"/>
      <c r="L1000" s="98"/>
      <c r="M1000" s="98"/>
      <c r="N1000" s="98"/>
      <c r="O1000" s="98"/>
      <c r="P1000" s="98"/>
      <c r="Q1000" s="98"/>
      <c r="R1000" s="98"/>
    </row>
    <row r="1001" spans="2:18">
      <c r="B1001" s="96"/>
      <c r="C1001" s="96"/>
      <c r="D1001" s="96"/>
      <c r="E1001" s="96"/>
      <c r="F1001" s="98"/>
      <c r="G1001" s="98"/>
      <c r="H1001" s="98"/>
      <c r="I1001" s="98"/>
      <c r="J1001" s="98"/>
      <c r="K1001" s="98"/>
      <c r="L1001" s="98"/>
      <c r="M1001" s="98"/>
      <c r="N1001" s="98"/>
      <c r="O1001" s="98"/>
      <c r="P1001" s="98"/>
      <c r="Q1001" s="98"/>
      <c r="R1001" s="98"/>
    </row>
    <row r="1002" spans="2:18">
      <c r="B1002" s="96"/>
      <c r="C1002" s="96"/>
      <c r="D1002" s="96"/>
      <c r="E1002" s="96"/>
      <c r="F1002" s="98"/>
      <c r="G1002" s="98"/>
      <c r="H1002" s="98"/>
      <c r="I1002" s="98"/>
      <c r="J1002" s="98"/>
      <c r="K1002" s="98"/>
      <c r="L1002" s="98"/>
      <c r="M1002" s="98"/>
      <c r="N1002" s="98"/>
      <c r="O1002" s="98"/>
      <c r="P1002" s="98"/>
      <c r="Q1002" s="98"/>
      <c r="R1002" s="98"/>
    </row>
    <row r="1003" spans="2:18">
      <c r="B1003" s="96"/>
      <c r="C1003" s="96"/>
      <c r="D1003" s="96"/>
      <c r="E1003" s="96"/>
      <c r="F1003" s="98"/>
      <c r="G1003" s="98"/>
      <c r="H1003" s="98"/>
      <c r="I1003" s="98"/>
      <c r="J1003" s="98"/>
      <c r="K1003" s="98"/>
      <c r="L1003" s="98"/>
      <c r="M1003" s="98"/>
      <c r="N1003" s="98"/>
      <c r="O1003" s="98"/>
      <c r="P1003" s="98"/>
      <c r="Q1003" s="98"/>
      <c r="R1003" s="98"/>
    </row>
    <row r="1004" spans="2:18">
      <c r="B1004" s="96"/>
      <c r="C1004" s="96"/>
      <c r="D1004" s="96"/>
      <c r="E1004" s="96"/>
      <c r="F1004" s="98"/>
      <c r="G1004" s="98"/>
      <c r="H1004" s="98"/>
      <c r="I1004" s="98"/>
      <c r="J1004" s="98"/>
      <c r="K1004" s="98"/>
      <c r="L1004" s="98"/>
      <c r="M1004" s="98"/>
      <c r="N1004" s="98"/>
      <c r="O1004" s="98"/>
      <c r="P1004" s="98"/>
      <c r="Q1004" s="98"/>
      <c r="R1004" s="98"/>
    </row>
    <row r="1005" spans="2:18">
      <c r="B1005" s="96"/>
      <c r="C1005" s="96"/>
      <c r="D1005" s="96"/>
      <c r="E1005" s="96"/>
      <c r="F1005" s="98"/>
      <c r="G1005" s="98"/>
      <c r="H1005" s="98"/>
      <c r="I1005" s="98"/>
      <c r="J1005" s="98"/>
      <c r="K1005" s="98"/>
      <c r="L1005" s="98"/>
      <c r="M1005" s="98"/>
      <c r="N1005" s="98"/>
      <c r="O1005" s="98"/>
      <c r="P1005" s="98"/>
      <c r="Q1005" s="98"/>
      <c r="R1005" s="98"/>
    </row>
    <row r="1006" spans="2:18">
      <c r="B1006" s="96"/>
      <c r="C1006" s="96"/>
      <c r="D1006" s="96"/>
      <c r="E1006" s="96"/>
      <c r="F1006" s="98"/>
      <c r="G1006" s="98"/>
      <c r="H1006" s="98"/>
      <c r="I1006" s="98"/>
      <c r="J1006" s="98"/>
      <c r="K1006" s="98"/>
      <c r="L1006" s="98"/>
      <c r="M1006" s="98"/>
      <c r="N1006" s="98"/>
      <c r="O1006" s="98"/>
      <c r="P1006" s="98"/>
      <c r="Q1006" s="98"/>
      <c r="R1006" s="98"/>
    </row>
    <row r="1007" spans="2:18">
      <c r="B1007" s="96"/>
      <c r="C1007" s="96"/>
      <c r="D1007" s="96"/>
      <c r="E1007" s="96"/>
      <c r="F1007" s="98"/>
      <c r="G1007" s="98"/>
      <c r="H1007" s="98"/>
      <c r="I1007" s="98"/>
      <c r="J1007" s="98"/>
      <c r="K1007" s="98"/>
      <c r="L1007" s="98"/>
      <c r="M1007" s="98"/>
      <c r="N1007" s="98"/>
      <c r="O1007" s="98"/>
      <c r="P1007" s="98"/>
      <c r="Q1007" s="98"/>
      <c r="R1007" s="98"/>
    </row>
    <row r="1008" spans="2:18">
      <c r="B1008" s="96"/>
      <c r="C1008" s="96"/>
      <c r="D1008" s="96"/>
      <c r="E1008" s="96"/>
      <c r="F1008" s="98"/>
      <c r="G1008" s="98"/>
      <c r="H1008" s="98"/>
      <c r="I1008" s="98"/>
      <c r="J1008" s="98"/>
      <c r="K1008" s="98"/>
      <c r="L1008" s="98"/>
      <c r="M1008" s="98"/>
      <c r="N1008" s="98"/>
      <c r="O1008" s="98"/>
      <c r="P1008" s="98"/>
      <c r="Q1008" s="98"/>
      <c r="R1008" s="98"/>
    </row>
    <row r="1009" spans="2:18">
      <c r="B1009" s="96"/>
      <c r="C1009" s="96"/>
      <c r="D1009" s="96"/>
      <c r="E1009" s="96"/>
      <c r="F1009" s="98"/>
      <c r="G1009" s="98"/>
      <c r="H1009" s="98"/>
      <c r="I1009" s="98"/>
      <c r="J1009" s="98"/>
      <c r="K1009" s="98"/>
      <c r="L1009" s="98"/>
      <c r="M1009" s="98"/>
      <c r="N1009" s="98"/>
      <c r="O1009" s="98"/>
      <c r="P1009" s="98"/>
      <c r="Q1009" s="98"/>
      <c r="R1009" s="98"/>
    </row>
    <row r="1010" spans="2:18">
      <c r="B1010" s="96"/>
      <c r="C1010" s="96"/>
      <c r="D1010" s="96"/>
      <c r="E1010" s="96"/>
      <c r="F1010" s="98"/>
      <c r="G1010" s="98"/>
      <c r="H1010" s="98"/>
      <c r="I1010" s="98"/>
      <c r="J1010" s="98"/>
      <c r="K1010" s="98"/>
      <c r="L1010" s="98"/>
      <c r="M1010" s="98"/>
      <c r="N1010" s="98"/>
      <c r="O1010" s="98"/>
      <c r="P1010" s="98"/>
      <c r="Q1010" s="98"/>
      <c r="R1010" s="98"/>
    </row>
    <row r="1011" spans="2:18">
      <c r="B1011" s="96"/>
      <c r="C1011" s="96"/>
      <c r="D1011" s="96"/>
      <c r="E1011" s="96"/>
      <c r="F1011" s="98"/>
      <c r="G1011" s="98"/>
      <c r="H1011" s="98"/>
      <c r="I1011" s="98"/>
      <c r="J1011" s="98"/>
      <c r="K1011" s="98"/>
      <c r="L1011" s="98"/>
      <c r="M1011" s="98"/>
      <c r="N1011" s="98"/>
      <c r="O1011" s="98"/>
      <c r="P1011" s="98"/>
      <c r="Q1011" s="98"/>
      <c r="R1011" s="98"/>
    </row>
    <row r="1012" spans="2:18">
      <c r="B1012" s="96"/>
      <c r="C1012" s="96"/>
      <c r="D1012" s="96"/>
      <c r="E1012" s="96"/>
      <c r="F1012" s="98"/>
      <c r="G1012" s="98"/>
      <c r="H1012" s="98"/>
      <c r="I1012" s="98"/>
      <c r="J1012" s="98"/>
      <c r="K1012" s="98"/>
      <c r="L1012" s="98"/>
      <c r="M1012" s="98"/>
      <c r="N1012" s="98"/>
      <c r="O1012" s="98"/>
      <c r="P1012" s="98"/>
      <c r="Q1012" s="98"/>
      <c r="R1012" s="98"/>
    </row>
    <row r="1013" spans="2:18">
      <c r="B1013" s="96"/>
      <c r="C1013" s="96"/>
      <c r="D1013" s="96"/>
      <c r="E1013" s="96"/>
      <c r="F1013" s="98"/>
      <c r="G1013" s="98"/>
      <c r="H1013" s="98"/>
      <c r="I1013" s="98"/>
      <c r="J1013" s="98"/>
      <c r="K1013" s="98"/>
      <c r="L1013" s="98"/>
      <c r="M1013" s="98"/>
      <c r="N1013" s="98"/>
      <c r="O1013" s="98"/>
      <c r="P1013" s="98"/>
      <c r="Q1013" s="98"/>
      <c r="R1013" s="98"/>
    </row>
    <row r="1014" spans="2:18">
      <c r="B1014" s="96"/>
      <c r="C1014" s="96"/>
      <c r="D1014" s="96"/>
      <c r="E1014" s="96"/>
      <c r="F1014" s="98"/>
      <c r="G1014" s="98"/>
      <c r="H1014" s="98"/>
      <c r="I1014" s="98"/>
      <c r="J1014" s="98"/>
      <c r="K1014" s="98"/>
      <c r="L1014" s="98"/>
      <c r="M1014" s="98"/>
      <c r="N1014" s="98"/>
      <c r="O1014" s="98"/>
      <c r="P1014" s="98"/>
      <c r="Q1014" s="98"/>
      <c r="R1014" s="98"/>
    </row>
    <row r="1015" spans="2:18">
      <c r="B1015" s="96"/>
      <c r="C1015" s="96"/>
      <c r="D1015" s="96"/>
      <c r="E1015" s="96"/>
      <c r="F1015" s="98"/>
      <c r="G1015" s="98"/>
      <c r="H1015" s="98"/>
      <c r="I1015" s="98"/>
      <c r="J1015" s="98"/>
      <c r="K1015" s="98"/>
      <c r="L1015" s="98"/>
      <c r="M1015" s="98"/>
      <c r="N1015" s="98"/>
      <c r="O1015" s="98"/>
      <c r="P1015" s="98"/>
      <c r="Q1015" s="98"/>
      <c r="R1015" s="98"/>
    </row>
    <row r="1016" spans="2:18">
      <c r="B1016" s="96"/>
      <c r="C1016" s="96"/>
      <c r="D1016" s="96"/>
      <c r="E1016" s="96"/>
      <c r="F1016" s="98"/>
      <c r="G1016" s="98"/>
      <c r="H1016" s="98"/>
      <c r="I1016" s="98"/>
      <c r="J1016" s="98"/>
      <c r="K1016" s="98"/>
      <c r="L1016" s="98"/>
      <c r="M1016" s="98"/>
      <c r="N1016" s="98"/>
      <c r="O1016" s="98"/>
      <c r="P1016" s="98"/>
      <c r="Q1016" s="98"/>
      <c r="R1016" s="98"/>
    </row>
    <row r="1017" spans="2:18">
      <c r="B1017" s="96"/>
      <c r="C1017" s="96"/>
      <c r="D1017" s="96"/>
      <c r="E1017" s="96"/>
      <c r="F1017" s="98"/>
      <c r="G1017" s="98"/>
      <c r="H1017" s="98"/>
      <c r="I1017" s="98"/>
      <c r="J1017" s="98"/>
      <c r="K1017" s="98"/>
      <c r="L1017" s="98"/>
      <c r="M1017" s="98"/>
      <c r="N1017" s="98"/>
      <c r="O1017" s="98"/>
      <c r="P1017" s="98"/>
      <c r="Q1017" s="98"/>
      <c r="R1017" s="98"/>
    </row>
    <row r="1018" spans="2:18">
      <c r="B1018" s="96"/>
      <c r="C1018" s="96"/>
      <c r="D1018" s="96"/>
      <c r="E1018" s="96"/>
      <c r="F1018" s="98"/>
      <c r="G1018" s="98"/>
      <c r="H1018" s="98"/>
      <c r="I1018" s="98"/>
      <c r="J1018" s="98"/>
      <c r="K1018" s="98"/>
      <c r="L1018" s="98"/>
      <c r="M1018" s="98"/>
      <c r="N1018" s="98"/>
      <c r="O1018" s="98"/>
      <c r="P1018" s="98"/>
      <c r="Q1018" s="98"/>
      <c r="R1018" s="98"/>
    </row>
    <row r="1019" spans="2:18">
      <c r="B1019" s="96"/>
      <c r="C1019" s="96"/>
      <c r="D1019" s="96"/>
      <c r="E1019" s="96"/>
      <c r="F1019" s="98"/>
      <c r="G1019" s="98"/>
      <c r="H1019" s="98"/>
      <c r="I1019" s="98"/>
      <c r="J1019" s="98"/>
      <c r="K1019" s="98"/>
      <c r="L1019" s="98"/>
      <c r="M1019" s="98"/>
      <c r="N1019" s="98"/>
      <c r="O1019" s="98"/>
      <c r="P1019" s="98"/>
      <c r="Q1019" s="98"/>
      <c r="R1019" s="98"/>
    </row>
    <row r="1020" spans="2:18">
      <c r="B1020" s="96"/>
      <c r="C1020" s="96"/>
      <c r="D1020" s="96"/>
      <c r="E1020" s="96"/>
      <c r="F1020" s="98"/>
      <c r="G1020" s="98"/>
      <c r="H1020" s="98"/>
      <c r="I1020" s="98"/>
      <c r="J1020" s="98"/>
      <c r="K1020" s="98"/>
      <c r="L1020" s="98"/>
      <c r="M1020" s="98"/>
      <c r="N1020" s="98"/>
      <c r="O1020" s="98"/>
      <c r="P1020" s="98"/>
      <c r="Q1020" s="98"/>
      <c r="R1020" s="98"/>
    </row>
    <row r="1021" spans="2:18">
      <c r="B1021" s="96"/>
      <c r="C1021" s="96"/>
      <c r="D1021" s="96"/>
      <c r="E1021" s="96"/>
      <c r="F1021" s="98"/>
      <c r="G1021" s="98"/>
      <c r="H1021" s="98"/>
      <c r="I1021" s="98"/>
      <c r="J1021" s="98"/>
      <c r="K1021" s="98"/>
      <c r="L1021" s="98"/>
      <c r="M1021" s="98"/>
      <c r="N1021" s="98"/>
      <c r="O1021" s="98"/>
      <c r="P1021" s="98"/>
      <c r="Q1021" s="98"/>
      <c r="R1021" s="98"/>
    </row>
    <row r="1022" spans="2:18">
      <c r="B1022" s="96"/>
      <c r="C1022" s="96"/>
      <c r="D1022" s="96"/>
      <c r="E1022" s="96"/>
      <c r="F1022" s="98"/>
      <c r="G1022" s="98"/>
      <c r="H1022" s="98"/>
      <c r="I1022" s="98"/>
      <c r="J1022" s="98"/>
      <c r="K1022" s="98"/>
      <c r="L1022" s="98"/>
      <c r="M1022" s="98"/>
      <c r="N1022" s="98"/>
      <c r="O1022" s="98"/>
      <c r="P1022" s="98"/>
      <c r="Q1022" s="98"/>
      <c r="R1022" s="98"/>
    </row>
    <row r="1023" spans="2:18">
      <c r="B1023" s="96"/>
      <c r="C1023" s="96"/>
      <c r="D1023" s="96"/>
      <c r="E1023" s="96"/>
      <c r="F1023" s="98"/>
      <c r="G1023" s="98"/>
      <c r="H1023" s="98"/>
      <c r="I1023" s="98"/>
      <c r="J1023" s="98"/>
      <c r="K1023" s="98"/>
      <c r="L1023" s="98"/>
      <c r="M1023" s="98"/>
      <c r="N1023" s="98"/>
      <c r="O1023" s="98"/>
      <c r="P1023" s="98"/>
      <c r="Q1023" s="98"/>
      <c r="R1023" s="98"/>
    </row>
    <row r="1024" spans="2:18">
      <c r="B1024" s="96"/>
      <c r="C1024" s="96"/>
      <c r="D1024" s="96"/>
      <c r="E1024" s="96"/>
      <c r="F1024" s="98"/>
      <c r="G1024" s="98"/>
      <c r="H1024" s="98"/>
      <c r="I1024" s="98"/>
      <c r="J1024" s="98"/>
      <c r="K1024" s="98"/>
      <c r="L1024" s="98"/>
      <c r="M1024" s="98"/>
      <c r="N1024" s="98"/>
      <c r="O1024" s="98"/>
      <c r="P1024" s="98"/>
      <c r="Q1024" s="98"/>
      <c r="R1024" s="98"/>
    </row>
    <row r="1025" spans="2:18">
      <c r="B1025" s="96"/>
      <c r="C1025" s="96"/>
      <c r="D1025" s="96"/>
      <c r="E1025" s="96"/>
      <c r="F1025" s="98"/>
      <c r="G1025" s="98"/>
      <c r="H1025" s="98"/>
      <c r="I1025" s="98"/>
      <c r="J1025" s="98"/>
      <c r="K1025" s="98"/>
      <c r="L1025" s="98"/>
      <c r="M1025" s="98"/>
      <c r="N1025" s="98"/>
      <c r="O1025" s="98"/>
      <c r="P1025" s="98"/>
      <c r="Q1025" s="98"/>
      <c r="R1025" s="98"/>
    </row>
    <row r="1026" spans="2:18">
      <c r="B1026" s="96"/>
      <c r="C1026" s="96"/>
      <c r="D1026" s="96"/>
      <c r="E1026" s="96"/>
      <c r="F1026" s="98"/>
      <c r="G1026" s="98"/>
      <c r="H1026" s="98"/>
      <c r="I1026" s="98"/>
      <c r="J1026" s="98"/>
      <c r="K1026" s="98"/>
      <c r="L1026" s="98"/>
      <c r="M1026" s="98"/>
      <c r="N1026" s="98"/>
      <c r="O1026" s="98"/>
      <c r="P1026" s="98"/>
      <c r="Q1026" s="98"/>
      <c r="R1026" s="98"/>
    </row>
    <row r="1027" spans="2:18">
      <c r="B1027" s="96"/>
      <c r="C1027" s="96"/>
      <c r="D1027" s="96"/>
      <c r="E1027" s="96"/>
      <c r="F1027" s="98"/>
      <c r="G1027" s="98"/>
      <c r="H1027" s="98"/>
      <c r="I1027" s="98"/>
      <c r="J1027" s="98"/>
      <c r="K1027" s="98"/>
      <c r="L1027" s="98"/>
      <c r="M1027" s="98"/>
      <c r="N1027" s="98"/>
      <c r="O1027" s="98"/>
      <c r="P1027" s="98"/>
      <c r="Q1027" s="98"/>
      <c r="R1027" s="98"/>
    </row>
    <row r="1028" spans="2:18">
      <c r="B1028" s="96"/>
      <c r="C1028" s="96"/>
      <c r="D1028" s="96"/>
      <c r="E1028" s="96"/>
      <c r="F1028" s="98"/>
      <c r="G1028" s="98"/>
      <c r="H1028" s="98"/>
      <c r="I1028" s="98"/>
      <c r="J1028" s="98"/>
      <c r="K1028" s="98"/>
      <c r="L1028" s="98"/>
      <c r="M1028" s="98"/>
      <c r="N1028" s="98"/>
      <c r="O1028" s="98"/>
      <c r="P1028" s="98"/>
      <c r="Q1028" s="98"/>
      <c r="R1028" s="98"/>
    </row>
    <row r="1029" spans="2:18">
      <c r="B1029" s="96"/>
      <c r="C1029" s="96"/>
      <c r="D1029" s="96"/>
      <c r="E1029" s="96"/>
      <c r="F1029" s="98"/>
      <c r="G1029" s="98"/>
      <c r="H1029" s="98"/>
      <c r="I1029" s="98"/>
      <c r="J1029" s="98"/>
      <c r="K1029" s="98"/>
      <c r="L1029" s="98"/>
      <c r="M1029" s="98"/>
      <c r="N1029" s="98"/>
      <c r="O1029" s="98"/>
      <c r="P1029" s="98"/>
      <c r="Q1029" s="98"/>
      <c r="R1029" s="98"/>
    </row>
    <row r="1030" spans="2:18">
      <c r="B1030" s="96"/>
      <c r="C1030" s="96"/>
      <c r="D1030" s="96"/>
      <c r="E1030" s="96"/>
      <c r="F1030" s="98"/>
      <c r="G1030" s="98"/>
      <c r="H1030" s="98"/>
      <c r="I1030" s="98"/>
      <c r="J1030" s="98"/>
      <c r="K1030" s="98"/>
      <c r="L1030" s="98"/>
      <c r="M1030" s="98"/>
      <c r="N1030" s="98"/>
      <c r="O1030" s="98"/>
      <c r="P1030" s="98"/>
      <c r="Q1030" s="98"/>
      <c r="R1030" s="98"/>
    </row>
    <row r="1031" spans="2:18">
      <c r="B1031" s="96"/>
      <c r="C1031" s="96"/>
      <c r="D1031" s="96"/>
      <c r="E1031" s="96"/>
      <c r="F1031" s="98"/>
      <c r="G1031" s="98"/>
      <c r="H1031" s="98"/>
      <c r="I1031" s="98"/>
      <c r="J1031" s="98"/>
      <c r="K1031" s="98"/>
      <c r="L1031" s="98"/>
      <c r="M1031" s="98"/>
      <c r="N1031" s="98"/>
      <c r="O1031" s="98"/>
      <c r="P1031" s="98"/>
      <c r="Q1031" s="98"/>
      <c r="R1031" s="98"/>
    </row>
    <row r="1032" spans="2:18">
      <c r="B1032" s="96"/>
      <c r="C1032" s="96"/>
      <c r="D1032" s="96"/>
      <c r="E1032" s="96"/>
      <c r="F1032" s="98"/>
      <c r="G1032" s="98"/>
      <c r="H1032" s="98"/>
      <c r="I1032" s="98"/>
      <c r="J1032" s="98"/>
      <c r="K1032" s="98"/>
      <c r="L1032" s="98"/>
      <c r="M1032" s="98"/>
      <c r="N1032" s="98"/>
      <c r="O1032" s="98"/>
      <c r="P1032" s="98"/>
      <c r="Q1032" s="98"/>
      <c r="R1032" s="98"/>
    </row>
    <row r="1033" spans="2:18">
      <c r="B1033" s="96"/>
      <c r="C1033" s="96"/>
      <c r="D1033" s="96"/>
      <c r="E1033" s="96"/>
      <c r="F1033" s="98"/>
      <c r="G1033" s="98"/>
      <c r="H1033" s="98"/>
      <c r="I1033" s="98"/>
      <c r="J1033" s="98"/>
      <c r="K1033" s="98"/>
      <c r="L1033" s="98"/>
      <c r="M1033" s="98"/>
      <c r="N1033" s="98"/>
      <c r="O1033" s="98"/>
      <c r="P1033" s="98"/>
      <c r="Q1033" s="98"/>
      <c r="R1033" s="98"/>
    </row>
    <row r="1034" spans="2:18">
      <c r="B1034" s="96"/>
      <c r="C1034" s="96"/>
      <c r="D1034" s="96"/>
      <c r="E1034" s="96"/>
      <c r="F1034" s="98"/>
      <c r="G1034" s="98"/>
      <c r="H1034" s="98"/>
      <c r="I1034" s="98"/>
      <c r="J1034" s="98"/>
      <c r="K1034" s="98"/>
      <c r="L1034" s="98"/>
      <c r="M1034" s="98"/>
      <c r="N1034" s="98"/>
      <c r="O1034" s="98"/>
      <c r="P1034" s="98"/>
      <c r="Q1034" s="98"/>
      <c r="R1034" s="98"/>
    </row>
    <row r="1035" spans="2:18">
      <c r="B1035" s="96"/>
      <c r="C1035" s="96"/>
      <c r="D1035" s="96"/>
      <c r="E1035" s="96"/>
      <c r="F1035" s="98"/>
      <c r="G1035" s="98"/>
      <c r="H1035" s="98"/>
      <c r="I1035" s="98"/>
      <c r="J1035" s="98"/>
      <c r="K1035" s="98"/>
      <c r="L1035" s="98"/>
      <c r="M1035" s="98"/>
      <c r="N1035" s="98"/>
      <c r="O1035" s="98"/>
      <c r="P1035" s="98"/>
      <c r="Q1035" s="98"/>
      <c r="R1035" s="98"/>
    </row>
    <row r="1036" spans="2:18">
      <c r="B1036" s="96"/>
      <c r="C1036" s="96"/>
      <c r="D1036" s="96"/>
      <c r="E1036" s="96"/>
      <c r="F1036" s="98"/>
      <c r="G1036" s="98"/>
      <c r="H1036" s="98"/>
      <c r="I1036" s="98"/>
      <c r="J1036" s="98"/>
      <c r="K1036" s="98"/>
      <c r="L1036" s="98"/>
      <c r="M1036" s="98"/>
      <c r="N1036" s="98"/>
      <c r="O1036" s="98"/>
      <c r="P1036" s="98"/>
      <c r="Q1036" s="98"/>
      <c r="R1036" s="98"/>
    </row>
    <row r="1037" spans="2:18">
      <c r="B1037" s="96"/>
      <c r="C1037" s="96"/>
      <c r="D1037" s="96"/>
      <c r="E1037" s="96"/>
      <c r="F1037" s="98"/>
      <c r="G1037" s="98"/>
      <c r="H1037" s="98"/>
      <c r="I1037" s="98"/>
      <c r="J1037" s="98"/>
      <c r="K1037" s="98"/>
      <c r="L1037" s="98"/>
      <c r="M1037" s="98"/>
      <c r="N1037" s="98"/>
      <c r="O1037" s="98"/>
      <c r="P1037" s="98"/>
      <c r="Q1037" s="98"/>
      <c r="R1037" s="98"/>
    </row>
    <row r="1038" spans="2:18">
      <c r="B1038" s="96"/>
      <c r="C1038" s="96"/>
      <c r="D1038" s="96"/>
      <c r="E1038" s="96"/>
      <c r="F1038" s="98"/>
      <c r="G1038" s="98"/>
      <c r="H1038" s="98"/>
      <c r="I1038" s="98"/>
      <c r="J1038" s="98"/>
      <c r="K1038" s="98"/>
      <c r="L1038" s="98"/>
      <c r="M1038" s="98"/>
      <c r="N1038" s="98"/>
      <c r="O1038" s="98"/>
      <c r="P1038" s="98"/>
      <c r="Q1038" s="98"/>
      <c r="R1038" s="98"/>
    </row>
    <row r="1039" spans="2:18">
      <c r="B1039" s="96"/>
      <c r="C1039" s="96"/>
      <c r="D1039" s="96"/>
      <c r="E1039" s="96"/>
      <c r="F1039" s="98"/>
      <c r="G1039" s="98"/>
      <c r="H1039" s="98"/>
      <c r="I1039" s="98"/>
      <c r="J1039" s="98"/>
      <c r="K1039" s="98"/>
      <c r="L1039" s="98"/>
      <c r="M1039" s="98"/>
      <c r="N1039" s="98"/>
      <c r="O1039" s="98"/>
      <c r="P1039" s="98"/>
      <c r="Q1039" s="98"/>
      <c r="R1039" s="98"/>
    </row>
    <row r="1040" spans="2:18">
      <c r="B1040" s="96"/>
      <c r="C1040" s="96"/>
      <c r="D1040" s="96"/>
      <c r="E1040" s="96"/>
      <c r="F1040" s="98"/>
      <c r="G1040" s="98"/>
      <c r="H1040" s="98"/>
      <c r="I1040" s="98"/>
      <c r="J1040" s="98"/>
      <c r="K1040" s="98"/>
      <c r="L1040" s="98"/>
      <c r="M1040" s="98"/>
      <c r="N1040" s="98"/>
      <c r="O1040" s="98"/>
      <c r="P1040" s="98"/>
      <c r="Q1040" s="98"/>
      <c r="R1040" s="98"/>
    </row>
    <row r="1041" spans="2:18">
      <c r="B1041" s="96"/>
      <c r="C1041" s="96"/>
      <c r="D1041" s="96"/>
      <c r="E1041" s="96"/>
      <c r="F1041" s="98"/>
      <c r="G1041" s="98"/>
      <c r="H1041" s="98"/>
      <c r="I1041" s="98"/>
      <c r="J1041" s="98"/>
      <c r="K1041" s="98"/>
      <c r="L1041" s="98"/>
      <c r="M1041" s="98"/>
      <c r="N1041" s="98"/>
      <c r="O1041" s="98"/>
      <c r="P1041" s="98"/>
      <c r="Q1041" s="98"/>
      <c r="R1041" s="98"/>
    </row>
    <row r="1042" spans="2:18">
      <c r="B1042" s="96"/>
      <c r="C1042" s="96"/>
      <c r="D1042" s="96"/>
      <c r="E1042" s="96"/>
      <c r="F1042" s="98"/>
      <c r="G1042" s="98"/>
      <c r="H1042" s="98"/>
      <c r="I1042" s="98"/>
      <c r="J1042" s="98"/>
      <c r="K1042" s="98"/>
      <c r="L1042" s="98"/>
      <c r="M1042" s="98"/>
      <c r="N1042" s="98"/>
      <c r="O1042" s="98"/>
      <c r="P1042" s="98"/>
      <c r="Q1042" s="98"/>
      <c r="R1042" s="98"/>
    </row>
    <row r="1043" spans="2:18">
      <c r="B1043" s="96"/>
      <c r="C1043" s="96"/>
      <c r="D1043" s="96"/>
      <c r="E1043" s="96"/>
      <c r="F1043" s="98"/>
      <c r="G1043" s="98"/>
      <c r="H1043" s="98"/>
      <c r="I1043" s="98"/>
      <c r="J1043" s="98"/>
      <c r="K1043" s="98"/>
      <c r="L1043" s="98"/>
      <c r="M1043" s="98"/>
      <c r="N1043" s="98"/>
      <c r="O1043" s="98"/>
      <c r="P1043" s="98"/>
      <c r="Q1043" s="98"/>
      <c r="R1043" s="98"/>
    </row>
    <row r="1044" spans="2:18">
      <c r="B1044" s="96"/>
      <c r="C1044" s="96"/>
      <c r="D1044" s="96"/>
      <c r="E1044" s="96"/>
      <c r="F1044" s="98"/>
      <c r="G1044" s="98"/>
      <c r="H1044" s="98"/>
      <c r="I1044" s="98"/>
      <c r="J1044" s="98"/>
      <c r="K1044" s="98"/>
      <c r="L1044" s="98"/>
      <c r="M1044" s="98"/>
      <c r="N1044" s="98"/>
      <c r="O1044" s="98"/>
      <c r="P1044" s="98"/>
      <c r="Q1044" s="98"/>
      <c r="R1044" s="98"/>
    </row>
    <row r="1045" spans="2:18">
      <c r="B1045" s="96"/>
      <c r="C1045" s="96"/>
      <c r="D1045" s="96"/>
      <c r="E1045" s="96"/>
      <c r="F1045" s="98"/>
      <c r="G1045" s="98"/>
      <c r="H1045" s="98"/>
      <c r="I1045" s="98"/>
      <c r="J1045" s="98"/>
      <c r="K1045" s="98"/>
      <c r="L1045" s="98"/>
      <c r="M1045" s="98"/>
      <c r="N1045" s="98"/>
      <c r="O1045" s="98"/>
      <c r="P1045" s="98"/>
      <c r="Q1045" s="98"/>
      <c r="R1045" s="98"/>
    </row>
    <row r="1046" spans="2:18">
      <c r="B1046" s="96"/>
      <c r="C1046" s="96"/>
      <c r="D1046" s="96"/>
      <c r="E1046" s="96"/>
      <c r="F1046" s="98"/>
      <c r="G1046" s="98"/>
      <c r="H1046" s="98"/>
      <c r="I1046" s="98"/>
      <c r="J1046" s="98"/>
      <c r="K1046" s="98"/>
      <c r="L1046" s="98"/>
      <c r="M1046" s="98"/>
      <c r="N1046" s="98"/>
      <c r="O1046" s="98"/>
      <c r="P1046" s="98"/>
      <c r="Q1046" s="98"/>
      <c r="R1046" s="98"/>
    </row>
    <row r="1047" spans="2:18">
      <c r="B1047" s="96"/>
      <c r="C1047" s="96"/>
      <c r="D1047" s="96"/>
      <c r="E1047" s="96"/>
      <c r="F1047" s="98"/>
      <c r="G1047" s="98"/>
      <c r="H1047" s="98"/>
      <c r="I1047" s="98"/>
      <c r="J1047" s="98"/>
      <c r="K1047" s="98"/>
      <c r="L1047" s="98"/>
      <c r="M1047" s="98"/>
      <c r="N1047" s="98"/>
      <c r="O1047" s="98"/>
      <c r="P1047" s="98"/>
      <c r="Q1047" s="98"/>
      <c r="R1047" s="98"/>
    </row>
    <row r="1048" spans="2:18">
      <c r="B1048" s="96"/>
      <c r="C1048" s="96"/>
      <c r="D1048" s="96"/>
      <c r="E1048" s="96"/>
      <c r="F1048" s="98"/>
      <c r="G1048" s="98"/>
      <c r="H1048" s="98"/>
      <c r="I1048" s="98"/>
      <c r="J1048" s="98"/>
      <c r="K1048" s="98"/>
      <c r="L1048" s="98"/>
      <c r="M1048" s="98"/>
      <c r="N1048" s="98"/>
      <c r="O1048" s="98"/>
      <c r="P1048" s="98"/>
      <c r="Q1048" s="98"/>
      <c r="R1048" s="98"/>
    </row>
    <row r="1049" spans="2:18">
      <c r="B1049" s="96"/>
      <c r="C1049" s="96"/>
      <c r="D1049" s="96"/>
      <c r="E1049" s="96"/>
      <c r="F1049" s="98"/>
      <c r="G1049" s="98"/>
      <c r="H1049" s="98"/>
      <c r="I1049" s="98"/>
      <c r="J1049" s="98"/>
      <c r="K1049" s="98"/>
      <c r="L1049" s="98"/>
      <c r="M1049" s="98"/>
      <c r="N1049" s="98"/>
      <c r="O1049" s="98"/>
      <c r="P1049" s="98"/>
      <c r="Q1049" s="98"/>
      <c r="R1049" s="98"/>
    </row>
    <row r="1050" spans="2:18">
      <c r="B1050" s="96"/>
      <c r="C1050" s="96"/>
      <c r="D1050" s="96"/>
      <c r="E1050" s="96"/>
      <c r="F1050" s="98"/>
      <c r="G1050" s="98"/>
      <c r="H1050" s="98"/>
      <c r="I1050" s="98"/>
      <c r="J1050" s="98"/>
      <c r="K1050" s="98"/>
      <c r="L1050" s="98"/>
      <c r="M1050" s="98"/>
      <c r="N1050" s="98"/>
      <c r="O1050" s="98"/>
      <c r="P1050" s="98"/>
      <c r="Q1050" s="98"/>
      <c r="R1050" s="98"/>
    </row>
    <row r="1051" spans="2:18">
      <c r="B1051" s="96"/>
      <c r="C1051" s="96"/>
      <c r="D1051" s="96"/>
      <c r="E1051" s="96"/>
      <c r="F1051" s="98"/>
      <c r="G1051" s="98"/>
      <c r="H1051" s="98"/>
      <c r="I1051" s="98"/>
      <c r="J1051" s="98"/>
      <c r="K1051" s="98"/>
      <c r="L1051" s="98"/>
      <c r="M1051" s="98"/>
      <c r="N1051" s="98"/>
      <c r="O1051" s="98"/>
      <c r="P1051" s="98"/>
      <c r="Q1051" s="98"/>
      <c r="R1051" s="98"/>
    </row>
    <row r="1052" spans="2:18">
      <c r="B1052" s="96"/>
      <c r="C1052" s="96"/>
      <c r="D1052" s="96"/>
      <c r="E1052" s="96"/>
      <c r="F1052" s="98"/>
      <c r="G1052" s="98"/>
      <c r="H1052" s="98"/>
      <c r="I1052" s="98"/>
      <c r="J1052" s="98"/>
      <c r="K1052" s="98"/>
      <c r="L1052" s="98"/>
      <c r="M1052" s="98"/>
      <c r="N1052" s="98"/>
      <c r="O1052" s="98"/>
      <c r="P1052" s="98"/>
      <c r="Q1052" s="98"/>
      <c r="R1052" s="98"/>
    </row>
    <row r="1053" spans="2:18">
      <c r="B1053" s="96"/>
      <c r="C1053" s="96"/>
      <c r="D1053" s="96"/>
      <c r="E1053" s="96"/>
      <c r="F1053" s="98"/>
      <c r="G1053" s="98"/>
      <c r="H1053" s="98"/>
      <c r="I1053" s="98"/>
      <c r="J1053" s="98"/>
      <c r="K1053" s="98"/>
      <c r="L1053" s="98"/>
      <c r="M1053" s="98"/>
      <c r="N1053" s="98"/>
      <c r="O1053" s="98"/>
      <c r="P1053" s="98"/>
      <c r="Q1053" s="98"/>
      <c r="R1053" s="98"/>
    </row>
    <row r="1054" spans="2:18">
      <c r="B1054" s="96"/>
      <c r="C1054" s="96"/>
      <c r="D1054" s="96"/>
      <c r="E1054" s="96"/>
      <c r="F1054" s="98"/>
      <c r="G1054" s="98"/>
      <c r="H1054" s="98"/>
      <c r="I1054" s="98"/>
      <c r="J1054" s="98"/>
      <c r="K1054" s="98"/>
      <c r="L1054" s="98"/>
      <c r="M1054" s="98"/>
      <c r="N1054" s="98"/>
      <c r="O1054" s="98"/>
      <c r="P1054" s="98"/>
      <c r="Q1054" s="98"/>
      <c r="R1054" s="98"/>
    </row>
    <row r="1055" spans="2:18">
      <c r="B1055" s="96"/>
      <c r="C1055" s="96"/>
      <c r="D1055" s="96"/>
      <c r="E1055" s="96"/>
      <c r="F1055" s="98"/>
      <c r="G1055" s="98"/>
      <c r="H1055" s="98"/>
      <c r="I1055" s="98"/>
      <c r="J1055" s="98"/>
      <c r="K1055" s="98"/>
      <c r="L1055" s="98"/>
      <c r="M1055" s="98"/>
      <c r="N1055" s="98"/>
      <c r="O1055" s="98"/>
      <c r="P1055" s="98"/>
      <c r="Q1055" s="98"/>
      <c r="R1055" s="98"/>
    </row>
    <row r="1056" spans="2:18">
      <c r="B1056" s="96"/>
      <c r="C1056" s="96"/>
      <c r="D1056" s="96"/>
      <c r="E1056" s="96"/>
      <c r="F1056" s="98"/>
      <c r="G1056" s="98"/>
      <c r="H1056" s="98"/>
      <c r="I1056" s="98"/>
      <c r="J1056" s="98"/>
      <c r="K1056" s="98"/>
      <c r="L1056" s="98"/>
      <c r="M1056" s="98"/>
      <c r="N1056" s="98"/>
      <c r="O1056" s="98"/>
      <c r="P1056" s="98"/>
      <c r="Q1056" s="98"/>
      <c r="R1056" s="98"/>
    </row>
    <row r="1057" spans="2:18">
      <c r="B1057" s="96"/>
      <c r="C1057" s="96"/>
      <c r="D1057" s="96"/>
      <c r="E1057" s="96"/>
      <c r="F1057" s="98"/>
      <c r="G1057" s="98"/>
      <c r="H1057" s="98"/>
      <c r="I1057" s="98"/>
      <c r="J1057" s="98"/>
      <c r="K1057" s="98"/>
      <c r="L1057" s="98"/>
      <c r="M1057" s="98"/>
      <c r="N1057" s="98"/>
      <c r="O1057" s="98"/>
      <c r="P1057" s="98"/>
      <c r="Q1057" s="98"/>
      <c r="R1057" s="98"/>
    </row>
    <row r="1058" spans="2:18">
      <c r="B1058" s="96"/>
      <c r="C1058" s="96"/>
      <c r="D1058" s="96"/>
      <c r="E1058" s="96"/>
      <c r="F1058" s="98"/>
      <c r="G1058" s="98"/>
      <c r="H1058" s="98"/>
      <c r="I1058" s="98"/>
      <c r="J1058" s="98"/>
      <c r="K1058" s="98"/>
      <c r="L1058" s="98"/>
      <c r="M1058" s="98"/>
      <c r="N1058" s="98"/>
      <c r="O1058" s="98"/>
      <c r="P1058" s="98"/>
      <c r="Q1058" s="98"/>
      <c r="R1058" s="98"/>
    </row>
    <row r="1059" spans="2:18">
      <c r="B1059" s="96"/>
      <c r="C1059" s="96"/>
      <c r="D1059" s="96"/>
      <c r="E1059" s="96"/>
      <c r="F1059" s="98"/>
      <c r="G1059" s="98"/>
      <c r="H1059" s="98"/>
      <c r="I1059" s="98"/>
      <c r="J1059" s="98"/>
      <c r="K1059" s="98"/>
      <c r="L1059" s="98"/>
      <c r="M1059" s="98"/>
      <c r="N1059" s="98"/>
      <c r="O1059" s="98"/>
      <c r="P1059" s="98"/>
      <c r="Q1059" s="98"/>
      <c r="R1059" s="98"/>
    </row>
    <row r="1060" spans="2:18">
      <c r="B1060" s="96"/>
      <c r="C1060" s="96"/>
      <c r="D1060" s="96"/>
      <c r="E1060" s="96"/>
      <c r="F1060" s="98"/>
      <c r="G1060" s="98"/>
      <c r="H1060" s="98"/>
      <c r="I1060" s="98"/>
      <c r="J1060" s="98"/>
      <c r="K1060" s="98"/>
      <c r="L1060" s="98"/>
      <c r="M1060" s="98"/>
      <c r="N1060" s="98"/>
      <c r="O1060" s="98"/>
      <c r="P1060" s="98"/>
      <c r="Q1060" s="98"/>
      <c r="R1060" s="98"/>
    </row>
    <row r="1061" spans="2:18">
      <c r="B1061" s="96"/>
      <c r="C1061" s="96"/>
      <c r="D1061" s="96"/>
      <c r="E1061" s="96"/>
      <c r="F1061" s="98"/>
      <c r="G1061" s="98"/>
      <c r="H1061" s="98"/>
      <c r="I1061" s="98"/>
      <c r="J1061" s="98"/>
      <c r="K1061" s="98"/>
      <c r="L1061" s="98"/>
      <c r="M1061" s="98"/>
      <c r="N1061" s="98"/>
      <c r="O1061" s="98"/>
      <c r="P1061" s="98"/>
      <c r="Q1061" s="98"/>
      <c r="R1061" s="98"/>
    </row>
    <row r="1062" spans="2:18">
      <c r="B1062" s="96"/>
      <c r="C1062" s="96"/>
      <c r="D1062" s="96"/>
      <c r="E1062" s="96"/>
      <c r="F1062" s="98"/>
      <c r="G1062" s="98"/>
      <c r="H1062" s="98"/>
      <c r="I1062" s="98"/>
      <c r="J1062" s="98"/>
      <c r="K1062" s="98"/>
      <c r="L1062" s="98"/>
      <c r="M1062" s="98"/>
      <c r="N1062" s="98"/>
      <c r="O1062" s="98"/>
      <c r="P1062" s="98"/>
      <c r="Q1062" s="98"/>
      <c r="R1062" s="98"/>
    </row>
    <row r="1063" spans="2:18">
      <c r="B1063" s="96"/>
      <c r="C1063" s="96"/>
      <c r="D1063" s="96"/>
      <c r="E1063" s="96"/>
      <c r="F1063" s="98"/>
      <c r="G1063" s="98"/>
      <c r="H1063" s="98"/>
      <c r="I1063" s="98"/>
      <c r="J1063" s="98"/>
      <c r="K1063" s="98"/>
      <c r="L1063" s="98"/>
      <c r="M1063" s="98"/>
      <c r="N1063" s="98"/>
      <c r="O1063" s="98"/>
      <c r="P1063" s="98"/>
      <c r="Q1063" s="98"/>
      <c r="R1063" s="98"/>
    </row>
    <row r="1064" spans="2:18">
      <c r="B1064" s="96"/>
      <c r="C1064" s="96"/>
      <c r="D1064" s="96"/>
      <c r="E1064" s="96"/>
      <c r="F1064" s="98"/>
      <c r="G1064" s="98"/>
      <c r="H1064" s="98"/>
      <c r="I1064" s="98"/>
      <c r="J1064" s="98"/>
      <c r="K1064" s="98"/>
      <c r="L1064" s="98"/>
      <c r="M1064" s="98"/>
      <c r="N1064" s="98"/>
      <c r="O1064" s="98"/>
      <c r="P1064" s="98"/>
      <c r="Q1064" s="98"/>
      <c r="R1064" s="98"/>
    </row>
    <row r="1065" spans="2:18">
      <c r="B1065" s="96"/>
      <c r="C1065" s="96"/>
      <c r="D1065" s="96"/>
      <c r="E1065" s="96"/>
      <c r="F1065" s="98"/>
      <c r="G1065" s="98"/>
      <c r="H1065" s="98"/>
      <c r="I1065" s="98"/>
      <c r="J1065" s="98"/>
      <c r="K1065" s="98"/>
      <c r="L1065" s="98"/>
      <c r="M1065" s="98"/>
      <c r="N1065" s="98"/>
      <c r="O1065" s="98"/>
      <c r="P1065" s="98"/>
      <c r="Q1065" s="98"/>
      <c r="R1065" s="98"/>
    </row>
    <row r="1066" spans="2:18">
      <c r="B1066" s="96"/>
      <c r="C1066" s="96"/>
      <c r="D1066" s="96"/>
      <c r="E1066" s="96"/>
      <c r="F1066" s="98"/>
      <c r="G1066" s="98"/>
      <c r="H1066" s="98"/>
      <c r="I1066" s="98"/>
      <c r="J1066" s="98"/>
      <c r="K1066" s="98"/>
      <c r="L1066" s="98"/>
      <c r="M1066" s="98"/>
      <c r="N1066" s="98"/>
      <c r="O1066" s="98"/>
      <c r="P1066" s="98"/>
      <c r="Q1066" s="98"/>
      <c r="R1066" s="98"/>
    </row>
  </sheetData>
  <sheetProtection sheet="1" objects="1" scenarios="1"/>
  <mergeCells count="1">
    <mergeCell ref="B6:R6"/>
  </mergeCells>
  <phoneticPr fontId="4" type="noConversion"/>
  <conditionalFormatting sqref="B45:B365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5:B365">
    <cfRule type="cellIs" dxfId="1" priority="2" operator="equal">
      <formula>2958465</formula>
    </cfRule>
  </conditionalFormatting>
  <conditionalFormatting sqref="B11:B30">
    <cfRule type="cellIs" dxfId="0" priority="1" operator="equal">
      <formula>"NR3"</formula>
    </cfRule>
  </conditionalFormatting>
  <dataValidations count="1">
    <dataValidation allowBlank="1" showInputMessage="1" showErrorMessage="1" sqref="C5 D1:R5 C7:R9 B1:B9 B366:R1048576 A1:A1048576 N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8.7109375" style="2" bestFit="1" customWidth="1"/>
    <col min="3" max="3" width="41.710937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42578125" style="1" customWidth="1"/>
    <col min="11" max="11" width="13.140625" style="1" bestFit="1" customWidth="1"/>
    <col min="12" max="12" width="7.42578125" style="1" customWidth="1"/>
    <col min="13" max="13" width="10.140625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15">
      <c r="B1" s="46" t="s">
        <v>152</v>
      </c>
      <c r="C1" s="46" t="s" vm="1">
        <v>240</v>
      </c>
    </row>
    <row r="2" spans="2:15">
      <c r="B2" s="46" t="s">
        <v>151</v>
      </c>
      <c r="C2" s="46" t="s">
        <v>241</v>
      </c>
    </row>
    <row r="3" spans="2:15">
      <c r="B3" s="46" t="s">
        <v>153</v>
      </c>
      <c r="C3" s="46" t="s">
        <v>242</v>
      </c>
    </row>
    <row r="4" spans="2:15">
      <c r="B4" s="46" t="s">
        <v>154</v>
      </c>
      <c r="C4" s="46" t="s">
        <v>243</v>
      </c>
    </row>
    <row r="6" spans="2:15" ht="26.25" customHeight="1">
      <c r="B6" s="151" t="s">
        <v>183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15" s="3" customFormat="1" ht="63">
      <c r="B7" s="47" t="s">
        <v>121</v>
      </c>
      <c r="C7" s="48" t="s">
        <v>49</v>
      </c>
      <c r="D7" s="48" t="s">
        <v>122</v>
      </c>
      <c r="E7" s="48" t="s">
        <v>14</v>
      </c>
      <c r="F7" s="48" t="s">
        <v>71</v>
      </c>
      <c r="G7" s="48" t="s">
        <v>17</v>
      </c>
      <c r="H7" s="48" t="s">
        <v>108</v>
      </c>
      <c r="I7" s="48" t="s">
        <v>58</v>
      </c>
      <c r="J7" s="48" t="s">
        <v>18</v>
      </c>
      <c r="K7" s="48" t="s">
        <v>215</v>
      </c>
      <c r="L7" s="48" t="s">
        <v>214</v>
      </c>
      <c r="M7" s="48" t="s">
        <v>116</v>
      </c>
      <c r="N7" s="48" t="s">
        <v>155</v>
      </c>
      <c r="O7" s="50" t="s">
        <v>157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222</v>
      </c>
      <c r="L8" s="31"/>
      <c r="M8" s="31" t="s">
        <v>218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90" t="s">
        <v>43</v>
      </c>
      <c r="C10" s="90"/>
      <c r="D10" s="90"/>
      <c r="E10" s="90"/>
      <c r="F10" s="90"/>
      <c r="G10" s="93">
        <v>2.1729045954806554</v>
      </c>
      <c r="H10" s="91"/>
      <c r="I10" s="92"/>
      <c r="J10" s="94">
        <v>1.8143127072560425E-2</v>
      </c>
      <c r="K10" s="93"/>
      <c r="L10" s="105"/>
      <c r="M10" s="93">
        <v>35018.82220000001</v>
      </c>
      <c r="N10" s="94">
        <f>IFERROR(M10/$M$10,0)</f>
        <v>1</v>
      </c>
      <c r="O10" s="94">
        <f>M10/'סכום נכסי הקרן'!$C$42</f>
        <v>3.1403252984865259E-4</v>
      </c>
    </row>
    <row r="11" spans="2:15" ht="20.25" customHeight="1">
      <c r="B11" s="115" t="s">
        <v>207</v>
      </c>
      <c r="C11" s="90"/>
      <c r="D11" s="90"/>
      <c r="E11" s="90"/>
      <c r="F11" s="90"/>
      <c r="G11" s="93">
        <v>2.1729045954806554</v>
      </c>
      <c r="H11" s="91"/>
      <c r="I11" s="92"/>
      <c r="J11" s="94">
        <v>1.8143127072560425E-2</v>
      </c>
      <c r="K11" s="93"/>
      <c r="L11" s="105"/>
      <c r="M11" s="93">
        <v>35018.82220000001</v>
      </c>
      <c r="N11" s="94">
        <f t="shared" ref="N11:N19" si="0">IFERROR(M11/$M$10,0)</f>
        <v>1</v>
      </c>
      <c r="O11" s="94">
        <f>M11/'סכום נכסי הקרן'!$C$42</f>
        <v>3.1403252984865259E-4</v>
      </c>
    </row>
    <row r="12" spans="2:15">
      <c r="B12" s="87" t="s">
        <v>203</v>
      </c>
      <c r="C12" s="82"/>
      <c r="D12" s="82"/>
      <c r="E12" s="82"/>
      <c r="F12" s="82"/>
      <c r="G12" s="85">
        <v>2.1729045954806554</v>
      </c>
      <c r="H12" s="83"/>
      <c r="I12" s="84"/>
      <c r="J12" s="86">
        <v>1.8143127072560425E-2</v>
      </c>
      <c r="K12" s="85"/>
      <c r="L12" s="103"/>
      <c r="M12" s="85">
        <v>35018.82220000001</v>
      </c>
      <c r="N12" s="86">
        <f t="shared" si="0"/>
        <v>1</v>
      </c>
      <c r="O12" s="86">
        <f>M12/'סכום נכסי הקרן'!$C$42</f>
        <v>3.1403252984865259E-4</v>
      </c>
    </row>
    <row r="13" spans="2:15">
      <c r="B13" s="88" t="s">
        <v>4228</v>
      </c>
      <c r="C13" s="90" t="s">
        <v>4229</v>
      </c>
      <c r="D13" s="90">
        <v>20</v>
      </c>
      <c r="E13" s="90" t="s">
        <v>340</v>
      </c>
      <c r="F13" s="90" t="s">
        <v>341</v>
      </c>
      <c r="G13" s="93">
        <v>2.8800000000000003</v>
      </c>
      <c r="H13" s="91" t="s">
        <v>139</v>
      </c>
      <c r="I13" s="92">
        <v>5.6500000000000002E-2</v>
      </c>
      <c r="J13" s="94">
        <v>1.7299999999999999E-2</v>
      </c>
      <c r="K13" s="93">
        <v>1069797.9800000002</v>
      </c>
      <c r="L13" s="105">
        <v>150.76</v>
      </c>
      <c r="M13" s="93">
        <v>1612.8274600000002</v>
      </c>
      <c r="N13" s="94">
        <f t="shared" si="0"/>
        <v>4.6056016698357141E-2</v>
      </c>
      <c r="O13" s="94">
        <f>M13/'סכום נכסי הקרן'!$C$42</f>
        <v>1.4463087438536882E-5</v>
      </c>
    </row>
    <row r="14" spans="2:15">
      <c r="B14" s="88" t="s">
        <v>4230</v>
      </c>
      <c r="C14" s="90" t="s">
        <v>4231</v>
      </c>
      <c r="D14" s="90">
        <v>12</v>
      </c>
      <c r="E14" s="90" t="s">
        <v>340</v>
      </c>
      <c r="F14" s="90" t="s">
        <v>341</v>
      </c>
      <c r="G14" s="93">
        <v>1.43</v>
      </c>
      <c r="H14" s="91" t="s">
        <v>139</v>
      </c>
      <c r="I14" s="92">
        <v>5.0499999999999996E-2</v>
      </c>
      <c r="J14" s="94">
        <v>0.02</v>
      </c>
      <c r="K14" s="93">
        <v>3743275.4400000004</v>
      </c>
      <c r="L14" s="105">
        <v>142.66999999999999</v>
      </c>
      <c r="M14" s="93">
        <v>5340.5308400000004</v>
      </c>
      <c r="N14" s="94">
        <f t="shared" si="0"/>
        <v>0.1525045819502176</v>
      </c>
      <c r="O14" s="94">
        <f>M14/'סכום נכסי הקרן'!$C$42</f>
        <v>4.7891399683337987E-5</v>
      </c>
    </row>
    <row r="15" spans="2:15">
      <c r="B15" s="88" t="s">
        <v>4232</v>
      </c>
      <c r="C15" s="90" t="s">
        <v>4233</v>
      </c>
      <c r="D15" s="90">
        <v>20</v>
      </c>
      <c r="E15" s="90" t="s">
        <v>340</v>
      </c>
      <c r="F15" s="90" t="s">
        <v>341</v>
      </c>
      <c r="G15" s="93">
        <v>3.149999999999999</v>
      </c>
      <c r="H15" s="91" t="s">
        <v>139</v>
      </c>
      <c r="I15" s="92">
        <v>5.7500000000000002E-2</v>
      </c>
      <c r="J15" s="94">
        <v>1.5999999999999997E-2</v>
      </c>
      <c r="K15" s="93">
        <v>567366.67000000016</v>
      </c>
      <c r="L15" s="105">
        <v>168.57</v>
      </c>
      <c r="M15" s="93">
        <v>956.40995000000021</v>
      </c>
      <c r="N15" s="94">
        <f t="shared" si="0"/>
        <v>2.731131117253852E-2</v>
      </c>
      <c r="O15" s="94">
        <f>M15/'סכום נכסי הקרן'!$C$42</f>
        <v>8.5766401409960418E-6</v>
      </c>
    </row>
    <row r="16" spans="2:15">
      <c r="B16" s="88" t="s">
        <v>4234</v>
      </c>
      <c r="C16" s="90" t="s">
        <v>4235</v>
      </c>
      <c r="D16" s="90">
        <v>12</v>
      </c>
      <c r="E16" s="90" t="s">
        <v>340</v>
      </c>
      <c r="F16" s="90" t="s">
        <v>341</v>
      </c>
      <c r="G16" s="93">
        <v>2.88</v>
      </c>
      <c r="H16" s="91" t="s">
        <v>139</v>
      </c>
      <c r="I16" s="92">
        <v>5.5999999999999994E-2</v>
      </c>
      <c r="J16" s="94">
        <v>1.6799999999999999E-2</v>
      </c>
      <c r="K16" s="93">
        <v>4270981.2600000007</v>
      </c>
      <c r="L16" s="105">
        <v>150.75</v>
      </c>
      <c r="M16" s="93">
        <v>6438.5040700000009</v>
      </c>
      <c r="N16" s="94">
        <f t="shared" si="0"/>
        <v>0.18385838430625456</v>
      </c>
      <c r="O16" s="94">
        <f>M16/'סכום נכסי הקרן'!$C$42</f>
        <v>5.7737513557578929E-5</v>
      </c>
    </row>
    <row r="17" spans="2:15">
      <c r="B17" s="88" t="s">
        <v>4236</v>
      </c>
      <c r="C17" s="90" t="s">
        <v>4237</v>
      </c>
      <c r="D17" s="90">
        <v>12</v>
      </c>
      <c r="E17" s="90" t="s">
        <v>340</v>
      </c>
      <c r="F17" s="90" t="s">
        <v>341</v>
      </c>
      <c r="G17" s="93">
        <v>0.93000000000000016</v>
      </c>
      <c r="H17" s="91" t="s">
        <v>139</v>
      </c>
      <c r="I17" s="92">
        <v>5.0999999999999997E-2</v>
      </c>
      <c r="J17" s="94">
        <v>2.3400000000000004E-2</v>
      </c>
      <c r="K17" s="93">
        <v>1924937.4200000004</v>
      </c>
      <c r="L17" s="105">
        <v>140.68</v>
      </c>
      <c r="M17" s="93">
        <v>2708.0020099999997</v>
      </c>
      <c r="N17" s="94">
        <f t="shared" si="0"/>
        <v>7.7329899747456354E-2</v>
      </c>
      <c r="O17" s="94">
        <f>M17/'סכום נכסי הקרן'!$C$42</f>
        <v>2.42841040506364E-5</v>
      </c>
    </row>
    <row r="18" spans="2:15">
      <c r="B18" s="88" t="s">
        <v>4238</v>
      </c>
      <c r="C18" s="90" t="s">
        <v>4239</v>
      </c>
      <c r="D18" s="90">
        <v>12</v>
      </c>
      <c r="E18" s="90" t="s">
        <v>340</v>
      </c>
      <c r="F18" s="90" t="s">
        <v>341</v>
      </c>
      <c r="G18" s="93">
        <v>1.9199999999999997</v>
      </c>
      <c r="H18" s="91" t="s">
        <v>139</v>
      </c>
      <c r="I18" s="92">
        <v>5.0499999999999996E-2</v>
      </c>
      <c r="J18" s="94">
        <v>1.8099999999999998E-2</v>
      </c>
      <c r="K18" s="93">
        <v>5481060.0900000008</v>
      </c>
      <c r="L18" s="105">
        <v>139.96</v>
      </c>
      <c r="M18" s="93">
        <v>7671.2916800000012</v>
      </c>
      <c r="N18" s="94">
        <f t="shared" si="0"/>
        <v>0.21906195577302995</v>
      </c>
      <c r="O18" s="94">
        <f>M18/'סכום נכסי הקרן'!$C$42</f>
        <v>6.8792580164998238E-5</v>
      </c>
    </row>
    <row r="19" spans="2:15">
      <c r="B19" s="88" t="s">
        <v>4240</v>
      </c>
      <c r="C19" s="90" t="s">
        <v>4241</v>
      </c>
      <c r="D19" s="90">
        <v>12</v>
      </c>
      <c r="E19" s="90" t="s">
        <v>340</v>
      </c>
      <c r="F19" s="90" t="s">
        <v>341</v>
      </c>
      <c r="G19" s="93">
        <v>2.4300000000000002</v>
      </c>
      <c r="H19" s="91" t="s">
        <v>139</v>
      </c>
      <c r="I19" s="92">
        <v>5.0499999999999996E-2</v>
      </c>
      <c r="J19" s="94">
        <v>1.6999999999999994E-2</v>
      </c>
      <c r="K19" s="93">
        <v>7135309.040000001</v>
      </c>
      <c r="L19" s="105">
        <v>144.22999999999999</v>
      </c>
      <c r="M19" s="93">
        <v>10291.256190000002</v>
      </c>
      <c r="N19" s="94">
        <f t="shared" si="0"/>
        <v>0.29387785035214575</v>
      </c>
      <c r="O19" s="94">
        <f>M19/'סכום נכסי הקרן'!$C$42</f>
        <v>9.2287204812568062E-5</v>
      </c>
    </row>
    <row r="20" spans="2:15">
      <c r="B20" s="95"/>
      <c r="C20" s="90"/>
      <c r="D20" s="90"/>
      <c r="E20" s="90"/>
      <c r="F20" s="90"/>
      <c r="G20" s="90"/>
      <c r="H20" s="90"/>
      <c r="I20" s="90"/>
      <c r="J20" s="94"/>
      <c r="K20" s="93"/>
      <c r="L20" s="105"/>
      <c r="M20" s="90"/>
      <c r="N20" s="94"/>
      <c r="O20" s="90"/>
    </row>
    <row r="21" spans="2:15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2:15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2:15">
      <c r="B23" s="112" t="s">
        <v>230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2:15">
      <c r="B24" s="112" t="s">
        <v>117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5" spans="2:15">
      <c r="B25" s="112" t="s">
        <v>213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</row>
    <row r="26" spans="2:15">
      <c r="B26" s="112" t="s">
        <v>221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</row>
    <row r="27" spans="2:15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2:15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2:15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2:15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2:15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2:1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</row>
    <row r="33" spans="2:1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2:1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spans="2:1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2:1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spans="2:1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2:15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2:1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</row>
    <row r="40" spans="2:1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</row>
    <row r="41" spans="2:15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</row>
    <row r="42" spans="2:1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  <row r="43" spans="2:15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2:15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2:15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2:15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</row>
    <row r="49" spans="2:15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</row>
    <row r="50" spans="2:15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2:15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1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3" spans="2:15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</row>
    <row r="54" spans="2:1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</row>
    <row r="55" spans="2:15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</row>
    <row r="56" spans="2:1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</row>
    <row r="57" spans="2:15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</row>
    <row r="58" spans="2:15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</row>
    <row r="59" spans="2:15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</row>
    <row r="60" spans="2:15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</row>
    <row r="61" spans="2:15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</row>
    <row r="62" spans="2:15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</row>
    <row r="63" spans="2:15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</row>
    <row r="64" spans="2:15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</row>
    <row r="65" spans="2:15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</row>
    <row r="67" spans="2:15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</row>
    <row r="68" spans="2:1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</row>
    <row r="69" spans="2:15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</row>
    <row r="70" spans="2:15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</row>
    <row r="71" spans="2:1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</row>
    <row r="72" spans="2:15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</row>
    <row r="73" spans="2:15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</row>
    <row r="74" spans="2:15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</row>
    <row r="75" spans="2:15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</row>
    <row r="76" spans="2:15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</row>
    <row r="77" spans="2:15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</row>
    <row r="78" spans="2:15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</row>
    <row r="79" spans="2:15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</row>
    <row r="80" spans="2:15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</row>
    <row r="81" spans="2:15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</row>
    <row r="82" spans="2:15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</row>
    <row r="83" spans="2:15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</row>
    <row r="84" spans="2:15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</row>
    <row r="85" spans="2:15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</row>
    <row r="86" spans="2:15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</row>
    <row r="87" spans="2:15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</row>
    <row r="88" spans="2:15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</row>
    <row r="89" spans="2:15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</row>
    <row r="90" spans="2:15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</row>
    <row r="91" spans="2:15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</row>
    <row r="92" spans="2:15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</row>
    <row r="93" spans="2:15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</row>
    <row r="94" spans="2:15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</row>
    <row r="95" spans="2:15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</row>
    <row r="96" spans="2:15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</row>
    <row r="97" spans="2:15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</row>
    <row r="98" spans="2:15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</row>
    <row r="99" spans="2:15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</row>
    <row r="100" spans="2:15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2:15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</row>
    <row r="102" spans="2:15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</row>
    <row r="103" spans="2:15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</row>
    <row r="104" spans="2:15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</row>
    <row r="105" spans="2:15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</row>
    <row r="106" spans="2:15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</row>
    <row r="107" spans="2:15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</row>
    <row r="108" spans="2:15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</row>
    <row r="109" spans="2:15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</row>
    <row r="110" spans="2:15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</row>
    <row r="111" spans="2:15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2:15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2:15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</row>
    <row r="114" spans="2:15"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</row>
    <row r="115" spans="2:15"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2:15"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2:15"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2:15"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2:15"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2:15">
      <c r="B120" s="96"/>
      <c r="C120" s="96"/>
      <c r="D120" s="96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</row>
    <row r="121" spans="2:15">
      <c r="B121" s="96"/>
      <c r="C121" s="96"/>
      <c r="D121" s="96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</row>
    <row r="122" spans="2:15">
      <c r="B122" s="96"/>
      <c r="C122" s="96"/>
      <c r="D122" s="96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</row>
    <row r="123" spans="2:15">
      <c r="B123" s="96"/>
      <c r="C123" s="96"/>
      <c r="D123" s="96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</row>
    <row r="124" spans="2:15">
      <c r="B124" s="96"/>
      <c r="C124" s="96"/>
      <c r="D124" s="96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</row>
    <row r="125" spans="2:15">
      <c r="B125" s="96"/>
      <c r="C125" s="96"/>
      <c r="D125" s="96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</row>
    <row r="126" spans="2:15">
      <c r="B126" s="96"/>
      <c r="C126" s="96"/>
      <c r="D126" s="96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</row>
    <row r="127" spans="2:15">
      <c r="B127" s="96"/>
      <c r="C127" s="96"/>
      <c r="D127" s="96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</row>
    <row r="128" spans="2:15">
      <c r="B128" s="96"/>
      <c r="C128" s="96"/>
      <c r="D128" s="96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</row>
    <row r="129" spans="2:15">
      <c r="B129" s="96"/>
      <c r="C129" s="96"/>
      <c r="D129" s="96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</row>
    <row r="130" spans="2:15">
      <c r="B130" s="96"/>
      <c r="C130" s="96"/>
      <c r="D130" s="96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</row>
    <row r="131" spans="2:15">
      <c r="B131" s="96"/>
      <c r="C131" s="96"/>
      <c r="D131" s="96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</row>
    <row r="132" spans="2:15">
      <c r="B132" s="96"/>
      <c r="C132" s="96"/>
      <c r="D132" s="96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</row>
    <row r="133" spans="2:15">
      <c r="B133" s="96"/>
      <c r="C133" s="96"/>
      <c r="D133" s="96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</row>
    <row r="134" spans="2:15">
      <c r="B134" s="96"/>
      <c r="C134" s="96"/>
      <c r="D134" s="96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</row>
    <row r="135" spans="2:15">
      <c r="B135" s="96"/>
      <c r="C135" s="96"/>
      <c r="D135" s="96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</row>
    <row r="136" spans="2:15">
      <c r="B136" s="96"/>
      <c r="C136" s="96"/>
      <c r="D136" s="96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</row>
    <row r="137" spans="2:15">
      <c r="B137" s="96"/>
      <c r="C137" s="96"/>
      <c r="D137" s="96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</row>
    <row r="138" spans="2:15">
      <c r="B138" s="96"/>
      <c r="C138" s="96"/>
      <c r="D138" s="96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</row>
    <row r="139" spans="2:15">
      <c r="B139" s="96"/>
      <c r="C139" s="96"/>
      <c r="D139" s="96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</row>
    <row r="140" spans="2:15">
      <c r="B140" s="96"/>
      <c r="C140" s="96"/>
      <c r="D140" s="96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</row>
    <row r="141" spans="2:15">
      <c r="B141" s="96"/>
      <c r="C141" s="96"/>
      <c r="D141" s="96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</row>
    <row r="142" spans="2:15">
      <c r="B142" s="96"/>
      <c r="C142" s="96"/>
      <c r="D142" s="96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</row>
    <row r="143" spans="2:15">
      <c r="B143" s="96"/>
      <c r="C143" s="96"/>
      <c r="D143" s="96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</row>
    <row r="144" spans="2:15">
      <c r="B144" s="96"/>
      <c r="C144" s="96"/>
      <c r="D144" s="96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</row>
    <row r="145" spans="2:15">
      <c r="B145" s="96"/>
      <c r="C145" s="96"/>
      <c r="D145" s="96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</row>
    <row r="146" spans="2:15">
      <c r="B146" s="96"/>
      <c r="C146" s="96"/>
      <c r="D146" s="96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</row>
    <row r="147" spans="2:15">
      <c r="B147" s="96"/>
      <c r="C147" s="96"/>
      <c r="D147" s="96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</row>
    <row r="148" spans="2:15">
      <c r="B148" s="96"/>
      <c r="C148" s="96"/>
      <c r="D148" s="96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</row>
    <row r="149" spans="2:15">
      <c r="B149" s="96"/>
      <c r="C149" s="96"/>
      <c r="D149" s="96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</row>
    <row r="150" spans="2:15">
      <c r="B150" s="96"/>
      <c r="C150" s="96"/>
      <c r="D150" s="96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</row>
    <row r="151" spans="2:15">
      <c r="B151" s="96"/>
      <c r="C151" s="96"/>
      <c r="D151" s="96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</row>
    <row r="152" spans="2:15">
      <c r="B152" s="96"/>
      <c r="C152" s="96"/>
      <c r="D152" s="96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</row>
    <row r="153" spans="2:15">
      <c r="B153" s="96"/>
      <c r="C153" s="96"/>
      <c r="D153" s="96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</row>
    <row r="154" spans="2:15">
      <c r="B154" s="96"/>
      <c r="C154" s="96"/>
      <c r="D154" s="96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</row>
    <row r="155" spans="2:15">
      <c r="B155" s="96"/>
      <c r="C155" s="96"/>
      <c r="D155" s="96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</row>
    <row r="156" spans="2:15">
      <c r="B156" s="96"/>
      <c r="C156" s="96"/>
      <c r="D156" s="96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</row>
    <row r="157" spans="2:15">
      <c r="B157" s="96"/>
      <c r="C157" s="96"/>
      <c r="D157" s="96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</row>
    <row r="158" spans="2:15">
      <c r="B158" s="96"/>
      <c r="C158" s="96"/>
      <c r="D158" s="96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</row>
    <row r="159" spans="2:15">
      <c r="B159" s="96"/>
      <c r="C159" s="96"/>
      <c r="D159" s="96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</row>
    <row r="160" spans="2:15">
      <c r="B160" s="96"/>
      <c r="C160" s="96"/>
      <c r="D160" s="96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</row>
    <row r="161" spans="2:15">
      <c r="B161" s="96"/>
      <c r="C161" s="96"/>
      <c r="D161" s="96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</row>
    <row r="162" spans="2:15">
      <c r="B162" s="96"/>
      <c r="C162" s="96"/>
      <c r="D162" s="96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</row>
    <row r="163" spans="2:15">
      <c r="B163" s="96"/>
      <c r="C163" s="96"/>
      <c r="D163" s="96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</row>
    <row r="164" spans="2:15">
      <c r="B164" s="96"/>
      <c r="C164" s="96"/>
      <c r="D164" s="96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</row>
    <row r="165" spans="2:15">
      <c r="B165" s="96"/>
      <c r="C165" s="96"/>
      <c r="D165" s="96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</row>
    <row r="166" spans="2:15">
      <c r="B166" s="96"/>
      <c r="C166" s="96"/>
      <c r="D166" s="96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</row>
    <row r="167" spans="2:15">
      <c r="B167" s="96"/>
      <c r="C167" s="96"/>
      <c r="D167" s="96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</row>
    <row r="168" spans="2:15">
      <c r="B168" s="96"/>
      <c r="C168" s="96"/>
      <c r="D168" s="96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</row>
    <row r="169" spans="2:15">
      <c r="B169" s="96"/>
      <c r="C169" s="96"/>
      <c r="D169" s="96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</row>
    <row r="170" spans="2:15">
      <c r="B170" s="96"/>
      <c r="C170" s="96"/>
      <c r="D170" s="96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</row>
    <row r="171" spans="2:15">
      <c r="B171" s="96"/>
      <c r="C171" s="96"/>
      <c r="D171" s="96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</row>
    <row r="172" spans="2:15">
      <c r="B172" s="96"/>
      <c r="C172" s="96"/>
      <c r="D172" s="96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</row>
    <row r="173" spans="2:15">
      <c r="B173" s="96"/>
      <c r="C173" s="96"/>
      <c r="D173" s="96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</row>
    <row r="174" spans="2:15">
      <c r="B174" s="96"/>
      <c r="C174" s="96"/>
      <c r="D174" s="96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</row>
    <row r="175" spans="2:15">
      <c r="B175" s="96"/>
      <c r="C175" s="96"/>
      <c r="D175" s="96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</row>
    <row r="176" spans="2:15">
      <c r="B176" s="96"/>
      <c r="C176" s="96"/>
      <c r="D176" s="96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</row>
    <row r="177" spans="2:15">
      <c r="B177" s="96"/>
      <c r="C177" s="96"/>
      <c r="D177" s="96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</row>
    <row r="178" spans="2:15">
      <c r="B178" s="96"/>
      <c r="C178" s="96"/>
      <c r="D178" s="96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</row>
    <row r="179" spans="2:15">
      <c r="B179" s="96"/>
      <c r="C179" s="96"/>
      <c r="D179" s="96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</row>
    <row r="180" spans="2:15">
      <c r="B180" s="96"/>
      <c r="C180" s="96"/>
      <c r="D180" s="96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</row>
    <row r="181" spans="2:15">
      <c r="B181" s="96"/>
      <c r="C181" s="96"/>
      <c r="D181" s="96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</row>
    <row r="182" spans="2:15">
      <c r="B182" s="96"/>
      <c r="C182" s="96"/>
      <c r="D182" s="96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</row>
    <row r="183" spans="2:15">
      <c r="B183" s="96"/>
      <c r="C183" s="96"/>
      <c r="D183" s="96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</row>
    <row r="184" spans="2:15">
      <c r="B184" s="96"/>
      <c r="C184" s="96"/>
      <c r="D184" s="96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</row>
    <row r="185" spans="2:15">
      <c r="B185" s="96"/>
      <c r="C185" s="96"/>
      <c r="D185" s="96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</row>
    <row r="186" spans="2:15">
      <c r="B186" s="96"/>
      <c r="C186" s="96"/>
      <c r="D186" s="96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</row>
    <row r="187" spans="2:15">
      <c r="B187" s="96"/>
      <c r="C187" s="96"/>
      <c r="D187" s="96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</row>
    <row r="188" spans="2:15">
      <c r="B188" s="96"/>
      <c r="C188" s="96"/>
      <c r="D188" s="96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</row>
    <row r="189" spans="2:15">
      <c r="B189" s="96"/>
      <c r="C189" s="96"/>
      <c r="D189" s="96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</row>
    <row r="190" spans="2:15">
      <c r="B190" s="96"/>
      <c r="C190" s="96"/>
      <c r="D190" s="96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</row>
    <row r="191" spans="2:15">
      <c r="B191" s="96"/>
      <c r="C191" s="96"/>
      <c r="D191" s="96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</row>
    <row r="192" spans="2:15">
      <c r="B192" s="96"/>
      <c r="C192" s="96"/>
      <c r="D192" s="96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</row>
    <row r="193" spans="2:15">
      <c r="B193" s="96"/>
      <c r="C193" s="96"/>
      <c r="D193" s="96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</row>
    <row r="194" spans="2:15">
      <c r="B194" s="96"/>
      <c r="C194" s="96"/>
      <c r="D194" s="96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</row>
    <row r="195" spans="2:15">
      <c r="B195" s="96"/>
      <c r="C195" s="96"/>
      <c r="D195" s="96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</row>
    <row r="196" spans="2:15">
      <c r="B196" s="96"/>
      <c r="C196" s="96"/>
      <c r="D196" s="96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</row>
    <row r="197" spans="2:15">
      <c r="B197" s="96"/>
      <c r="C197" s="96"/>
      <c r="D197" s="96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</row>
    <row r="198" spans="2:15">
      <c r="B198" s="96"/>
      <c r="C198" s="96"/>
      <c r="D198" s="96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</row>
    <row r="199" spans="2:15">
      <c r="B199" s="96"/>
      <c r="C199" s="96"/>
      <c r="D199" s="96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</row>
    <row r="200" spans="2:15">
      <c r="B200" s="96"/>
      <c r="C200" s="96"/>
      <c r="D200" s="96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</row>
    <row r="201" spans="2:15">
      <c r="B201" s="96"/>
      <c r="C201" s="96"/>
      <c r="D201" s="96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</row>
    <row r="202" spans="2:15">
      <c r="B202" s="96"/>
      <c r="C202" s="96"/>
      <c r="D202" s="96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</row>
    <row r="203" spans="2:15">
      <c r="B203" s="96"/>
      <c r="C203" s="96"/>
      <c r="D203" s="96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</row>
    <row r="204" spans="2:15">
      <c r="B204" s="96"/>
      <c r="C204" s="96"/>
      <c r="D204" s="96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</row>
    <row r="205" spans="2:15">
      <c r="B205" s="96"/>
      <c r="C205" s="96"/>
      <c r="D205" s="96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</row>
    <row r="206" spans="2:15">
      <c r="B206" s="96"/>
      <c r="C206" s="96"/>
      <c r="D206" s="96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</row>
    <row r="207" spans="2:15">
      <c r="B207" s="96"/>
      <c r="C207" s="96"/>
      <c r="D207" s="96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</row>
    <row r="208" spans="2:15">
      <c r="B208" s="96"/>
      <c r="C208" s="96"/>
      <c r="D208" s="96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</row>
    <row r="209" spans="2:15">
      <c r="B209" s="96"/>
      <c r="C209" s="96"/>
      <c r="D209" s="96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</row>
    <row r="210" spans="2:15">
      <c r="B210" s="96"/>
      <c r="C210" s="96"/>
      <c r="D210" s="96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</row>
    <row r="211" spans="2:15">
      <c r="B211" s="96"/>
      <c r="C211" s="96"/>
      <c r="D211" s="96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</row>
    <row r="212" spans="2:15">
      <c r="B212" s="96"/>
      <c r="C212" s="96"/>
      <c r="D212" s="96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</row>
    <row r="213" spans="2:15">
      <c r="B213" s="96"/>
      <c r="C213" s="96"/>
      <c r="D213" s="96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</row>
    <row r="214" spans="2:15">
      <c r="B214" s="96"/>
      <c r="C214" s="96"/>
      <c r="D214" s="96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</row>
    <row r="215" spans="2:15">
      <c r="B215" s="96"/>
      <c r="C215" s="96"/>
      <c r="D215" s="96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</row>
    <row r="216" spans="2:15">
      <c r="B216" s="96"/>
      <c r="C216" s="96"/>
      <c r="D216" s="96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</row>
    <row r="217" spans="2:15">
      <c r="B217" s="96"/>
      <c r="C217" s="96"/>
      <c r="D217" s="96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</row>
    <row r="218" spans="2:15">
      <c r="B218" s="96"/>
      <c r="C218" s="96"/>
      <c r="D218" s="96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</row>
    <row r="219" spans="2:15">
      <c r="B219" s="96"/>
      <c r="C219" s="96"/>
      <c r="D219" s="96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</row>
    <row r="220" spans="2:15">
      <c r="B220" s="96"/>
      <c r="C220" s="96"/>
      <c r="D220" s="96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</row>
    <row r="221" spans="2:15">
      <c r="B221" s="96"/>
      <c r="C221" s="96"/>
      <c r="D221" s="96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</row>
    <row r="222" spans="2:15">
      <c r="B222" s="96"/>
      <c r="C222" s="96"/>
      <c r="D222" s="96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</row>
    <row r="223" spans="2:15">
      <c r="B223" s="96"/>
      <c r="C223" s="96"/>
      <c r="D223" s="96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</row>
    <row r="224" spans="2:15">
      <c r="B224" s="96"/>
      <c r="C224" s="96"/>
      <c r="D224" s="96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</row>
    <row r="225" spans="2:15">
      <c r="B225" s="96"/>
      <c r="C225" s="96"/>
      <c r="D225" s="96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</row>
    <row r="226" spans="2:15">
      <c r="B226" s="96"/>
      <c r="C226" s="96"/>
      <c r="D226" s="96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</row>
    <row r="227" spans="2:15">
      <c r="B227" s="96"/>
      <c r="C227" s="96"/>
      <c r="D227" s="96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</row>
    <row r="228" spans="2:15">
      <c r="B228" s="96"/>
      <c r="C228" s="96"/>
      <c r="D228" s="96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</row>
    <row r="229" spans="2:15">
      <c r="B229" s="96"/>
      <c r="C229" s="96"/>
      <c r="D229" s="96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</row>
    <row r="230" spans="2:15">
      <c r="B230" s="96"/>
      <c r="C230" s="96"/>
      <c r="D230" s="96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</row>
    <row r="231" spans="2:15">
      <c r="B231" s="96"/>
      <c r="C231" s="96"/>
      <c r="D231" s="96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</row>
    <row r="232" spans="2:15">
      <c r="B232" s="96"/>
      <c r="C232" s="96"/>
      <c r="D232" s="96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</row>
    <row r="233" spans="2:15">
      <c r="B233" s="96"/>
      <c r="C233" s="96"/>
      <c r="D233" s="96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</row>
    <row r="234" spans="2:15">
      <c r="B234" s="96"/>
      <c r="C234" s="96"/>
      <c r="D234" s="96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</row>
    <row r="235" spans="2:15">
      <c r="B235" s="96"/>
      <c r="C235" s="96"/>
      <c r="D235" s="96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</row>
    <row r="236" spans="2:15">
      <c r="B236" s="96"/>
      <c r="C236" s="96"/>
      <c r="D236" s="96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</row>
    <row r="237" spans="2:15">
      <c r="B237" s="96"/>
      <c r="C237" s="96"/>
      <c r="D237" s="96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</row>
    <row r="238" spans="2:15">
      <c r="B238" s="96"/>
      <c r="C238" s="96"/>
      <c r="D238" s="96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</row>
    <row r="239" spans="2:15">
      <c r="B239" s="96"/>
      <c r="C239" s="96"/>
      <c r="D239" s="96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</row>
    <row r="240" spans="2:15">
      <c r="B240" s="96"/>
      <c r="C240" s="96"/>
      <c r="D240" s="96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</row>
    <row r="241" spans="2:15">
      <c r="B241" s="96"/>
      <c r="C241" s="96"/>
      <c r="D241" s="96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</row>
    <row r="242" spans="2:15">
      <c r="B242" s="96"/>
      <c r="C242" s="96"/>
      <c r="D242" s="96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</row>
    <row r="243" spans="2:15">
      <c r="B243" s="96"/>
      <c r="C243" s="96"/>
      <c r="D243" s="96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</row>
    <row r="244" spans="2:15">
      <c r="B244" s="96"/>
      <c r="C244" s="96"/>
      <c r="D244" s="96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</row>
    <row r="245" spans="2:15">
      <c r="B245" s="96"/>
      <c r="C245" s="96"/>
      <c r="D245" s="96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</row>
    <row r="246" spans="2:15">
      <c r="B246" s="96"/>
      <c r="C246" s="96"/>
      <c r="D246" s="96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</row>
    <row r="247" spans="2:15">
      <c r="B247" s="96"/>
      <c r="C247" s="96"/>
      <c r="D247" s="96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</row>
    <row r="248" spans="2:15">
      <c r="B248" s="96"/>
      <c r="C248" s="96"/>
      <c r="D248" s="96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</row>
    <row r="249" spans="2:15">
      <c r="B249" s="96"/>
      <c r="C249" s="96"/>
      <c r="D249" s="96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</row>
    <row r="250" spans="2:15">
      <c r="B250" s="96"/>
      <c r="C250" s="96"/>
      <c r="D250" s="96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</row>
    <row r="251" spans="2:15">
      <c r="B251" s="96"/>
      <c r="C251" s="96"/>
      <c r="D251" s="96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</row>
    <row r="252" spans="2:15">
      <c r="B252" s="96"/>
      <c r="C252" s="96"/>
      <c r="D252" s="96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</row>
    <row r="253" spans="2:15">
      <c r="B253" s="96"/>
      <c r="C253" s="96"/>
      <c r="D253" s="96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</row>
    <row r="254" spans="2:15">
      <c r="B254" s="96"/>
      <c r="C254" s="96"/>
      <c r="D254" s="96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</row>
    <row r="255" spans="2:15">
      <c r="B255" s="96"/>
      <c r="C255" s="96"/>
      <c r="D255" s="96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</row>
    <row r="256" spans="2:15">
      <c r="B256" s="96"/>
      <c r="C256" s="96"/>
      <c r="D256" s="96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</row>
    <row r="257" spans="2:15">
      <c r="B257" s="96"/>
      <c r="C257" s="96"/>
      <c r="D257" s="96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</row>
    <row r="258" spans="2:15">
      <c r="B258" s="96"/>
      <c r="C258" s="96"/>
      <c r="D258" s="96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</row>
    <row r="259" spans="2:15">
      <c r="B259" s="96"/>
      <c r="C259" s="96"/>
      <c r="D259" s="96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</row>
    <row r="260" spans="2:15">
      <c r="B260" s="96"/>
      <c r="C260" s="96"/>
      <c r="D260" s="96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</row>
    <row r="261" spans="2:15">
      <c r="B261" s="96"/>
      <c r="C261" s="96"/>
      <c r="D261" s="96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</row>
    <row r="262" spans="2:15">
      <c r="B262" s="96"/>
      <c r="C262" s="96"/>
      <c r="D262" s="96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</row>
    <row r="263" spans="2:15">
      <c r="B263" s="96"/>
      <c r="C263" s="96"/>
      <c r="D263" s="96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</row>
    <row r="264" spans="2:15">
      <c r="B264" s="96"/>
      <c r="C264" s="96"/>
      <c r="D264" s="96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</row>
    <row r="265" spans="2:15">
      <c r="B265" s="96"/>
      <c r="C265" s="96"/>
      <c r="D265" s="96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</row>
    <row r="266" spans="2:15">
      <c r="B266" s="96"/>
      <c r="C266" s="96"/>
      <c r="D266" s="96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</row>
    <row r="267" spans="2:15">
      <c r="B267" s="96"/>
      <c r="C267" s="96"/>
      <c r="D267" s="96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</row>
    <row r="268" spans="2:15">
      <c r="B268" s="96"/>
      <c r="C268" s="96"/>
      <c r="D268" s="96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</row>
    <row r="269" spans="2:15">
      <c r="B269" s="96"/>
      <c r="C269" s="96"/>
      <c r="D269" s="96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</row>
    <row r="270" spans="2:15">
      <c r="B270" s="96"/>
      <c r="C270" s="96"/>
      <c r="D270" s="96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</row>
    <row r="271" spans="2:15">
      <c r="B271" s="96"/>
      <c r="C271" s="96"/>
      <c r="D271" s="96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</row>
    <row r="272" spans="2:15">
      <c r="B272" s="96"/>
      <c r="C272" s="96"/>
      <c r="D272" s="96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</row>
    <row r="273" spans="2:15">
      <c r="B273" s="96"/>
      <c r="C273" s="96"/>
      <c r="D273" s="96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</row>
    <row r="274" spans="2:15">
      <c r="B274" s="96"/>
      <c r="C274" s="96"/>
      <c r="D274" s="96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</row>
    <row r="275" spans="2:15">
      <c r="B275" s="96"/>
      <c r="C275" s="96"/>
      <c r="D275" s="96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</row>
    <row r="276" spans="2:15">
      <c r="B276" s="96"/>
      <c r="C276" s="96"/>
      <c r="D276" s="96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</row>
    <row r="277" spans="2:15">
      <c r="B277" s="96"/>
      <c r="C277" s="96"/>
      <c r="D277" s="96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</row>
    <row r="278" spans="2:15">
      <c r="B278" s="96"/>
      <c r="C278" s="96"/>
      <c r="D278" s="96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</row>
    <row r="279" spans="2:15">
      <c r="B279" s="96"/>
      <c r="C279" s="96"/>
      <c r="D279" s="96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</row>
    <row r="280" spans="2:15">
      <c r="B280" s="96"/>
      <c r="C280" s="96"/>
      <c r="D280" s="96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</row>
    <row r="281" spans="2:15">
      <c r="B281" s="96"/>
      <c r="C281" s="96"/>
      <c r="D281" s="96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</row>
    <row r="282" spans="2:15">
      <c r="B282" s="96"/>
      <c r="C282" s="96"/>
      <c r="D282" s="96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</row>
    <row r="283" spans="2:15">
      <c r="B283" s="96"/>
      <c r="C283" s="96"/>
      <c r="D283" s="96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</row>
    <row r="284" spans="2:15">
      <c r="B284" s="96"/>
      <c r="C284" s="96"/>
      <c r="D284" s="96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</row>
    <row r="285" spans="2:15">
      <c r="B285" s="96"/>
      <c r="C285" s="96"/>
      <c r="D285" s="96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</row>
    <row r="286" spans="2:15">
      <c r="B286" s="96"/>
      <c r="C286" s="96"/>
      <c r="D286" s="96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</row>
    <row r="287" spans="2:15">
      <c r="B287" s="96"/>
      <c r="C287" s="96"/>
      <c r="D287" s="96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</row>
    <row r="288" spans="2:15">
      <c r="B288" s="96"/>
      <c r="C288" s="96"/>
      <c r="D288" s="96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</row>
    <row r="289" spans="2:15">
      <c r="B289" s="96"/>
      <c r="C289" s="96"/>
      <c r="D289" s="96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</row>
    <row r="290" spans="2:15">
      <c r="B290" s="96"/>
      <c r="C290" s="96"/>
      <c r="D290" s="96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</row>
    <row r="291" spans="2:15">
      <c r="B291" s="96"/>
      <c r="C291" s="96"/>
      <c r="D291" s="96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</row>
    <row r="292" spans="2:15">
      <c r="B292" s="96"/>
      <c r="C292" s="96"/>
      <c r="D292" s="96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</row>
    <row r="293" spans="2:15">
      <c r="B293" s="96"/>
      <c r="C293" s="96"/>
      <c r="D293" s="96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</row>
    <row r="294" spans="2:15">
      <c r="B294" s="96"/>
      <c r="C294" s="96"/>
      <c r="D294" s="96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</row>
    <row r="295" spans="2:15">
      <c r="B295" s="96"/>
      <c r="C295" s="96"/>
      <c r="D295" s="96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</row>
    <row r="296" spans="2:15">
      <c r="B296" s="96"/>
      <c r="C296" s="96"/>
      <c r="D296" s="96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</row>
    <row r="297" spans="2:15">
      <c r="B297" s="96"/>
      <c r="C297" s="96"/>
      <c r="D297" s="96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</row>
    <row r="298" spans="2:15">
      <c r="B298" s="96"/>
      <c r="C298" s="96"/>
      <c r="D298" s="96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</row>
    <row r="299" spans="2:15">
      <c r="B299" s="96"/>
      <c r="C299" s="96"/>
      <c r="D299" s="96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</row>
    <row r="300" spans="2:15">
      <c r="B300" s="96"/>
      <c r="C300" s="96"/>
      <c r="D300" s="96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41.710937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3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152</v>
      </c>
      <c r="C1" s="46" t="s" vm="1">
        <v>240</v>
      </c>
    </row>
    <row r="2" spans="2:10">
      <c r="B2" s="46" t="s">
        <v>151</v>
      </c>
      <c r="C2" s="46" t="s">
        <v>241</v>
      </c>
    </row>
    <row r="3" spans="2:10">
      <c r="B3" s="46" t="s">
        <v>153</v>
      </c>
      <c r="C3" s="46" t="s">
        <v>242</v>
      </c>
    </row>
    <row r="4" spans="2:10">
      <c r="B4" s="46" t="s">
        <v>154</v>
      </c>
      <c r="C4" s="46" t="s">
        <v>243</v>
      </c>
    </row>
    <row r="6" spans="2:10" ht="26.25" customHeight="1">
      <c r="B6" s="151" t="s">
        <v>184</v>
      </c>
      <c r="C6" s="152"/>
      <c r="D6" s="152"/>
      <c r="E6" s="152"/>
      <c r="F6" s="152"/>
      <c r="G6" s="152"/>
      <c r="H6" s="152"/>
      <c r="I6" s="152"/>
      <c r="J6" s="153"/>
    </row>
    <row r="7" spans="2:10" s="3" customFormat="1" ht="63">
      <c r="B7" s="47" t="s">
        <v>121</v>
      </c>
      <c r="C7" s="49" t="s">
        <v>60</v>
      </c>
      <c r="D7" s="49" t="s">
        <v>91</v>
      </c>
      <c r="E7" s="49" t="s">
        <v>61</v>
      </c>
      <c r="F7" s="49" t="s">
        <v>108</v>
      </c>
      <c r="G7" s="49" t="s">
        <v>196</v>
      </c>
      <c r="H7" s="49" t="s">
        <v>155</v>
      </c>
      <c r="I7" s="49" t="s">
        <v>156</v>
      </c>
      <c r="J7" s="64" t="s">
        <v>225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219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27" t="s">
        <v>45</v>
      </c>
      <c r="C10" s="128"/>
      <c r="D10" s="127"/>
      <c r="E10" s="129">
        <v>3.6464434548093776E-2</v>
      </c>
      <c r="F10" s="130"/>
      <c r="G10" s="131">
        <v>2730561.2999600009</v>
      </c>
      <c r="H10" s="132">
        <f>IFERROR(G10/$G$10,0)</f>
        <v>1</v>
      </c>
      <c r="I10" s="132">
        <f>G10/'סכום נכסי הקרן'!$C$42</f>
        <v>2.4486405283306884E-2</v>
      </c>
      <c r="J10" s="127"/>
    </row>
    <row r="11" spans="2:10" ht="22.5" customHeight="1">
      <c r="B11" s="81" t="s">
        <v>212</v>
      </c>
      <c r="C11" s="102"/>
      <c r="D11" s="82"/>
      <c r="E11" s="133">
        <v>3.6464434548093776E-2</v>
      </c>
      <c r="F11" s="83"/>
      <c r="G11" s="85">
        <f>G12+G46</f>
        <v>2730561.2999600004</v>
      </c>
      <c r="H11" s="86">
        <f t="shared" ref="H11:H55" si="0">IFERROR(G11/$G$10,0)</f>
        <v>0.99999999999999978</v>
      </c>
      <c r="I11" s="86">
        <f>G11/'סכום נכסי הקרן'!$C$42</f>
        <v>2.4486405283306877E-2</v>
      </c>
      <c r="J11" s="82"/>
    </row>
    <row r="12" spans="2:10">
      <c r="B12" s="87" t="s">
        <v>92</v>
      </c>
      <c r="C12" s="102"/>
      <c r="D12" s="82"/>
      <c r="E12" s="133">
        <v>5.2626503215727684E-2</v>
      </c>
      <c r="F12" s="83"/>
      <c r="G12" s="85">
        <f>SUM(G13:G44)</f>
        <v>1964387.5808600001</v>
      </c>
      <c r="H12" s="86">
        <f t="shared" si="0"/>
        <v>0.71940797699314629</v>
      </c>
      <c r="I12" s="86">
        <f>G12/'סכום נכסי הקרן'!$C$42</f>
        <v>1.7615715288698094E-2</v>
      </c>
      <c r="J12" s="82"/>
    </row>
    <row r="13" spans="2:10">
      <c r="B13" s="88" t="s">
        <v>4242</v>
      </c>
      <c r="C13" s="104">
        <v>44926</v>
      </c>
      <c r="D13" s="90" t="s">
        <v>4243</v>
      </c>
      <c r="E13" s="134">
        <v>5.9926486281067233E-2</v>
      </c>
      <c r="F13" s="91" t="s">
        <v>139</v>
      </c>
      <c r="G13" s="93">
        <v>15816.595200000003</v>
      </c>
      <c r="H13" s="94">
        <f t="shared" si="0"/>
        <v>5.7924336656465817E-3</v>
      </c>
      <c r="I13" s="94">
        <f>G13/'סכום נכסי הקרן'!$C$42</f>
        <v>1.4183587831369311E-4</v>
      </c>
      <c r="J13" s="90" t="s">
        <v>4244</v>
      </c>
    </row>
    <row r="14" spans="2:10">
      <c r="B14" s="88" t="s">
        <v>4245</v>
      </c>
      <c r="C14" s="104">
        <v>44926</v>
      </c>
      <c r="D14" s="90" t="s">
        <v>4243</v>
      </c>
      <c r="E14" s="134">
        <v>7.1245440628787515E-2</v>
      </c>
      <c r="F14" s="91" t="s">
        <v>139</v>
      </c>
      <c r="G14" s="93">
        <v>46126.517670000008</v>
      </c>
      <c r="H14" s="94">
        <f t="shared" si="0"/>
        <v>1.6892687108205812E-2</v>
      </c>
      <c r="I14" s="94">
        <f>G14/'סכום נכסי הקרן'!$C$42</f>
        <v>4.1364118285562086E-4</v>
      </c>
      <c r="J14" s="90" t="s">
        <v>4246</v>
      </c>
    </row>
    <row r="15" spans="2:10">
      <c r="B15" s="88" t="s">
        <v>4247</v>
      </c>
      <c r="C15" s="104">
        <v>44926</v>
      </c>
      <c r="D15" s="90" t="s">
        <v>4243</v>
      </c>
      <c r="E15" s="134">
        <v>5.2442191073683427E-2</v>
      </c>
      <c r="F15" s="91" t="s">
        <v>139</v>
      </c>
      <c r="G15" s="93">
        <v>127033.13044000001</v>
      </c>
      <c r="H15" s="94">
        <f t="shared" si="0"/>
        <v>4.6522716938037931E-2</v>
      </c>
      <c r="I15" s="94">
        <f>G15/'סכום נכסי הקרן'!$C$42</f>
        <v>1.1391741018253626E-3</v>
      </c>
      <c r="J15" s="90" t="s">
        <v>4248</v>
      </c>
    </row>
    <row r="16" spans="2:10">
      <c r="B16" s="88" t="s">
        <v>4249</v>
      </c>
      <c r="C16" s="104">
        <v>45107</v>
      </c>
      <c r="D16" s="90" t="s">
        <v>4243</v>
      </c>
      <c r="E16" s="134">
        <v>5.316648947860627E-2</v>
      </c>
      <c r="F16" s="91" t="s">
        <v>139</v>
      </c>
      <c r="G16" s="93">
        <v>41170.999800000005</v>
      </c>
      <c r="H16" s="94">
        <f t="shared" si="0"/>
        <v>1.5077852235217392E-2</v>
      </c>
      <c r="I16" s="94">
        <f>G16/'סכום נכסי הקרן'!$C$42</f>
        <v>3.6920240063334763E-4</v>
      </c>
      <c r="J16" s="90" t="s">
        <v>4250</v>
      </c>
    </row>
    <row r="17" spans="2:10">
      <c r="B17" s="88" t="s">
        <v>4251</v>
      </c>
      <c r="C17" s="104">
        <v>44926</v>
      </c>
      <c r="D17" s="90" t="s">
        <v>4252</v>
      </c>
      <c r="E17" s="134">
        <v>5.3662616432233155E-2</v>
      </c>
      <c r="F17" s="91" t="s">
        <v>139</v>
      </c>
      <c r="G17" s="93">
        <v>69454.343989999994</v>
      </c>
      <c r="H17" s="94">
        <f t="shared" si="0"/>
        <v>2.5435921907710848E-2</v>
      </c>
      <c r="I17" s="94">
        <f>G17/'סכום נכסי הקרן'!$C$42</f>
        <v>6.228342925867522E-4</v>
      </c>
      <c r="J17" s="90" t="s">
        <v>4253</v>
      </c>
    </row>
    <row r="18" spans="2:10">
      <c r="B18" s="88" t="s">
        <v>4254</v>
      </c>
      <c r="C18" s="104">
        <v>45107</v>
      </c>
      <c r="D18" s="90" t="s">
        <v>4243</v>
      </c>
      <c r="E18" s="134">
        <v>3.8671023130026128E-2</v>
      </c>
      <c r="F18" s="91" t="s">
        <v>139</v>
      </c>
      <c r="G18" s="93">
        <v>87040.00026999999</v>
      </c>
      <c r="H18" s="94">
        <f t="shared" si="0"/>
        <v>3.1876230089130396E-2</v>
      </c>
      <c r="I18" s="94">
        <f>G18/'סכום נכסי הקרן'!$C$42</f>
        <v>7.8053428886638832E-4</v>
      </c>
      <c r="J18" s="90" t="s">
        <v>4255</v>
      </c>
    </row>
    <row r="19" spans="2:10">
      <c r="B19" s="88" t="s">
        <v>4256</v>
      </c>
      <c r="C19" s="104">
        <v>45107</v>
      </c>
      <c r="D19" s="90" t="s">
        <v>4243</v>
      </c>
      <c r="E19" s="134">
        <v>4.7910694202594535E-2</v>
      </c>
      <c r="F19" s="91" t="s">
        <v>139</v>
      </c>
      <c r="G19" s="93">
        <v>53480.000000000007</v>
      </c>
      <c r="H19" s="94">
        <f t="shared" si="0"/>
        <v>1.9585716680589966E-2</v>
      </c>
      <c r="I19" s="94">
        <f>G19/'סכום נכסי הקרן'!$C$42</f>
        <v>4.7958379640494986E-4</v>
      </c>
      <c r="J19" s="90" t="s">
        <v>4257</v>
      </c>
    </row>
    <row r="20" spans="2:10">
      <c r="B20" s="88" t="s">
        <v>4258</v>
      </c>
      <c r="C20" s="104">
        <v>44926</v>
      </c>
      <c r="D20" s="90" t="s">
        <v>4243</v>
      </c>
      <c r="E20" s="134">
        <v>5.5738249283756029E-2</v>
      </c>
      <c r="F20" s="91" t="s">
        <v>139</v>
      </c>
      <c r="G20" s="93">
        <v>70916.186000000016</v>
      </c>
      <c r="H20" s="94">
        <f t="shared" si="0"/>
        <v>2.5971285098429706E-2</v>
      </c>
      <c r="I20" s="94">
        <f>G20/'סכום נכסי הקרן'!$C$42</f>
        <v>6.3594341264845841E-4</v>
      </c>
      <c r="J20" s="90" t="s">
        <v>4259</v>
      </c>
    </row>
    <row r="21" spans="2:10">
      <c r="B21" s="88" t="s">
        <v>4260</v>
      </c>
      <c r="C21" s="104">
        <v>45107</v>
      </c>
      <c r="D21" s="90" t="s">
        <v>4243</v>
      </c>
      <c r="E21" s="134">
        <v>3.7833484368109918E-2</v>
      </c>
      <c r="F21" s="91" t="s">
        <v>139</v>
      </c>
      <c r="G21" s="93">
        <v>21480.000000000004</v>
      </c>
      <c r="H21" s="94">
        <f t="shared" si="0"/>
        <v>7.8665144782923049E-3</v>
      </c>
      <c r="I21" s="94">
        <f>G21/'סכום נכסי הקרן'!$C$42</f>
        <v>1.9262266168246678E-4</v>
      </c>
      <c r="J21" s="90" t="s">
        <v>4261</v>
      </c>
    </row>
    <row r="22" spans="2:10">
      <c r="B22" s="88" t="s">
        <v>4262</v>
      </c>
      <c r="C22" s="104">
        <v>45107</v>
      </c>
      <c r="D22" s="90" t="s">
        <v>4243</v>
      </c>
      <c r="E22" s="134">
        <v>1.0963914852626799E-2</v>
      </c>
      <c r="F22" s="91" t="s">
        <v>139</v>
      </c>
      <c r="G22" s="93">
        <v>10000.000000000002</v>
      </c>
      <c r="H22" s="94">
        <f t="shared" si="0"/>
        <v>3.6622506882180192E-3</v>
      </c>
      <c r="I22" s="94">
        <f>G22/'סכום נכסי הקרן'!$C$42</f>
        <v>8.9675354600775973E-5</v>
      </c>
      <c r="J22" s="90" t="s">
        <v>4263</v>
      </c>
    </row>
    <row r="23" spans="2:10">
      <c r="B23" s="88" t="s">
        <v>4264</v>
      </c>
      <c r="C23" s="104">
        <v>44926</v>
      </c>
      <c r="D23" s="90" t="s">
        <v>4243</v>
      </c>
      <c r="E23" s="134">
        <v>3.1442888293736475E-2</v>
      </c>
      <c r="F23" s="91" t="s">
        <v>139</v>
      </c>
      <c r="G23" s="93">
        <v>21703.602000000003</v>
      </c>
      <c r="H23" s="94">
        <f t="shared" si="0"/>
        <v>7.9484031361309968E-3</v>
      </c>
      <c r="I23" s="94">
        <f>G23/'סכום נכסי הקרן'!$C$42</f>
        <v>1.9462782054641104E-4</v>
      </c>
      <c r="J23" s="90" t="s">
        <v>4265</v>
      </c>
    </row>
    <row r="24" spans="2:10">
      <c r="B24" s="88" t="s">
        <v>4266</v>
      </c>
      <c r="C24" s="104">
        <v>44926</v>
      </c>
      <c r="D24" s="90" t="s">
        <v>4243</v>
      </c>
      <c r="E24" s="134">
        <v>6.1202700348278516E-2</v>
      </c>
      <c r="F24" s="91" t="s">
        <v>139</v>
      </c>
      <c r="G24" s="93">
        <v>23594.051000000003</v>
      </c>
      <c r="H24" s="94">
        <f t="shared" si="0"/>
        <v>8.6407329512601036E-3</v>
      </c>
      <c r="I24" s="94">
        <f>G24/'סכום נכסי הקרן'!$C$42</f>
        <v>2.1158048898937927E-4</v>
      </c>
      <c r="J24" s="90" t="s">
        <v>4267</v>
      </c>
    </row>
    <row r="25" spans="2:10">
      <c r="B25" s="88" t="s">
        <v>4268</v>
      </c>
      <c r="C25" s="104">
        <v>44926</v>
      </c>
      <c r="D25" s="90" t="s">
        <v>4243</v>
      </c>
      <c r="E25" s="134">
        <v>6.4249304281234543E-2</v>
      </c>
      <c r="F25" s="91" t="s">
        <v>139</v>
      </c>
      <c r="G25" s="93">
        <v>44600.000100000012</v>
      </c>
      <c r="H25" s="94">
        <f t="shared" si="0"/>
        <v>1.6333638106074872E-2</v>
      </c>
      <c r="I25" s="94">
        <f>G25/'סכום נכסי הקרן'!$C$42</f>
        <v>3.9995208241621439E-4</v>
      </c>
      <c r="J25" s="90" t="s">
        <v>4269</v>
      </c>
    </row>
    <row r="26" spans="2:10">
      <c r="B26" s="88" t="s">
        <v>4270</v>
      </c>
      <c r="C26" s="104">
        <v>45107</v>
      </c>
      <c r="D26" s="90" t="s">
        <v>4243</v>
      </c>
      <c r="E26" s="134">
        <v>5.7370395046900148E-2</v>
      </c>
      <c r="F26" s="91" t="s">
        <v>139</v>
      </c>
      <c r="G26" s="93">
        <v>220875.00030000004</v>
      </c>
      <c r="H26" s="94">
        <f t="shared" si="0"/>
        <v>8.0889962185883013E-2</v>
      </c>
      <c r="I26" s="94">
        <f>G26/'סכום נכסי הקרן'!$C$42</f>
        <v>1.9807043974348999E-3</v>
      </c>
      <c r="J26" s="90" t="s">
        <v>4271</v>
      </c>
    </row>
    <row r="27" spans="2:10">
      <c r="B27" s="88" t="s">
        <v>4272</v>
      </c>
      <c r="C27" s="104">
        <v>44926</v>
      </c>
      <c r="D27" s="90" t="s">
        <v>4243</v>
      </c>
      <c r="E27" s="134">
        <v>5.9910288237682831E-2</v>
      </c>
      <c r="F27" s="91" t="s">
        <v>139</v>
      </c>
      <c r="G27" s="93">
        <v>76350.000020000021</v>
      </c>
      <c r="H27" s="94">
        <f t="shared" si="0"/>
        <v>2.7961284011869078E-2</v>
      </c>
      <c r="I27" s="94">
        <f>G27/'סכום נכסי הקרן'!$C$42</f>
        <v>6.8467133255627525E-4</v>
      </c>
      <c r="J27" s="90" t="s">
        <v>4273</v>
      </c>
    </row>
    <row r="28" spans="2:10">
      <c r="B28" s="88" t="s">
        <v>4274</v>
      </c>
      <c r="C28" s="104">
        <v>45107</v>
      </c>
      <c r="D28" s="90" t="s">
        <v>4243</v>
      </c>
      <c r="E28" s="134">
        <v>6.5196757619450027E-2</v>
      </c>
      <c r="F28" s="91" t="s">
        <v>139</v>
      </c>
      <c r="G28" s="93">
        <v>85799.999450000018</v>
      </c>
      <c r="H28" s="94">
        <f t="shared" si="0"/>
        <v>3.1422110703486814E-2</v>
      </c>
      <c r="I28" s="94">
        <f>G28/'סכום נכסי הקרן'!$C$42</f>
        <v>7.6941453754251327E-4</v>
      </c>
      <c r="J28" s="90" t="s">
        <v>4275</v>
      </c>
    </row>
    <row r="29" spans="2:10">
      <c r="B29" s="88" t="s">
        <v>4276</v>
      </c>
      <c r="C29" s="104">
        <v>44926</v>
      </c>
      <c r="D29" s="90" t="s">
        <v>4243</v>
      </c>
      <c r="E29" s="134">
        <v>5.8050213563046273E-2</v>
      </c>
      <c r="F29" s="91" t="s">
        <v>139</v>
      </c>
      <c r="G29" s="93">
        <v>36957.316000000006</v>
      </c>
      <c r="H29" s="94">
        <f t="shared" si="0"/>
        <v>1.353469559556908E-2</v>
      </c>
      <c r="I29" s="94">
        <f>G29/'סכום נכסי הקרן'!$C$42</f>
        <v>3.3141604173929313E-4</v>
      </c>
      <c r="J29" s="90" t="s">
        <v>4277</v>
      </c>
    </row>
    <row r="30" spans="2:10">
      <c r="B30" s="88" t="s">
        <v>4278</v>
      </c>
      <c r="C30" s="104">
        <v>45107</v>
      </c>
      <c r="D30" s="90" t="s">
        <v>4243</v>
      </c>
      <c r="E30" s="134">
        <v>6.1781746510143468E-2</v>
      </c>
      <c r="F30" s="91" t="s">
        <v>139</v>
      </c>
      <c r="G30" s="93">
        <v>34900.000110000008</v>
      </c>
      <c r="H30" s="94">
        <f t="shared" si="0"/>
        <v>1.2781254942165645E-2</v>
      </c>
      <c r="I30" s="94">
        <f>G30/'סכום נכסי הקרן'!$C$42</f>
        <v>3.1296698854313702E-4</v>
      </c>
      <c r="J30" s="90" t="s">
        <v>4279</v>
      </c>
    </row>
    <row r="31" spans="2:10">
      <c r="B31" s="88" t="s">
        <v>4280</v>
      </c>
      <c r="C31" s="104">
        <v>44926</v>
      </c>
      <c r="D31" s="90" t="s">
        <v>4243</v>
      </c>
      <c r="E31" s="134">
        <v>5.5604801484728447E-2</v>
      </c>
      <c r="F31" s="91" t="s">
        <v>139</v>
      </c>
      <c r="G31" s="93">
        <v>82090.769420000011</v>
      </c>
      <c r="H31" s="94">
        <f t="shared" si="0"/>
        <v>3.006369768047417E-2</v>
      </c>
      <c r="I31" s="94">
        <f>G31/'סכום נכסי הקרן'!$C$42</f>
        <v>7.361518857189036E-4</v>
      </c>
      <c r="J31" s="90" t="s">
        <v>4281</v>
      </c>
    </row>
    <row r="32" spans="2:10">
      <c r="B32" s="88" t="s">
        <v>4282</v>
      </c>
      <c r="C32" s="104">
        <v>44926</v>
      </c>
      <c r="D32" s="90" t="s">
        <v>4243</v>
      </c>
      <c r="E32" s="134">
        <v>4.882994564330409E-2</v>
      </c>
      <c r="F32" s="91" t="s">
        <v>139</v>
      </c>
      <c r="G32" s="93">
        <v>26668.861860000005</v>
      </c>
      <c r="H32" s="94">
        <f t="shared" si="0"/>
        <v>9.7668057700776283E-3</v>
      </c>
      <c r="I32" s="94">
        <f>G32/'סכום נכסי הקרן'!$C$42</f>
        <v>2.3915396440946096E-4</v>
      </c>
      <c r="J32" s="90" t="s">
        <v>4283</v>
      </c>
    </row>
    <row r="33" spans="2:10">
      <c r="B33" s="88" t="s">
        <v>4284</v>
      </c>
      <c r="C33" s="104">
        <v>45107</v>
      </c>
      <c r="D33" s="90" t="s">
        <v>4243</v>
      </c>
      <c r="E33" s="134">
        <v>7.3167678748108575E-2</v>
      </c>
      <c r="F33" s="91" t="s">
        <v>139</v>
      </c>
      <c r="G33" s="93">
        <v>21944.000000000004</v>
      </c>
      <c r="H33" s="94">
        <f t="shared" si="0"/>
        <v>8.0364429102256201E-3</v>
      </c>
      <c r="I33" s="94">
        <f>G33/'סכום נכסי הקרן'!$C$42</f>
        <v>1.9678359813594278E-4</v>
      </c>
      <c r="J33" s="90" t="s">
        <v>4285</v>
      </c>
    </row>
    <row r="34" spans="2:10">
      <c r="B34" s="88" t="s">
        <v>4286</v>
      </c>
      <c r="C34" s="104">
        <v>44926</v>
      </c>
      <c r="D34" s="90" t="s">
        <v>4243</v>
      </c>
      <c r="E34" s="134">
        <v>6.4120674431444508E-2</v>
      </c>
      <c r="F34" s="91" t="s">
        <v>139</v>
      </c>
      <c r="G34" s="93">
        <v>129100.00017</v>
      </c>
      <c r="H34" s="94">
        <f t="shared" si="0"/>
        <v>4.727965644715288E-2</v>
      </c>
      <c r="I34" s="94">
        <f>G34/'סכום נכסי הקרן'!$C$42</f>
        <v>1.1577088294204986E-3</v>
      </c>
      <c r="J34" s="90" t="s">
        <v>4287</v>
      </c>
    </row>
    <row r="35" spans="2:10">
      <c r="B35" s="88" t="s">
        <v>4288</v>
      </c>
      <c r="C35" s="104">
        <v>45107</v>
      </c>
      <c r="D35" s="90" t="s">
        <v>4243</v>
      </c>
      <c r="E35" s="134">
        <v>5.987664122383525E-2</v>
      </c>
      <c r="F35" s="91" t="s">
        <v>139</v>
      </c>
      <c r="G35" s="93">
        <v>43162.500000000007</v>
      </c>
      <c r="H35" s="94">
        <f t="shared" si="0"/>
        <v>1.5807189533021022E-2</v>
      </c>
      <c r="I35" s="94">
        <f>G35/'סכום נכסי הקרן'!$C$42</f>
        <v>3.8706124929559926E-4</v>
      </c>
      <c r="J35" s="90" t="s">
        <v>4289</v>
      </c>
    </row>
    <row r="36" spans="2:10">
      <c r="B36" s="88" t="s">
        <v>4290</v>
      </c>
      <c r="C36" s="104">
        <v>44926</v>
      </c>
      <c r="D36" s="90" t="s">
        <v>4243</v>
      </c>
      <c r="E36" s="134">
        <v>5.1809248785046932E-2</v>
      </c>
      <c r="F36" s="91" t="s">
        <v>139</v>
      </c>
      <c r="G36" s="93">
        <v>53741.352000000006</v>
      </c>
      <c r="H36" s="94">
        <f t="shared" si="0"/>
        <v>1.9681430334776678E-2</v>
      </c>
      <c r="I36" s="94">
        <f>G36/'סכום נכסי הקרן'!$C$42</f>
        <v>4.8192747973251207E-4</v>
      </c>
      <c r="J36" s="90" t="s">
        <v>4291</v>
      </c>
    </row>
    <row r="37" spans="2:10">
      <c r="B37" s="88" t="s">
        <v>4292</v>
      </c>
      <c r="C37" s="104">
        <v>44926</v>
      </c>
      <c r="D37" s="90" t="s">
        <v>4243</v>
      </c>
      <c r="E37" s="134">
        <v>6.1584380517718348E-2</v>
      </c>
      <c r="F37" s="91" t="s">
        <v>139</v>
      </c>
      <c r="G37" s="93">
        <v>19675.000000000004</v>
      </c>
      <c r="H37" s="94">
        <f t="shared" si="0"/>
        <v>7.2054782290689526E-3</v>
      </c>
      <c r="I37" s="94">
        <f>G37/'סכום נכסי הקרן'!$C$42</f>
        <v>1.7643626017702671E-4</v>
      </c>
      <c r="J37" s="90" t="s">
        <v>4269</v>
      </c>
    </row>
    <row r="38" spans="2:10">
      <c r="B38" s="88" t="s">
        <v>4293</v>
      </c>
      <c r="C38" s="104">
        <v>44926</v>
      </c>
      <c r="D38" s="90" t="s">
        <v>4243</v>
      </c>
      <c r="E38" s="134">
        <v>5.451867887284307E-2</v>
      </c>
      <c r="F38" s="91" t="s">
        <v>139</v>
      </c>
      <c r="G38" s="93">
        <v>33842.449000000008</v>
      </c>
      <c r="H38" s="94">
        <f t="shared" si="0"/>
        <v>1.2393953214123321E-2</v>
      </c>
      <c r="I38" s="94">
        <f>G38/'סכום נכסי הקרן'!$C$42</f>
        <v>3.034833614633676E-4</v>
      </c>
      <c r="J38" s="90" t="s">
        <v>4291</v>
      </c>
    </row>
    <row r="39" spans="2:10">
      <c r="B39" s="88" t="s">
        <v>4294</v>
      </c>
      <c r="C39" s="104">
        <v>44926</v>
      </c>
      <c r="D39" s="90" t="s">
        <v>4252</v>
      </c>
      <c r="E39" s="134">
        <v>3.8443021031945405E-2</v>
      </c>
      <c r="F39" s="91" t="s">
        <v>139</v>
      </c>
      <c r="G39" s="93">
        <v>95082.611890000044</v>
      </c>
      <c r="H39" s="94">
        <f t="shared" si="0"/>
        <v>3.4821636083171938E-2</v>
      </c>
      <c r="I39" s="94">
        <f>G39/'סכום נכסי הקרן'!$C$42</f>
        <v>8.5265669376037101E-4</v>
      </c>
      <c r="J39" s="90" t="s">
        <v>4295</v>
      </c>
    </row>
    <row r="40" spans="2:10">
      <c r="B40" s="88" t="s">
        <v>4296</v>
      </c>
      <c r="C40" s="104">
        <v>45107</v>
      </c>
      <c r="D40" s="90" t="s">
        <v>4243</v>
      </c>
      <c r="E40" s="134">
        <v>5.5702368877963579E-2</v>
      </c>
      <c r="F40" s="91" t="s">
        <v>139</v>
      </c>
      <c r="G40" s="93">
        <v>47008.000000000007</v>
      </c>
      <c r="H40" s="94">
        <f t="shared" si="0"/>
        <v>1.7215508035175263E-2</v>
      </c>
      <c r="I40" s="94">
        <f>G40/'סכום נכסי הקרן'!$C$42</f>
        <v>4.2154590690732767E-4</v>
      </c>
      <c r="J40" s="90" t="s">
        <v>4297</v>
      </c>
    </row>
    <row r="41" spans="2:10">
      <c r="B41" s="88" t="s">
        <v>4298</v>
      </c>
      <c r="C41" s="104">
        <v>44926</v>
      </c>
      <c r="D41" s="90" t="s">
        <v>4243</v>
      </c>
      <c r="E41" s="134">
        <v>1.03495447062998E-2</v>
      </c>
      <c r="F41" s="91" t="s">
        <v>139</v>
      </c>
      <c r="G41" s="93">
        <v>31008.192150000006</v>
      </c>
      <c r="H41" s="94">
        <f t="shared" si="0"/>
        <v>1.1355977304173407E-2</v>
      </c>
      <c r="I41" s="94">
        <f>G41/'סכום נכסי הקרן'!$C$42</f>
        <v>2.7806706265802477E-4</v>
      </c>
      <c r="J41" s="90" t="s">
        <v>4299</v>
      </c>
    </row>
    <row r="42" spans="2:10">
      <c r="B42" s="88" t="s">
        <v>4300</v>
      </c>
      <c r="C42" s="104">
        <v>44926</v>
      </c>
      <c r="D42" s="90" t="s">
        <v>4243</v>
      </c>
      <c r="E42" s="134">
        <v>4.7296312681196134E-2</v>
      </c>
      <c r="F42" s="91" t="s">
        <v>139</v>
      </c>
      <c r="G42" s="93">
        <v>169614.83300000004</v>
      </c>
      <c r="H42" s="94">
        <f t="shared" si="0"/>
        <v>6.2117203888623441E-2</v>
      </c>
      <c r="I42" s="94">
        <f>G42/'סכום נכסי הקרן'!$C$42</f>
        <v>1.52102702948264E-3</v>
      </c>
      <c r="J42" s="90" t="s">
        <v>4301</v>
      </c>
    </row>
    <row r="43" spans="2:10">
      <c r="B43" s="88" t="s">
        <v>4302</v>
      </c>
      <c r="C43" s="104">
        <v>44834</v>
      </c>
      <c r="D43" s="90" t="s">
        <v>4243</v>
      </c>
      <c r="E43" s="134">
        <v>9.3472825224956522E-4</v>
      </c>
      <c r="F43" s="91" t="s">
        <v>139</v>
      </c>
      <c r="G43" s="93">
        <v>51745.251020000011</v>
      </c>
      <c r="H43" s="94">
        <f t="shared" si="0"/>
        <v>1.8950408116000916E-2</v>
      </c>
      <c r="I43" s="94">
        <f>G43/'סכום נכסי הקרן'!$C$42</f>
        <v>4.6402737341246647E-4</v>
      </c>
      <c r="J43" s="90" t="s">
        <v>4303</v>
      </c>
    </row>
    <row r="44" spans="2:10">
      <c r="B44" s="88" t="s">
        <v>4318</v>
      </c>
      <c r="C44" s="104">
        <v>44977</v>
      </c>
      <c r="D44" s="90" t="s">
        <v>4243</v>
      </c>
      <c r="E44" s="134">
        <v>1.3517987452427962E-2</v>
      </c>
      <c r="F44" s="91" t="s">
        <v>139</v>
      </c>
      <c r="G44" s="93">
        <v>72406.018000000011</v>
      </c>
      <c r="H44" s="94">
        <f>IFERROR(G44/$G$10,0)</f>
        <v>2.6516898925162628E-2</v>
      </c>
      <c r="I44" s="94">
        <f>G44/'סכום נכסי הקרן'!$C$42</f>
        <v>6.4930353393801668E-4</v>
      </c>
      <c r="J44" s="90" t="s">
        <v>4319</v>
      </c>
    </row>
    <row r="45" spans="2:10">
      <c r="B45" s="115"/>
      <c r="C45" s="104"/>
      <c r="D45" s="90"/>
      <c r="E45" s="134"/>
      <c r="F45" s="90"/>
      <c r="G45" s="90"/>
      <c r="H45" s="94"/>
      <c r="I45" s="90"/>
      <c r="J45" s="90"/>
    </row>
    <row r="46" spans="2:10">
      <c r="B46" s="87" t="s">
        <v>93</v>
      </c>
      <c r="C46" s="102"/>
      <c r="D46" s="82"/>
      <c r="E46" s="133">
        <v>0</v>
      </c>
      <c r="F46" s="83"/>
      <c r="G46" s="85">
        <f>SUM(G47:G55)</f>
        <v>766173.71910000022</v>
      </c>
      <c r="H46" s="86">
        <f t="shared" si="0"/>
        <v>0.28059202300685343</v>
      </c>
      <c r="I46" s="86">
        <f>G46/'סכום נכסי הקרן'!$C$42</f>
        <v>6.8706899946087826E-3</v>
      </c>
      <c r="J46" s="82"/>
    </row>
    <row r="47" spans="2:10">
      <c r="B47" s="88" t="s">
        <v>4304</v>
      </c>
      <c r="C47" s="104">
        <v>44926</v>
      </c>
      <c r="D47" s="90" t="s">
        <v>29</v>
      </c>
      <c r="E47" s="134">
        <v>0</v>
      </c>
      <c r="F47" s="91" t="s">
        <v>139</v>
      </c>
      <c r="G47" s="93">
        <v>8317.7760000000017</v>
      </c>
      <c r="H47" s="94">
        <f t="shared" si="0"/>
        <v>3.0461780880443323E-3</v>
      </c>
      <c r="I47" s="94">
        <f>G47/'סכום נכסי הקרן'!$C$42</f>
        <v>7.4589951228982396E-5</v>
      </c>
      <c r="J47" s="90" t="s">
        <v>4305</v>
      </c>
    </row>
    <row r="48" spans="2:10">
      <c r="B48" s="88" t="s">
        <v>4306</v>
      </c>
      <c r="C48" s="104">
        <v>44926</v>
      </c>
      <c r="D48" s="90" t="s">
        <v>29</v>
      </c>
      <c r="E48" s="134">
        <v>0</v>
      </c>
      <c r="F48" s="91" t="s">
        <v>139</v>
      </c>
      <c r="G48" s="93">
        <v>23172.379000000004</v>
      </c>
      <c r="H48" s="94">
        <f t="shared" si="0"/>
        <v>8.4863060940398773E-3</v>
      </c>
      <c r="I48" s="94">
        <f>G48/'סכום נכסי הקרן'!$C$42</f>
        <v>2.0779913037685744E-4</v>
      </c>
      <c r="J48" s="90" t="s">
        <v>4277</v>
      </c>
    </row>
    <row r="49" spans="2:10">
      <c r="B49" s="88" t="s">
        <v>4307</v>
      </c>
      <c r="C49" s="104">
        <v>44834</v>
      </c>
      <c r="D49" s="90" t="s">
        <v>29</v>
      </c>
      <c r="E49" s="134">
        <v>0</v>
      </c>
      <c r="F49" s="91" t="s">
        <v>139</v>
      </c>
      <c r="G49" s="93">
        <v>435058.6103800002</v>
      </c>
      <c r="H49" s="94">
        <f t="shared" si="0"/>
        <v>0.15932936952793303</v>
      </c>
      <c r="I49" s="94">
        <f>G49/'סכום נכסי הקרן'!$C$42</f>
        <v>3.9014035157947345E-3</v>
      </c>
      <c r="J49" s="90" t="s">
        <v>4308</v>
      </c>
    </row>
    <row r="50" spans="2:10">
      <c r="B50" s="88" t="s">
        <v>4309</v>
      </c>
      <c r="C50" s="104">
        <v>44834</v>
      </c>
      <c r="D50" s="90" t="s">
        <v>29</v>
      </c>
      <c r="E50" s="134">
        <v>0</v>
      </c>
      <c r="F50" s="91" t="s">
        <v>139</v>
      </c>
      <c r="G50" s="93">
        <v>202998.52500000002</v>
      </c>
      <c r="H50" s="94">
        <f t="shared" si="0"/>
        <v>7.4343148788849261E-2</v>
      </c>
      <c r="I50" s="94">
        <f>G50/'סכום נכסי הקרן'!$C$42</f>
        <v>1.8203964712809485E-3</v>
      </c>
      <c r="J50" s="90" t="s">
        <v>4310</v>
      </c>
    </row>
    <row r="51" spans="2:10">
      <c r="B51" s="88" t="s">
        <v>4311</v>
      </c>
      <c r="C51" s="104">
        <v>44377</v>
      </c>
      <c r="D51" s="90" t="s">
        <v>29</v>
      </c>
      <c r="E51" s="134">
        <v>0</v>
      </c>
      <c r="F51" s="91" t="s">
        <v>139</v>
      </c>
      <c r="G51" s="93">
        <v>10359.206580000002</v>
      </c>
      <c r="H51" s="94">
        <f t="shared" si="0"/>
        <v>3.7938011426997629E-3</v>
      </c>
      <c r="I51" s="94">
        <f>G51/'סכום נכסי הקרן'!$C$42</f>
        <v>9.2896552344419171E-5</v>
      </c>
      <c r="J51" s="90" t="s">
        <v>4312</v>
      </c>
    </row>
    <row r="52" spans="2:10">
      <c r="B52" s="88" t="s">
        <v>4313</v>
      </c>
      <c r="C52" s="104">
        <v>44377</v>
      </c>
      <c r="D52" s="90" t="s">
        <v>29</v>
      </c>
      <c r="E52" s="134">
        <v>0</v>
      </c>
      <c r="F52" s="91" t="s">
        <v>139</v>
      </c>
      <c r="G52" s="93">
        <v>14214.377140000002</v>
      </c>
      <c r="H52" s="94">
        <f t="shared" si="0"/>
        <v>5.2056612463555474E-3</v>
      </c>
      <c r="I52" s="94">
        <f>G52/'סכום נכסי הקרן'!$C$42</f>
        <v>1.2746793104586638E-4</v>
      </c>
      <c r="J52" s="90" t="s">
        <v>4312</v>
      </c>
    </row>
    <row r="53" spans="2:10">
      <c r="B53" s="88" t="s">
        <v>4314</v>
      </c>
      <c r="C53" s="104">
        <v>44834</v>
      </c>
      <c r="D53" s="90" t="s">
        <v>29</v>
      </c>
      <c r="E53" s="134">
        <v>0</v>
      </c>
      <c r="F53" s="91" t="s">
        <v>139</v>
      </c>
      <c r="G53" s="93">
        <v>13700.066020000004</v>
      </c>
      <c r="H53" s="94">
        <f t="shared" si="0"/>
        <v>5.0173076210377303E-3</v>
      </c>
      <c r="I53" s="94">
        <f>G53/'סכום נכסי הקרן'!$C$42</f>
        <v>1.2285582783975416E-4</v>
      </c>
      <c r="J53" s="90" t="s">
        <v>4315</v>
      </c>
    </row>
    <row r="54" spans="2:10">
      <c r="B54" s="88" t="s">
        <v>4316</v>
      </c>
      <c r="C54" s="104">
        <v>44742</v>
      </c>
      <c r="D54" s="90" t="s">
        <v>29</v>
      </c>
      <c r="E54" s="134">
        <v>0</v>
      </c>
      <c r="F54" s="91" t="s">
        <v>139</v>
      </c>
      <c r="G54" s="93">
        <v>-2.0000000004074538E-5</v>
      </c>
      <c r="H54" s="94">
        <f t="shared" si="0"/>
        <v>-7.324501377928234E-12</v>
      </c>
      <c r="I54" s="94">
        <f>G54/'סכום נכסי הקרן'!$C$42</f>
        <v>-1.7935070923809047E-13</v>
      </c>
      <c r="J54" s="90" t="s">
        <v>4317</v>
      </c>
    </row>
    <row r="55" spans="2:10">
      <c r="B55" s="88" t="s">
        <v>4320</v>
      </c>
      <c r="C55" s="104">
        <v>45077</v>
      </c>
      <c r="D55" s="90" t="s">
        <v>29</v>
      </c>
      <c r="E55" s="134">
        <v>0</v>
      </c>
      <c r="F55" s="91" t="s">
        <v>139</v>
      </c>
      <c r="G55" s="93">
        <v>58352.77900000001</v>
      </c>
      <c r="H55" s="94">
        <f t="shared" si="0"/>
        <v>2.1370250505218395E-2</v>
      </c>
      <c r="I55" s="94">
        <f>G55/'סכום נכסי הקרן'!$C$42</f>
        <v>5.2328061487657131E-4</v>
      </c>
      <c r="J55" s="90" t="s">
        <v>4321</v>
      </c>
    </row>
    <row r="56" spans="2:10">
      <c r="B56" s="96"/>
      <c r="C56" s="135"/>
      <c r="D56" s="98"/>
      <c r="E56" s="136"/>
      <c r="F56" s="113"/>
      <c r="G56" s="113"/>
      <c r="H56" s="113"/>
      <c r="I56" s="113"/>
      <c r="J56" s="98"/>
    </row>
    <row r="57" spans="2:10">
      <c r="B57" s="96"/>
      <c r="C57" s="135"/>
      <c r="D57" s="98"/>
      <c r="E57" s="136"/>
      <c r="F57" s="113"/>
      <c r="G57" s="113"/>
      <c r="H57" s="113"/>
      <c r="I57" s="113"/>
      <c r="J57" s="98"/>
    </row>
    <row r="58" spans="2:10">
      <c r="B58" s="96"/>
      <c r="C58" s="135"/>
      <c r="D58" s="98"/>
      <c r="E58" s="136"/>
      <c r="F58" s="113"/>
      <c r="G58" s="113"/>
      <c r="H58" s="113"/>
      <c r="I58" s="113"/>
      <c r="J58" s="98"/>
    </row>
    <row r="59" spans="2:10">
      <c r="B59" s="125"/>
      <c r="C59" s="135"/>
      <c r="D59" s="98"/>
      <c r="E59" s="136"/>
      <c r="F59" s="113"/>
      <c r="G59" s="113"/>
      <c r="H59" s="113"/>
      <c r="I59" s="113"/>
      <c r="J59" s="98"/>
    </row>
    <row r="60" spans="2:10">
      <c r="B60" s="125"/>
      <c r="C60" s="135"/>
      <c r="D60" s="98"/>
      <c r="E60" s="136"/>
      <c r="F60" s="113"/>
      <c r="G60" s="113"/>
      <c r="H60" s="113"/>
      <c r="I60" s="113"/>
      <c r="J60" s="98"/>
    </row>
    <row r="61" spans="2:10">
      <c r="B61" s="96"/>
      <c r="C61" s="135"/>
      <c r="D61" s="98"/>
      <c r="E61" s="136"/>
      <c r="F61" s="113"/>
      <c r="G61" s="113"/>
      <c r="H61" s="113"/>
      <c r="I61" s="113"/>
      <c r="J61" s="98"/>
    </row>
    <row r="62" spans="2:10">
      <c r="B62" s="96"/>
      <c r="C62" s="135"/>
      <c r="D62" s="98"/>
      <c r="E62" s="136"/>
      <c r="F62" s="113"/>
      <c r="G62" s="113"/>
      <c r="H62" s="113"/>
      <c r="I62" s="113"/>
      <c r="J62" s="98"/>
    </row>
    <row r="63" spans="2:10">
      <c r="B63" s="96"/>
      <c r="C63" s="135"/>
      <c r="D63" s="98"/>
      <c r="E63" s="136"/>
      <c r="F63" s="113"/>
      <c r="G63" s="113"/>
      <c r="H63" s="113"/>
      <c r="I63" s="113"/>
      <c r="J63" s="98"/>
    </row>
    <row r="64" spans="2:10">
      <c r="B64" s="96"/>
      <c r="C64" s="135"/>
      <c r="D64" s="98"/>
      <c r="E64" s="136"/>
      <c r="F64" s="113"/>
      <c r="G64" s="113"/>
      <c r="H64" s="113"/>
      <c r="I64" s="113"/>
      <c r="J64" s="98"/>
    </row>
    <row r="65" spans="2:10">
      <c r="B65" s="96"/>
      <c r="C65" s="135"/>
      <c r="D65" s="98"/>
      <c r="E65" s="136"/>
      <c r="F65" s="113"/>
      <c r="G65" s="113"/>
      <c r="H65" s="113"/>
      <c r="I65" s="113"/>
      <c r="J65" s="98"/>
    </row>
    <row r="66" spans="2:10">
      <c r="B66" s="96"/>
      <c r="C66" s="135"/>
      <c r="D66" s="98"/>
      <c r="E66" s="136"/>
      <c r="F66" s="113"/>
      <c r="G66" s="113"/>
      <c r="H66" s="113"/>
      <c r="I66" s="113"/>
      <c r="J66" s="98"/>
    </row>
    <row r="67" spans="2:10">
      <c r="B67" s="96"/>
      <c r="C67" s="135"/>
      <c r="D67" s="98"/>
      <c r="E67" s="136"/>
      <c r="F67" s="113"/>
      <c r="G67" s="113"/>
      <c r="H67" s="113"/>
      <c r="I67" s="113"/>
      <c r="J67" s="98"/>
    </row>
    <row r="68" spans="2:10">
      <c r="B68" s="96"/>
      <c r="C68" s="135"/>
      <c r="D68" s="98"/>
      <c r="E68" s="136"/>
      <c r="F68" s="113"/>
      <c r="G68" s="113"/>
      <c r="H68" s="113"/>
      <c r="I68" s="113"/>
      <c r="J68" s="98"/>
    </row>
    <row r="69" spans="2:10">
      <c r="B69" s="96"/>
      <c r="C69" s="135"/>
      <c r="D69" s="98"/>
      <c r="E69" s="136"/>
      <c r="F69" s="113"/>
      <c r="G69" s="113"/>
      <c r="H69" s="113"/>
      <c r="I69" s="113"/>
      <c r="J69" s="98"/>
    </row>
    <row r="70" spans="2:10">
      <c r="B70" s="96"/>
      <c r="C70" s="135"/>
      <c r="D70" s="98"/>
      <c r="E70" s="136"/>
      <c r="F70" s="113"/>
      <c r="G70" s="113"/>
      <c r="H70" s="113"/>
      <c r="I70" s="113"/>
      <c r="J70" s="98"/>
    </row>
    <row r="71" spans="2:10">
      <c r="B71" s="96"/>
      <c r="C71" s="135"/>
      <c r="D71" s="98"/>
      <c r="E71" s="136"/>
      <c r="F71" s="113"/>
      <c r="G71" s="113"/>
      <c r="H71" s="113"/>
      <c r="I71" s="113"/>
      <c r="J71" s="98"/>
    </row>
    <row r="72" spans="2:10">
      <c r="B72" s="96"/>
      <c r="C72" s="135"/>
      <c r="D72" s="98"/>
      <c r="E72" s="136"/>
      <c r="F72" s="113"/>
      <c r="G72" s="113"/>
      <c r="H72" s="113"/>
      <c r="I72" s="113"/>
      <c r="J72" s="98"/>
    </row>
    <row r="73" spans="2:10">
      <c r="B73" s="96"/>
      <c r="C73" s="135"/>
      <c r="D73" s="98"/>
      <c r="E73" s="136"/>
      <c r="F73" s="113"/>
      <c r="G73" s="113"/>
      <c r="H73" s="113"/>
      <c r="I73" s="113"/>
      <c r="J73" s="98"/>
    </row>
    <row r="74" spans="2:10">
      <c r="B74" s="96"/>
      <c r="C74" s="135"/>
      <c r="D74" s="98"/>
      <c r="E74" s="136"/>
      <c r="F74" s="113"/>
      <c r="G74" s="113"/>
      <c r="H74" s="113"/>
      <c r="I74" s="113"/>
      <c r="J74" s="98"/>
    </row>
    <row r="75" spans="2:10">
      <c r="B75" s="96"/>
      <c r="C75" s="135"/>
      <c r="D75" s="98"/>
      <c r="E75" s="136"/>
      <c r="F75" s="113"/>
      <c r="G75" s="113"/>
      <c r="H75" s="113"/>
      <c r="I75" s="113"/>
      <c r="J75" s="98"/>
    </row>
    <row r="76" spans="2:10">
      <c r="B76" s="96"/>
      <c r="C76" s="135"/>
      <c r="D76" s="98"/>
      <c r="E76" s="136"/>
      <c r="F76" s="113"/>
      <c r="G76" s="113"/>
      <c r="H76" s="113"/>
      <c r="I76" s="113"/>
      <c r="J76" s="98"/>
    </row>
    <row r="77" spans="2:10">
      <c r="B77" s="96"/>
      <c r="C77" s="135"/>
      <c r="D77" s="98"/>
      <c r="E77" s="136"/>
      <c r="F77" s="113"/>
      <c r="G77" s="113"/>
      <c r="H77" s="113"/>
      <c r="I77" s="113"/>
      <c r="J77" s="98"/>
    </row>
    <row r="78" spans="2:10">
      <c r="B78" s="96"/>
      <c r="C78" s="135"/>
      <c r="D78" s="98"/>
      <c r="E78" s="136"/>
      <c r="F78" s="113"/>
      <c r="G78" s="113"/>
      <c r="H78" s="113"/>
      <c r="I78" s="113"/>
      <c r="J78" s="98"/>
    </row>
    <row r="79" spans="2:10">
      <c r="B79" s="96"/>
      <c r="C79" s="135"/>
      <c r="D79" s="98"/>
      <c r="E79" s="136"/>
      <c r="F79" s="113"/>
      <c r="G79" s="113"/>
      <c r="H79" s="113"/>
      <c r="I79" s="113"/>
      <c r="J79" s="98"/>
    </row>
    <row r="80" spans="2:10">
      <c r="B80" s="96"/>
      <c r="C80" s="135"/>
      <c r="D80" s="98"/>
      <c r="E80" s="136"/>
      <c r="F80" s="113"/>
      <c r="G80" s="113"/>
      <c r="H80" s="113"/>
      <c r="I80" s="113"/>
      <c r="J80" s="98"/>
    </row>
    <row r="81" spans="2:10">
      <c r="B81" s="96"/>
      <c r="C81" s="135"/>
      <c r="D81" s="98"/>
      <c r="E81" s="136"/>
      <c r="F81" s="113"/>
      <c r="G81" s="113"/>
      <c r="H81" s="113"/>
      <c r="I81" s="113"/>
      <c r="J81" s="98"/>
    </row>
    <row r="82" spans="2:10">
      <c r="B82" s="96"/>
      <c r="C82" s="135"/>
      <c r="D82" s="98"/>
      <c r="E82" s="136"/>
      <c r="F82" s="113"/>
      <c r="G82" s="113"/>
      <c r="H82" s="113"/>
      <c r="I82" s="113"/>
      <c r="J82" s="98"/>
    </row>
    <row r="83" spans="2:10">
      <c r="B83" s="96"/>
      <c r="C83" s="135"/>
      <c r="D83" s="98"/>
      <c r="E83" s="136"/>
      <c r="F83" s="113"/>
      <c r="G83" s="113"/>
      <c r="H83" s="113"/>
      <c r="I83" s="113"/>
      <c r="J83" s="98"/>
    </row>
    <row r="84" spans="2:10">
      <c r="B84" s="96"/>
      <c r="C84" s="135"/>
      <c r="D84" s="98"/>
      <c r="E84" s="136"/>
      <c r="F84" s="113"/>
      <c r="G84" s="113"/>
      <c r="H84" s="113"/>
      <c r="I84" s="113"/>
      <c r="J84" s="98"/>
    </row>
    <row r="85" spans="2:10">
      <c r="B85" s="96"/>
      <c r="C85" s="135"/>
      <c r="D85" s="98"/>
      <c r="E85" s="136"/>
      <c r="F85" s="113"/>
      <c r="G85" s="113"/>
      <c r="H85" s="113"/>
      <c r="I85" s="113"/>
      <c r="J85" s="98"/>
    </row>
    <row r="86" spans="2:10">
      <c r="B86" s="96"/>
      <c r="C86" s="135"/>
      <c r="D86" s="98"/>
      <c r="E86" s="136"/>
      <c r="F86" s="113"/>
      <c r="G86" s="113"/>
      <c r="H86" s="113"/>
      <c r="I86" s="113"/>
      <c r="J86" s="98"/>
    </row>
    <row r="87" spans="2:10">
      <c r="B87" s="96"/>
      <c r="C87" s="135"/>
      <c r="D87" s="98"/>
      <c r="E87" s="136"/>
      <c r="F87" s="113"/>
      <c r="G87" s="113"/>
      <c r="H87" s="113"/>
      <c r="I87" s="113"/>
      <c r="J87" s="98"/>
    </row>
    <row r="88" spans="2:10">
      <c r="B88" s="96"/>
      <c r="C88" s="135"/>
      <c r="D88" s="98"/>
      <c r="E88" s="136"/>
      <c r="F88" s="113"/>
      <c r="G88" s="113"/>
      <c r="H88" s="113"/>
      <c r="I88" s="113"/>
      <c r="J88" s="98"/>
    </row>
    <row r="89" spans="2:10">
      <c r="B89" s="96"/>
      <c r="C89" s="135"/>
      <c r="D89" s="98"/>
      <c r="E89" s="136"/>
      <c r="F89" s="113"/>
      <c r="G89" s="113"/>
      <c r="H89" s="113"/>
      <c r="I89" s="113"/>
      <c r="J89" s="98"/>
    </row>
    <row r="90" spans="2:10">
      <c r="B90" s="96"/>
      <c r="C90" s="135"/>
      <c r="D90" s="98"/>
      <c r="E90" s="136"/>
      <c r="F90" s="113"/>
      <c r="G90" s="113"/>
      <c r="H90" s="113"/>
      <c r="I90" s="113"/>
      <c r="J90" s="98"/>
    </row>
    <row r="91" spans="2:10">
      <c r="B91" s="96"/>
      <c r="C91" s="135"/>
      <c r="D91" s="98"/>
      <c r="E91" s="136"/>
      <c r="F91" s="113"/>
      <c r="G91" s="113"/>
      <c r="H91" s="113"/>
      <c r="I91" s="113"/>
      <c r="J91" s="98"/>
    </row>
    <row r="92" spans="2:10">
      <c r="B92" s="96"/>
      <c r="C92" s="135"/>
      <c r="D92" s="98"/>
      <c r="E92" s="136"/>
      <c r="F92" s="113"/>
      <c r="G92" s="113"/>
      <c r="H92" s="113"/>
      <c r="I92" s="113"/>
      <c r="J92" s="98"/>
    </row>
    <row r="93" spans="2:10">
      <c r="B93" s="96"/>
      <c r="C93" s="135"/>
      <c r="D93" s="98"/>
      <c r="E93" s="136"/>
      <c r="F93" s="113"/>
      <c r="G93" s="113"/>
      <c r="H93" s="113"/>
      <c r="I93" s="113"/>
      <c r="J93" s="98"/>
    </row>
    <row r="94" spans="2:10">
      <c r="B94" s="96"/>
      <c r="C94" s="135"/>
      <c r="D94" s="98"/>
      <c r="E94" s="136"/>
      <c r="F94" s="113"/>
      <c r="G94" s="113"/>
      <c r="H94" s="113"/>
      <c r="I94" s="113"/>
      <c r="J94" s="98"/>
    </row>
    <row r="95" spans="2:10">
      <c r="B95" s="96"/>
      <c r="C95" s="135"/>
      <c r="D95" s="98"/>
      <c r="E95" s="136"/>
      <c r="F95" s="113"/>
      <c r="G95" s="113"/>
      <c r="H95" s="113"/>
      <c r="I95" s="113"/>
      <c r="J95" s="98"/>
    </row>
    <row r="96" spans="2:10">
      <c r="B96" s="96"/>
      <c r="C96" s="135"/>
      <c r="D96" s="98"/>
      <c r="E96" s="136"/>
      <c r="F96" s="113"/>
      <c r="G96" s="113"/>
      <c r="H96" s="113"/>
      <c r="I96" s="113"/>
      <c r="J96" s="98"/>
    </row>
    <row r="97" spans="2:10">
      <c r="B97" s="96"/>
      <c r="C97" s="135"/>
      <c r="D97" s="98"/>
      <c r="E97" s="136"/>
      <c r="F97" s="113"/>
      <c r="G97" s="113"/>
      <c r="H97" s="113"/>
      <c r="I97" s="113"/>
      <c r="J97" s="98"/>
    </row>
    <row r="98" spans="2:10">
      <c r="B98" s="96"/>
      <c r="C98" s="135"/>
      <c r="D98" s="98"/>
      <c r="E98" s="136"/>
      <c r="F98" s="113"/>
      <c r="G98" s="113"/>
      <c r="H98" s="113"/>
      <c r="I98" s="113"/>
      <c r="J98" s="98"/>
    </row>
    <row r="99" spans="2:10">
      <c r="B99" s="96"/>
      <c r="C99" s="135"/>
      <c r="D99" s="98"/>
      <c r="E99" s="136"/>
      <c r="F99" s="113"/>
      <c r="G99" s="113"/>
      <c r="H99" s="113"/>
      <c r="I99" s="113"/>
      <c r="J99" s="98"/>
    </row>
    <row r="100" spans="2:10">
      <c r="B100" s="96"/>
      <c r="C100" s="135"/>
      <c r="D100" s="98"/>
      <c r="E100" s="136"/>
      <c r="F100" s="113"/>
      <c r="G100" s="113"/>
      <c r="H100" s="113"/>
      <c r="I100" s="113"/>
      <c r="J100" s="98"/>
    </row>
    <row r="101" spans="2:10">
      <c r="B101" s="96"/>
      <c r="C101" s="96"/>
      <c r="D101" s="98"/>
      <c r="E101" s="98"/>
      <c r="F101" s="113"/>
      <c r="G101" s="113"/>
      <c r="H101" s="113"/>
      <c r="I101" s="113"/>
      <c r="J101" s="98"/>
    </row>
    <row r="102" spans="2:10">
      <c r="B102" s="96"/>
      <c r="C102" s="96"/>
      <c r="D102" s="98"/>
      <c r="E102" s="98"/>
      <c r="F102" s="113"/>
      <c r="G102" s="113"/>
      <c r="H102" s="113"/>
      <c r="I102" s="113"/>
      <c r="J102" s="98"/>
    </row>
    <row r="103" spans="2:10">
      <c r="B103" s="96"/>
      <c r="C103" s="96"/>
      <c r="D103" s="98"/>
      <c r="E103" s="98"/>
      <c r="F103" s="113"/>
      <c r="G103" s="113"/>
      <c r="H103" s="113"/>
      <c r="I103" s="113"/>
      <c r="J103" s="98"/>
    </row>
    <row r="104" spans="2:10">
      <c r="B104" s="96"/>
      <c r="C104" s="96"/>
      <c r="D104" s="98"/>
      <c r="E104" s="98"/>
      <c r="F104" s="113"/>
      <c r="G104" s="113"/>
      <c r="H104" s="113"/>
      <c r="I104" s="113"/>
      <c r="J104" s="98"/>
    </row>
    <row r="105" spans="2:10">
      <c r="B105" s="96"/>
      <c r="C105" s="96"/>
      <c r="D105" s="98"/>
      <c r="E105" s="98"/>
      <c r="F105" s="113"/>
      <c r="G105" s="113"/>
      <c r="H105" s="113"/>
      <c r="I105" s="113"/>
      <c r="J105" s="98"/>
    </row>
    <row r="106" spans="2:10">
      <c r="B106" s="96"/>
      <c r="C106" s="96"/>
      <c r="D106" s="98"/>
      <c r="E106" s="98"/>
      <c r="F106" s="113"/>
      <c r="G106" s="113"/>
      <c r="H106" s="113"/>
      <c r="I106" s="113"/>
      <c r="J106" s="98"/>
    </row>
    <row r="107" spans="2:10">
      <c r="B107" s="96"/>
      <c r="C107" s="96"/>
      <c r="D107" s="98"/>
      <c r="E107" s="98"/>
      <c r="F107" s="113"/>
      <c r="G107" s="113"/>
      <c r="H107" s="113"/>
      <c r="I107" s="113"/>
      <c r="J107" s="98"/>
    </row>
    <row r="108" spans="2:10">
      <c r="B108" s="96"/>
      <c r="C108" s="96"/>
      <c r="D108" s="98"/>
      <c r="E108" s="98"/>
      <c r="F108" s="113"/>
      <c r="G108" s="113"/>
      <c r="H108" s="113"/>
      <c r="I108" s="113"/>
      <c r="J108" s="98"/>
    </row>
    <row r="109" spans="2:10">
      <c r="B109" s="96"/>
      <c r="C109" s="96"/>
      <c r="D109" s="98"/>
      <c r="E109" s="98"/>
      <c r="F109" s="113"/>
      <c r="G109" s="113"/>
      <c r="H109" s="113"/>
      <c r="I109" s="113"/>
      <c r="J109" s="98"/>
    </row>
    <row r="110" spans="2:10">
      <c r="B110" s="96"/>
      <c r="C110" s="96"/>
      <c r="D110" s="98"/>
      <c r="E110" s="98"/>
      <c r="F110" s="113"/>
      <c r="G110" s="113"/>
      <c r="H110" s="113"/>
      <c r="I110" s="113"/>
      <c r="J110" s="98"/>
    </row>
    <row r="111" spans="2:10">
      <c r="B111" s="96"/>
      <c r="C111" s="96"/>
      <c r="D111" s="98"/>
      <c r="E111" s="98"/>
      <c r="F111" s="113"/>
      <c r="G111" s="113"/>
      <c r="H111" s="113"/>
      <c r="I111" s="113"/>
      <c r="J111" s="98"/>
    </row>
    <row r="112" spans="2:10">
      <c r="B112" s="96"/>
      <c r="C112" s="96"/>
      <c r="D112" s="98"/>
      <c r="E112" s="98"/>
      <c r="F112" s="113"/>
      <c r="G112" s="113"/>
      <c r="H112" s="113"/>
      <c r="I112" s="113"/>
      <c r="J112" s="98"/>
    </row>
    <row r="113" spans="2:10">
      <c r="B113" s="96"/>
      <c r="C113" s="96"/>
      <c r="D113" s="98"/>
      <c r="E113" s="98"/>
      <c r="F113" s="113"/>
      <c r="G113" s="113"/>
      <c r="H113" s="113"/>
      <c r="I113" s="113"/>
      <c r="J113" s="98"/>
    </row>
    <row r="114" spans="2:10">
      <c r="B114" s="96"/>
      <c r="C114" s="96"/>
      <c r="D114" s="98"/>
      <c r="E114" s="98"/>
      <c r="F114" s="113"/>
      <c r="G114" s="113"/>
      <c r="H114" s="113"/>
      <c r="I114" s="113"/>
      <c r="J114" s="98"/>
    </row>
    <row r="115" spans="2:10">
      <c r="B115" s="96"/>
      <c r="C115" s="96"/>
      <c r="D115" s="98"/>
      <c r="E115" s="98"/>
      <c r="F115" s="113"/>
      <c r="G115" s="113"/>
      <c r="H115" s="113"/>
      <c r="I115" s="113"/>
      <c r="J115" s="98"/>
    </row>
    <row r="116" spans="2:10">
      <c r="B116" s="96"/>
      <c r="C116" s="96"/>
      <c r="D116" s="98"/>
      <c r="E116" s="98"/>
      <c r="F116" s="113"/>
      <c r="G116" s="113"/>
      <c r="H116" s="113"/>
      <c r="I116" s="113"/>
      <c r="J116" s="98"/>
    </row>
    <row r="117" spans="2:10">
      <c r="B117" s="96"/>
      <c r="C117" s="96"/>
      <c r="D117" s="98"/>
      <c r="E117" s="98"/>
      <c r="F117" s="113"/>
      <c r="G117" s="113"/>
      <c r="H117" s="113"/>
      <c r="I117" s="113"/>
      <c r="J117" s="98"/>
    </row>
    <row r="118" spans="2:10">
      <c r="B118" s="96"/>
      <c r="C118" s="96"/>
      <c r="D118" s="98"/>
      <c r="E118" s="98"/>
      <c r="F118" s="113"/>
      <c r="G118" s="113"/>
      <c r="H118" s="113"/>
      <c r="I118" s="113"/>
      <c r="J118" s="98"/>
    </row>
    <row r="119" spans="2:10">
      <c r="B119" s="96"/>
      <c r="C119" s="96"/>
      <c r="D119" s="98"/>
      <c r="E119" s="98"/>
      <c r="F119" s="113"/>
      <c r="G119" s="113"/>
      <c r="H119" s="113"/>
      <c r="I119" s="113"/>
      <c r="J119" s="98"/>
    </row>
    <row r="120" spans="2:10">
      <c r="B120" s="96"/>
      <c r="C120" s="96"/>
      <c r="D120" s="98"/>
      <c r="E120" s="98"/>
      <c r="F120" s="113"/>
      <c r="G120" s="113"/>
      <c r="H120" s="113"/>
      <c r="I120" s="113"/>
      <c r="J120" s="98"/>
    </row>
    <row r="121" spans="2:10">
      <c r="B121" s="96"/>
      <c r="C121" s="96"/>
      <c r="D121" s="98"/>
      <c r="E121" s="98"/>
      <c r="F121" s="113"/>
      <c r="G121" s="113"/>
      <c r="H121" s="113"/>
      <c r="I121" s="113"/>
      <c r="J121" s="98"/>
    </row>
    <row r="122" spans="2:10">
      <c r="B122" s="96"/>
      <c r="C122" s="96"/>
      <c r="D122" s="98"/>
      <c r="E122" s="98"/>
      <c r="F122" s="113"/>
      <c r="G122" s="113"/>
      <c r="H122" s="113"/>
      <c r="I122" s="113"/>
      <c r="J122" s="98"/>
    </row>
    <row r="123" spans="2:10">
      <c r="B123" s="96"/>
      <c r="C123" s="96"/>
      <c r="D123" s="98"/>
      <c r="E123" s="98"/>
      <c r="F123" s="113"/>
      <c r="G123" s="113"/>
      <c r="H123" s="113"/>
      <c r="I123" s="113"/>
      <c r="J123" s="98"/>
    </row>
    <row r="124" spans="2:10">
      <c r="B124" s="96"/>
      <c r="C124" s="96"/>
      <c r="D124" s="98"/>
      <c r="E124" s="98"/>
      <c r="F124" s="113"/>
      <c r="G124" s="113"/>
      <c r="H124" s="113"/>
      <c r="I124" s="113"/>
      <c r="J124" s="98"/>
    </row>
    <row r="125" spans="2:10">
      <c r="B125" s="96"/>
      <c r="C125" s="96"/>
      <c r="D125" s="98"/>
      <c r="E125" s="98"/>
      <c r="F125" s="113"/>
      <c r="G125" s="113"/>
      <c r="H125" s="113"/>
      <c r="I125" s="113"/>
      <c r="J125" s="98"/>
    </row>
    <row r="126" spans="2:10">
      <c r="B126" s="96"/>
      <c r="C126" s="96"/>
      <c r="D126" s="98"/>
      <c r="E126" s="98"/>
      <c r="F126" s="113"/>
      <c r="G126" s="113"/>
      <c r="H126" s="113"/>
      <c r="I126" s="113"/>
      <c r="J126" s="98"/>
    </row>
    <row r="127" spans="2:10">
      <c r="B127" s="96"/>
      <c r="C127" s="96"/>
      <c r="D127" s="98"/>
      <c r="E127" s="98"/>
      <c r="F127" s="113"/>
      <c r="G127" s="113"/>
      <c r="H127" s="113"/>
      <c r="I127" s="113"/>
      <c r="J127" s="98"/>
    </row>
    <row r="128" spans="2:10">
      <c r="B128" s="96"/>
      <c r="C128" s="96"/>
      <c r="D128" s="98"/>
      <c r="E128" s="98"/>
      <c r="F128" s="113"/>
      <c r="G128" s="113"/>
      <c r="H128" s="113"/>
      <c r="I128" s="113"/>
      <c r="J128" s="98"/>
    </row>
    <row r="129" spans="2:10">
      <c r="B129" s="96"/>
      <c r="C129" s="96"/>
      <c r="D129" s="98"/>
      <c r="E129" s="98"/>
      <c r="F129" s="113"/>
      <c r="G129" s="113"/>
      <c r="H129" s="113"/>
      <c r="I129" s="113"/>
      <c r="J129" s="98"/>
    </row>
    <row r="130" spans="2:10">
      <c r="B130" s="96"/>
      <c r="C130" s="96"/>
      <c r="D130" s="98"/>
      <c r="E130" s="98"/>
      <c r="F130" s="113"/>
      <c r="G130" s="113"/>
      <c r="H130" s="113"/>
      <c r="I130" s="113"/>
      <c r="J130" s="98"/>
    </row>
    <row r="131" spans="2:10">
      <c r="B131" s="96"/>
      <c r="C131" s="96"/>
      <c r="D131" s="98"/>
      <c r="E131" s="98"/>
      <c r="F131" s="113"/>
      <c r="G131" s="113"/>
      <c r="H131" s="113"/>
      <c r="I131" s="113"/>
      <c r="J131" s="98"/>
    </row>
    <row r="132" spans="2:10">
      <c r="B132" s="96"/>
      <c r="C132" s="96"/>
      <c r="D132" s="98"/>
      <c r="E132" s="98"/>
      <c r="F132" s="113"/>
      <c r="G132" s="113"/>
      <c r="H132" s="113"/>
      <c r="I132" s="113"/>
      <c r="J132" s="98"/>
    </row>
    <row r="133" spans="2:10">
      <c r="B133" s="96"/>
      <c r="C133" s="96"/>
      <c r="D133" s="98"/>
      <c r="E133" s="98"/>
      <c r="F133" s="113"/>
      <c r="G133" s="113"/>
      <c r="H133" s="113"/>
      <c r="I133" s="113"/>
      <c r="J133" s="98"/>
    </row>
    <row r="134" spans="2:10">
      <c r="B134" s="96"/>
      <c r="C134" s="96"/>
      <c r="D134" s="98"/>
      <c r="E134" s="98"/>
      <c r="F134" s="113"/>
      <c r="G134" s="113"/>
      <c r="H134" s="113"/>
      <c r="I134" s="113"/>
      <c r="J134" s="98"/>
    </row>
    <row r="135" spans="2:10">
      <c r="B135" s="96"/>
      <c r="C135" s="96"/>
      <c r="D135" s="98"/>
      <c r="E135" s="98"/>
      <c r="F135" s="113"/>
      <c r="G135" s="113"/>
      <c r="H135" s="113"/>
      <c r="I135" s="113"/>
      <c r="J135" s="98"/>
    </row>
    <row r="136" spans="2:10">
      <c r="B136" s="96"/>
      <c r="C136" s="96"/>
      <c r="D136" s="98"/>
      <c r="E136" s="98"/>
      <c r="F136" s="113"/>
      <c r="G136" s="113"/>
      <c r="H136" s="113"/>
      <c r="I136" s="113"/>
      <c r="J136" s="98"/>
    </row>
    <row r="137" spans="2:10">
      <c r="B137" s="96"/>
      <c r="C137" s="96"/>
      <c r="D137" s="98"/>
      <c r="E137" s="98"/>
      <c r="F137" s="113"/>
      <c r="G137" s="113"/>
      <c r="H137" s="113"/>
      <c r="I137" s="113"/>
      <c r="J137" s="98"/>
    </row>
    <row r="138" spans="2:10">
      <c r="B138" s="96"/>
      <c r="C138" s="96"/>
      <c r="D138" s="98"/>
      <c r="E138" s="98"/>
      <c r="F138" s="113"/>
      <c r="G138" s="113"/>
      <c r="H138" s="113"/>
      <c r="I138" s="113"/>
      <c r="J138" s="98"/>
    </row>
    <row r="139" spans="2:10">
      <c r="B139" s="96"/>
      <c r="C139" s="96"/>
      <c r="D139" s="98"/>
      <c r="E139" s="98"/>
      <c r="F139" s="113"/>
      <c r="G139" s="113"/>
      <c r="H139" s="113"/>
      <c r="I139" s="113"/>
      <c r="J139" s="98"/>
    </row>
    <row r="140" spans="2:10">
      <c r="B140" s="96"/>
      <c r="C140" s="96"/>
      <c r="D140" s="98"/>
      <c r="E140" s="98"/>
      <c r="F140" s="113"/>
      <c r="G140" s="113"/>
      <c r="H140" s="113"/>
      <c r="I140" s="113"/>
      <c r="J140" s="98"/>
    </row>
    <row r="141" spans="2:10">
      <c r="B141" s="96"/>
      <c r="C141" s="96"/>
      <c r="D141" s="98"/>
      <c r="E141" s="98"/>
      <c r="F141" s="113"/>
      <c r="G141" s="113"/>
      <c r="H141" s="113"/>
      <c r="I141" s="113"/>
      <c r="J141" s="98"/>
    </row>
    <row r="142" spans="2:10">
      <c r="B142" s="96"/>
      <c r="C142" s="96"/>
      <c r="D142" s="98"/>
      <c r="E142" s="98"/>
      <c r="F142" s="113"/>
      <c r="G142" s="113"/>
      <c r="H142" s="113"/>
      <c r="I142" s="113"/>
      <c r="J142" s="98"/>
    </row>
    <row r="143" spans="2:10">
      <c r="B143" s="96"/>
      <c r="C143" s="96"/>
      <c r="D143" s="98"/>
      <c r="E143" s="98"/>
      <c r="F143" s="113"/>
      <c r="G143" s="113"/>
      <c r="H143" s="113"/>
      <c r="I143" s="113"/>
      <c r="J143" s="98"/>
    </row>
    <row r="144" spans="2:10">
      <c r="B144" s="96"/>
      <c r="C144" s="96"/>
      <c r="D144" s="98"/>
      <c r="E144" s="98"/>
      <c r="F144" s="113"/>
      <c r="G144" s="113"/>
      <c r="H144" s="113"/>
      <c r="I144" s="113"/>
      <c r="J144" s="98"/>
    </row>
    <row r="145" spans="2:10">
      <c r="B145" s="96"/>
      <c r="C145" s="96"/>
      <c r="D145" s="98"/>
      <c r="E145" s="98"/>
      <c r="F145" s="113"/>
      <c r="G145" s="113"/>
      <c r="H145" s="113"/>
      <c r="I145" s="113"/>
      <c r="J145" s="98"/>
    </row>
    <row r="146" spans="2:10">
      <c r="B146" s="96"/>
      <c r="C146" s="96"/>
      <c r="D146" s="98"/>
      <c r="E146" s="98"/>
      <c r="F146" s="113"/>
      <c r="G146" s="113"/>
      <c r="H146" s="113"/>
      <c r="I146" s="113"/>
      <c r="J146" s="98"/>
    </row>
    <row r="147" spans="2:10">
      <c r="B147" s="96"/>
      <c r="C147" s="96"/>
      <c r="D147" s="98"/>
      <c r="E147" s="98"/>
      <c r="F147" s="113"/>
      <c r="G147" s="113"/>
      <c r="H147" s="113"/>
      <c r="I147" s="113"/>
      <c r="J147" s="98"/>
    </row>
    <row r="148" spans="2:10">
      <c r="B148" s="96"/>
      <c r="C148" s="96"/>
      <c r="D148" s="98"/>
      <c r="E148" s="98"/>
      <c r="F148" s="113"/>
      <c r="G148" s="113"/>
      <c r="H148" s="113"/>
      <c r="I148" s="113"/>
      <c r="J148" s="98"/>
    </row>
    <row r="149" spans="2:10">
      <c r="B149" s="96"/>
      <c r="C149" s="96"/>
      <c r="D149" s="98"/>
      <c r="E149" s="98"/>
      <c r="F149" s="113"/>
      <c r="G149" s="113"/>
      <c r="H149" s="113"/>
      <c r="I149" s="113"/>
      <c r="J149" s="98"/>
    </row>
    <row r="150" spans="2:10">
      <c r="B150" s="96"/>
      <c r="C150" s="96"/>
      <c r="D150" s="98"/>
      <c r="E150" s="98"/>
      <c r="F150" s="113"/>
      <c r="G150" s="113"/>
      <c r="H150" s="113"/>
      <c r="I150" s="113"/>
      <c r="J150" s="98"/>
    </row>
    <row r="151" spans="2:10">
      <c r="B151" s="96"/>
      <c r="C151" s="96"/>
      <c r="D151" s="98"/>
      <c r="E151" s="98"/>
      <c r="F151" s="113"/>
      <c r="G151" s="113"/>
      <c r="H151" s="113"/>
      <c r="I151" s="113"/>
      <c r="J151" s="98"/>
    </row>
    <row r="152" spans="2:10">
      <c r="B152" s="96"/>
      <c r="C152" s="96"/>
      <c r="D152" s="98"/>
      <c r="E152" s="98"/>
      <c r="F152" s="113"/>
      <c r="G152" s="113"/>
      <c r="H152" s="113"/>
      <c r="I152" s="113"/>
      <c r="J152" s="98"/>
    </row>
    <row r="153" spans="2:10">
      <c r="B153" s="96"/>
      <c r="C153" s="96"/>
      <c r="D153" s="98"/>
      <c r="E153" s="98"/>
      <c r="F153" s="113"/>
      <c r="G153" s="113"/>
      <c r="H153" s="113"/>
      <c r="I153" s="113"/>
      <c r="J153" s="98"/>
    </row>
    <row r="154" spans="2:10">
      <c r="B154" s="96"/>
      <c r="C154" s="96"/>
      <c r="D154" s="98"/>
      <c r="E154" s="98"/>
      <c r="F154" s="113"/>
      <c r="G154" s="113"/>
      <c r="H154" s="113"/>
      <c r="I154" s="113"/>
      <c r="J154" s="98"/>
    </row>
    <row r="155" spans="2:10">
      <c r="B155" s="96"/>
      <c r="C155" s="96"/>
      <c r="D155" s="98"/>
      <c r="E155" s="98"/>
      <c r="F155" s="113"/>
      <c r="G155" s="113"/>
      <c r="H155" s="113"/>
      <c r="I155" s="113"/>
      <c r="J155" s="98"/>
    </row>
    <row r="156" spans="2:10">
      <c r="B156" s="96"/>
      <c r="C156" s="96"/>
      <c r="D156" s="98"/>
      <c r="E156" s="98"/>
      <c r="F156" s="113"/>
      <c r="G156" s="113"/>
      <c r="H156" s="113"/>
      <c r="I156" s="113"/>
      <c r="J156" s="98"/>
    </row>
    <row r="157" spans="2:10">
      <c r="B157" s="96"/>
      <c r="C157" s="96"/>
      <c r="D157" s="98"/>
      <c r="E157" s="98"/>
      <c r="F157" s="113"/>
      <c r="G157" s="113"/>
      <c r="H157" s="113"/>
      <c r="I157" s="113"/>
      <c r="J157" s="98"/>
    </row>
    <row r="158" spans="2:10">
      <c r="B158" s="96"/>
      <c r="C158" s="96"/>
      <c r="D158" s="98"/>
      <c r="E158" s="98"/>
      <c r="F158" s="113"/>
      <c r="G158" s="113"/>
      <c r="H158" s="113"/>
      <c r="I158" s="113"/>
      <c r="J158" s="98"/>
    </row>
    <row r="159" spans="2:10">
      <c r="B159" s="96"/>
      <c r="C159" s="96"/>
      <c r="D159" s="98"/>
      <c r="E159" s="98"/>
      <c r="F159" s="113"/>
      <c r="G159" s="113"/>
      <c r="H159" s="113"/>
      <c r="I159" s="113"/>
      <c r="J159" s="98"/>
    </row>
    <row r="160" spans="2:10">
      <c r="B160" s="96"/>
      <c r="C160" s="96"/>
      <c r="D160" s="98"/>
      <c r="E160" s="98"/>
      <c r="F160" s="113"/>
      <c r="G160" s="113"/>
      <c r="H160" s="113"/>
      <c r="I160" s="113"/>
      <c r="J160" s="98"/>
    </row>
    <row r="161" spans="2:10">
      <c r="B161" s="96"/>
      <c r="C161" s="96"/>
      <c r="D161" s="98"/>
      <c r="E161" s="98"/>
      <c r="F161" s="113"/>
      <c r="G161" s="113"/>
      <c r="H161" s="113"/>
      <c r="I161" s="113"/>
      <c r="J161" s="98"/>
    </row>
    <row r="162" spans="2:10">
      <c r="B162" s="96"/>
      <c r="C162" s="96"/>
      <c r="D162" s="98"/>
      <c r="E162" s="98"/>
      <c r="F162" s="113"/>
      <c r="G162" s="113"/>
      <c r="H162" s="113"/>
      <c r="I162" s="113"/>
      <c r="J162" s="98"/>
    </row>
    <row r="163" spans="2:10">
      <c r="B163" s="96"/>
      <c r="C163" s="96"/>
      <c r="D163" s="98"/>
      <c r="E163" s="98"/>
      <c r="F163" s="113"/>
      <c r="G163" s="113"/>
      <c r="H163" s="113"/>
      <c r="I163" s="113"/>
      <c r="J163" s="98"/>
    </row>
    <row r="164" spans="2:10">
      <c r="B164" s="96"/>
      <c r="C164" s="96"/>
      <c r="D164" s="98"/>
      <c r="E164" s="98"/>
      <c r="F164" s="113"/>
      <c r="G164" s="113"/>
      <c r="H164" s="113"/>
      <c r="I164" s="113"/>
      <c r="J164" s="98"/>
    </row>
    <row r="165" spans="2:10">
      <c r="B165" s="96"/>
      <c r="C165" s="96"/>
      <c r="D165" s="98"/>
      <c r="E165" s="98"/>
      <c r="F165" s="113"/>
      <c r="G165" s="113"/>
      <c r="H165" s="113"/>
      <c r="I165" s="113"/>
      <c r="J165" s="98"/>
    </row>
    <row r="166" spans="2:10">
      <c r="B166" s="96"/>
      <c r="C166" s="96"/>
      <c r="D166" s="98"/>
      <c r="E166" s="98"/>
      <c r="F166" s="113"/>
      <c r="G166" s="113"/>
      <c r="H166" s="113"/>
      <c r="I166" s="113"/>
      <c r="J166" s="98"/>
    </row>
    <row r="167" spans="2:10">
      <c r="B167" s="96"/>
      <c r="C167" s="96"/>
      <c r="D167" s="98"/>
      <c r="E167" s="98"/>
      <c r="F167" s="113"/>
      <c r="G167" s="113"/>
      <c r="H167" s="113"/>
      <c r="I167" s="113"/>
      <c r="J167" s="98"/>
    </row>
    <row r="168" spans="2:10">
      <c r="B168" s="96"/>
      <c r="C168" s="96"/>
      <c r="D168" s="98"/>
      <c r="E168" s="98"/>
      <c r="F168" s="113"/>
      <c r="G168" s="113"/>
      <c r="H168" s="113"/>
      <c r="I168" s="113"/>
      <c r="J168" s="98"/>
    </row>
    <row r="169" spans="2:10">
      <c r="B169" s="96"/>
      <c r="C169" s="96"/>
      <c r="D169" s="98"/>
      <c r="E169" s="98"/>
      <c r="F169" s="113"/>
      <c r="G169" s="113"/>
      <c r="H169" s="113"/>
      <c r="I169" s="113"/>
      <c r="J169" s="98"/>
    </row>
    <row r="170" spans="2:10">
      <c r="B170" s="96"/>
      <c r="C170" s="96"/>
      <c r="D170" s="98"/>
      <c r="E170" s="98"/>
      <c r="F170" s="113"/>
      <c r="G170" s="113"/>
      <c r="H170" s="113"/>
      <c r="I170" s="113"/>
      <c r="J170" s="98"/>
    </row>
    <row r="171" spans="2:10">
      <c r="B171" s="96"/>
      <c r="C171" s="96"/>
      <c r="D171" s="98"/>
      <c r="E171" s="98"/>
      <c r="F171" s="113"/>
      <c r="G171" s="113"/>
      <c r="H171" s="113"/>
      <c r="I171" s="113"/>
      <c r="J171" s="98"/>
    </row>
    <row r="172" spans="2:10">
      <c r="B172" s="96"/>
      <c r="C172" s="96"/>
      <c r="D172" s="98"/>
      <c r="E172" s="98"/>
      <c r="F172" s="113"/>
      <c r="G172" s="113"/>
      <c r="H172" s="113"/>
      <c r="I172" s="113"/>
      <c r="J172" s="98"/>
    </row>
    <row r="173" spans="2:10">
      <c r="B173" s="96"/>
      <c r="C173" s="96"/>
      <c r="D173" s="98"/>
      <c r="E173" s="98"/>
      <c r="F173" s="113"/>
      <c r="G173" s="113"/>
      <c r="H173" s="113"/>
      <c r="I173" s="113"/>
      <c r="J173" s="98"/>
    </row>
    <row r="174" spans="2:10">
      <c r="B174" s="96"/>
      <c r="C174" s="96"/>
      <c r="D174" s="98"/>
      <c r="E174" s="98"/>
      <c r="F174" s="113"/>
      <c r="G174" s="113"/>
      <c r="H174" s="113"/>
      <c r="I174" s="113"/>
      <c r="J174" s="98"/>
    </row>
    <row r="175" spans="2:10">
      <c r="B175" s="96"/>
      <c r="C175" s="96"/>
      <c r="D175" s="98"/>
      <c r="E175" s="98"/>
      <c r="F175" s="113"/>
      <c r="G175" s="113"/>
      <c r="H175" s="113"/>
      <c r="I175" s="113"/>
      <c r="J175" s="98"/>
    </row>
    <row r="176" spans="2:10">
      <c r="B176" s="96"/>
      <c r="C176" s="96"/>
      <c r="D176" s="98"/>
      <c r="E176" s="98"/>
      <c r="F176" s="113"/>
      <c r="G176" s="113"/>
      <c r="H176" s="113"/>
      <c r="I176" s="113"/>
      <c r="J176" s="98"/>
    </row>
    <row r="177" spans="2:10">
      <c r="B177" s="96"/>
      <c r="C177" s="96"/>
      <c r="D177" s="98"/>
      <c r="E177" s="98"/>
      <c r="F177" s="113"/>
      <c r="G177" s="113"/>
      <c r="H177" s="113"/>
      <c r="I177" s="113"/>
      <c r="J177" s="98"/>
    </row>
    <row r="178" spans="2:10">
      <c r="B178" s="96"/>
      <c r="C178" s="96"/>
      <c r="D178" s="98"/>
      <c r="E178" s="98"/>
      <c r="F178" s="113"/>
      <c r="G178" s="113"/>
      <c r="H178" s="113"/>
      <c r="I178" s="113"/>
      <c r="J178" s="98"/>
    </row>
    <row r="179" spans="2:10">
      <c r="B179" s="96"/>
      <c r="C179" s="96"/>
      <c r="D179" s="98"/>
      <c r="E179" s="98"/>
      <c r="F179" s="113"/>
      <c r="G179" s="113"/>
      <c r="H179" s="113"/>
      <c r="I179" s="113"/>
      <c r="J179" s="98"/>
    </row>
    <row r="180" spans="2:10">
      <c r="B180" s="96"/>
      <c r="C180" s="96"/>
      <c r="D180" s="98"/>
      <c r="E180" s="98"/>
      <c r="F180" s="113"/>
      <c r="G180" s="113"/>
      <c r="H180" s="113"/>
      <c r="I180" s="113"/>
      <c r="J180" s="98"/>
    </row>
    <row r="181" spans="2:10">
      <c r="B181" s="96"/>
      <c r="C181" s="96"/>
      <c r="D181" s="98"/>
      <c r="E181" s="98"/>
      <c r="F181" s="113"/>
      <c r="G181" s="113"/>
      <c r="H181" s="113"/>
      <c r="I181" s="113"/>
      <c r="J181" s="98"/>
    </row>
    <row r="182" spans="2:10">
      <c r="B182" s="96"/>
      <c r="C182" s="96"/>
      <c r="D182" s="98"/>
      <c r="E182" s="98"/>
      <c r="F182" s="113"/>
      <c r="G182" s="113"/>
      <c r="H182" s="113"/>
      <c r="I182" s="113"/>
      <c r="J182" s="98"/>
    </row>
    <row r="183" spans="2:10">
      <c r="B183" s="96"/>
      <c r="C183" s="96"/>
      <c r="D183" s="98"/>
      <c r="E183" s="98"/>
      <c r="F183" s="113"/>
      <c r="G183" s="113"/>
      <c r="H183" s="113"/>
      <c r="I183" s="113"/>
      <c r="J183" s="98"/>
    </row>
    <row r="184" spans="2:10">
      <c r="B184" s="96"/>
      <c r="C184" s="96"/>
      <c r="D184" s="98"/>
      <c r="E184" s="98"/>
      <c r="F184" s="113"/>
      <c r="G184" s="113"/>
      <c r="H184" s="113"/>
      <c r="I184" s="113"/>
      <c r="J184" s="98"/>
    </row>
    <row r="185" spans="2:10">
      <c r="B185" s="96"/>
      <c r="C185" s="96"/>
      <c r="D185" s="98"/>
      <c r="E185" s="98"/>
      <c r="F185" s="113"/>
      <c r="G185" s="113"/>
      <c r="H185" s="113"/>
      <c r="I185" s="113"/>
      <c r="J185" s="98"/>
    </row>
    <row r="186" spans="2:10">
      <c r="B186" s="96"/>
      <c r="C186" s="96"/>
      <c r="D186" s="98"/>
      <c r="E186" s="98"/>
      <c r="F186" s="113"/>
      <c r="G186" s="113"/>
      <c r="H186" s="113"/>
      <c r="I186" s="113"/>
      <c r="J186" s="98"/>
    </row>
    <row r="187" spans="2:10">
      <c r="B187" s="96"/>
      <c r="C187" s="96"/>
      <c r="D187" s="98"/>
      <c r="E187" s="98"/>
      <c r="F187" s="113"/>
      <c r="G187" s="113"/>
      <c r="H187" s="113"/>
      <c r="I187" s="113"/>
      <c r="J187" s="98"/>
    </row>
    <row r="188" spans="2:10">
      <c r="B188" s="96"/>
      <c r="C188" s="96"/>
      <c r="D188" s="98"/>
      <c r="E188" s="98"/>
      <c r="F188" s="113"/>
      <c r="G188" s="113"/>
      <c r="H188" s="113"/>
      <c r="I188" s="113"/>
      <c r="J188" s="98"/>
    </row>
    <row r="189" spans="2:10">
      <c r="B189" s="96"/>
      <c r="C189" s="96"/>
      <c r="D189" s="98"/>
      <c r="E189" s="98"/>
      <c r="F189" s="113"/>
      <c r="G189" s="113"/>
      <c r="H189" s="113"/>
      <c r="I189" s="113"/>
      <c r="J189" s="98"/>
    </row>
    <row r="190" spans="2:10">
      <c r="B190" s="96"/>
      <c r="C190" s="96"/>
      <c r="D190" s="98"/>
      <c r="E190" s="98"/>
      <c r="F190" s="113"/>
      <c r="G190" s="113"/>
      <c r="H190" s="113"/>
      <c r="I190" s="113"/>
      <c r="J190" s="98"/>
    </row>
    <row r="191" spans="2:10">
      <c r="B191" s="96"/>
      <c r="C191" s="96"/>
      <c r="D191" s="98"/>
      <c r="E191" s="98"/>
      <c r="F191" s="113"/>
      <c r="G191" s="113"/>
      <c r="H191" s="113"/>
      <c r="I191" s="113"/>
      <c r="J191" s="98"/>
    </row>
    <row r="192" spans="2:10">
      <c r="B192" s="96"/>
      <c r="C192" s="96"/>
      <c r="D192" s="98"/>
      <c r="E192" s="98"/>
      <c r="F192" s="113"/>
      <c r="G192" s="113"/>
      <c r="H192" s="113"/>
      <c r="I192" s="113"/>
      <c r="J192" s="98"/>
    </row>
    <row r="193" spans="2:10">
      <c r="B193" s="96"/>
      <c r="C193" s="96"/>
      <c r="D193" s="98"/>
      <c r="E193" s="98"/>
      <c r="F193" s="113"/>
      <c r="G193" s="113"/>
      <c r="H193" s="113"/>
      <c r="I193" s="113"/>
      <c r="J193" s="98"/>
    </row>
    <row r="194" spans="2:10">
      <c r="B194" s="96"/>
      <c r="C194" s="96"/>
      <c r="D194" s="98"/>
      <c r="E194" s="98"/>
      <c r="F194" s="113"/>
      <c r="G194" s="113"/>
      <c r="H194" s="113"/>
      <c r="I194" s="113"/>
      <c r="J194" s="98"/>
    </row>
    <row r="195" spans="2:10">
      <c r="B195" s="96"/>
      <c r="C195" s="96"/>
      <c r="D195" s="98"/>
      <c r="E195" s="98"/>
      <c r="F195" s="113"/>
      <c r="G195" s="113"/>
      <c r="H195" s="113"/>
      <c r="I195" s="113"/>
      <c r="J195" s="98"/>
    </row>
    <row r="196" spans="2:10">
      <c r="B196" s="96"/>
      <c r="C196" s="96"/>
      <c r="D196" s="98"/>
      <c r="E196" s="98"/>
      <c r="F196" s="113"/>
      <c r="G196" s="113"/>
      <c r="H196" s="113"/>
      <c r="I196" s="113"/>
      <c r="J196" s="98"/>
    </row>
    <row r="197" spans="2:10">
      <c r="B197" s="96"/>
      <c r="C197" s="96"/>
      <c r="D197" s="98"/>
      <c r="E197" s="98"/>
      <c r="F197" s="113"/>
      <c r="G197" s="113"/>
      <c r="H197" s="113"/>
      <c r="I197" s="113"/>
      <c r="J197" s="98"/>
    </row>
    <row r="198" spans="2:10">
      <c r="B198" s="96"/>
      <c r="C198" s="96"/>
      <c r="D198" s="98"/>
      <c r="E198" s="98"/>
      <c r="F198" s="113"/>
      <c r="G198" s="113"/>
      <c r="H198" s="113"/>
      <c r="I198" s="113"/>
      <c r="J198" s="98"/>
    </row>
    <row r="199" spans="2:10">
      <c r="B199" s="96"/>
      <c r="C199" s="96"/>
      <c r="D199" s="98"/>
      <c r="E199" s="98"/>
      <c r="F199" s="113"/>
      <c r="G199" s="113"/>
      <c r="H199" s="113"/>
      <c r="I199" s="113"/>
      <c r="J199" s="98"/>
    </row>
    <row r="200" spans="2:10">
      <c r="B200" s="96"/>
      <c r="C200" s="96"/>
      <c r="D200" s="98"/>
      <c r="E200" s="98"/>
      <c r="F200" s="113"/>
      <c r="G200" s="113"/>
      <c r="H200" s="113"/>
      <c r="I200" s="113"/>
      <c r="J200" s="98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B1:B9 B56:J1048576 A1:A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152</v>
      </c>
      <c r="C1" s="46" t="s" vm="1">
        <v>240</v>
      </c>
    </row>
    <row r="2" spans="2:11">
      <c r="B2" s="46" t="s">
        <v>151</v>
      </c>
      <c r="C2" s="46" t="s">
        <v>241</v>
      </c>
    </row>
    <row r="3" spans="2:11">
      <c r="B3" s="46" t="s">
        <v>153</v>
      </c>
      <c r="C3" s="46" t="s">
        <v>242</v>
      </c>
    </row>
    <row r="4" spans="2:11">
      <c r="B4" s="46" t="s">
        <v>154</v>
      </c>
      <c r="C4" s="46" t="s">
        <v>243</v>
      </c>
    </row>
    <row r="6" spans="2:11" ht="26.25" customHeight="1">
      <c r="B6" s="151" t="s">
        <v>185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1" s="3" customFormat="1" ht="63">
      <c r="B7" s="47" t="s">
        <v>121</v>
      </c>
      <c r="C7" s="49" t="s">
        <v>122</v>
      </c>
      <c r="D7" s="49" t="s">
        <v>14</v>
      </c>
      <c r="E7" s="49" t="s">
        <v>15</v>
      </c>
      <c r="F7" s="49" t="s">
        <v>62</v>
      </c>
      <c r="G7" s="49" t="s">
        <v>108</v>
      </c>
      <c r="H7" s="49" t="s">
        <v>59</v>
      </c>
      <c r="I7" s="49" t="s">
        <v>116</v>
      </c>
      <c r="J7" s="49" t="s">
        <v>155</v>
      </c>
      <c r="K7" s="64" t="s">
        <v>156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218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9" t="s">
        <v>4325</v>
      </c>
      <c r="C10" s="90"/>
      <c r="D10" s="90"/>
      <c r="E10" s="90"/>
      <c r="F10" s="90"/>
      <c r="G10" s="90"/>
      <c r="H10" s="90"/>
      <c r="I10" s="110">
        <v>0</v>
      </c>
      <c r="J10" s="111">
        <v>0</v>
      </c>
      <c r="K10" s="111">
        <v>0</v>
      </c>
    </row>
    <row r="11" spans="2:11" ht="21" customHeight="1">
      <c r="B11" s="125"/>
      <c r="C11" s="90"/>
      <c r="D11" s="90"/>
      <c r="E11" s="90"/>
      <c r="F11" s="90"/>
      <c r="G11" s="90"/>
      <c r="H11" s="90"/>
      <c r="I11" s="90"/>
      <c r="J11" s="90"/>
      <c r="K11" s="90"/>
    </row>
    <row r="12" spans="2:11">
      <c r="B12" s="125"/>
      <c r="C12" s="90"/>
      <c r="D12" s="90"/>
      <c r="E12" s="90"/>
      <c r="F12" s="90"/>
      <c r="G12" s="90"/>
      <c r="H12" s="90"/>
      <c r="I12" s="90"/>
      <c r="J12" s="90"/>
      <c r="K12" s="90"/>
    </row>
    <row r="13" spans="2:11"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2:11"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2:11"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spans="2:11"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2:11"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2:11"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2:11"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2:11"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2:11"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2:11"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2:11"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2:11"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2:11"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2:11"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2:11"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2:11"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2:11"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2:11"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2:11"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2:11">
      <c r="B32" s="90"/>
      <c r="C32" s="90"/>
      <c r="D32" s="90"/>
      <c r="E32" s="90"/>
      <c r="F32" s="90"/>
      <c r="G32" s="90"/>
      <c r="H32" s="90"/>
      <c r="I32" s="90"/>
      <c r="J32" s="90"/>
      <c r="K32" s="90"/>
    </row>
    <row r="33" spans="2:11"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2:11"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2:11"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2:11"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2:11"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2:11"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2:11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11"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2:11"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11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2:11"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2:11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2:11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2:11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2:11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2:11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>
      <c r="B64" s="90"/>
      <c r="C64" s="90"/>
      <c r="D64" s="90"/>
      <c r="E64" s="90"/>
      <c r="F64" s="90"/>
      <c r="G64" s="90"/>
      <c r="H64" s="90"/>
      <c r="I64" s="90"/>
      <c r="J64" s="90"/>
      <c r="K64" s="90"/>
    </row>
    <row r="65" spans="2:11"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2:11">
      <c r="B66" s="90"/>
      <c r="C66" s="90"/>
      <c r="D66" s="90"/>
      <c r="E66" s="90"/>
      <c r="F66" s="90"/>
      <c r="G66" s="90"/>
      <c r="H66" s="90"/>
      <c r="I66" s="90"/>
      <c r="J66" s="90"/>
      <c r="K66" s="90"/>
    </row>
    <row r="67" spans="2:11"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2:11"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2:11"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2:11"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2:11"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2:11"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2:11"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2:11"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2:11"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2:11"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2:11">
      <c r="B77" s="90"/>
      <c r="C77" s="90"/>
      <c r="D77" s="90"/>
      <c r="E77" s="90"/>
      <c r="F77" s="90"/>
      <c r="G77" s="90"/>
      <c r="H77" s="90"/>
      <c r="I77" s="90"/>
      <c r="J77" s="90"/>
      <c r="K77" s="90"/>
    </row>
    <row r="78" spans="2:11"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2:11"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2:11"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2:11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2:11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2:11"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2:11"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2:11"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2:11"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2:11"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2:11"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2:11"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2:11"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2:11"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2:11"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2:11">
      <c r="B94" s="90"/>
      <c r="C94" s="90"/>
      <c r="D94" s="90"/>
      <c r="E94" s="90"/>
      <c r="F94" s="90"/>
      <c r="G94" s="90"/>
      <c r="H94" s="90"/>
      <c r="I94" s="90"/>
      <c r="J94" s="90"/>
      <c r="K94" s="90"/>
    </row>
    <row r="95" spans="2:11">
      <c r="B95" s="90"/>
      <c r="C95" s="90"/>
      <c r="D95" s="90"/>
      <c r="E95" s="90"/>
      <c r="F95" s="90"/>
      <c r="G95" s="90"/>
      <c r="H95" s="90"/>
      <c r="I95" s="90"/>
      <c r="J95" s="90"/>
      <c r="K95" s="90"/>
    </row>
    <row r="96" spans="2:11"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2:11"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8" spans="2:11">
      <c r="B98" s="90"/>
      <c r="C98" s="90"/>
      <c r="D98" s="90"/>
      <c r="E98" s="90"/>
      <c r="F98" s="90"/>
      <c r="G98" s="90"/>
      <c r="H98" s="90"/>
      <c r="I98" s="90"/>
      <c r="J98" s="90"/>
      <c r="K98" s="90"/>
    </row>
    <row r="99" spans="2:11">
      <c r="B99" s="90"/>
      <c r="C99" s="90"/>
      <c r="D99" s="90"/>
      <c r="E99" s="90"/>
      <c r="F99" s="90"/>
      <c r="G99" s="90"/>
      <c r="H99" s="90"/>
      <c r="I99" s="90"/>
      <c r="J99" s="90"/>
      <c r="K99" s="90"/>
    </row>
    <row r="100" spans="2:11">
      <c r="B100" s="90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>
      <c r="B107" s="90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2:11"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2:11"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2:11">
      <c r="B110" s="96"/>
      <c r="C110" s="96"/>
      <c r="D110" s="113"/>
      <c r="E110" s="113"/>
      <c r="F110" s="113"/>
      <c r="G110" s="113"/>
      <c r="H110" s="113"/>
      <c r="I110" s="98"/>
      <c r="J110" s="98"/>
      <c r="K110" s="98"/>
    </row>
    <row r="111" spans="2:11">
      <c r="B111" s="96"/>
      <c r="C111" s="96"/>
      <c r="D111" s="113"/>
      <c r="E111" s="113"/>
      <c r="F111" s="113"/>
      <c r="G111" s="113"/>
      <c r="H111" s="113"/>
      <c r="I111" s="98"/>
      <c r="J111" s="98"/>
      <c r="K111" s="98"/>
    </row>
    <row r="112" spans="2:11">
      <c r="B112" s="96"/>
      <c r="C112" s="96"/>
      <c r="D112" s="113"/>
      <c r="E112" s="113"/>
      <c r="F112" s="113"/>
      <c r="G112" s="113"/>
      <c r="H112" s="113"/>
      <c r="I112" s="98"/>
      <c r="J112" s="98"/>
      <c r="K112" s="98"/>
    </row>
    <row r="113" spans="2:11">
      <c r="B113" s="96"/>
      <c r="C113" s="96"/>
      <c r="D113" s="113"/>
      <c r="E113" s="113"/>
      <c r="F113" s="113"/>
      <c r="G113" s="113"/>
      <c r="H113" s="113"/>
      <c r="I113" s="98"/>
      <c r="J113" s="98"/>
      <c r="K113" s="98"/>
    </row>
    <row r="114" spans="2:11">
      <c r="B114" s="96"/>
      <c r="C114" s="96"/>
      <c r="D114" s="113"/>
      <c r="E114" s="113"/>
      <c r="F114" s="113"/>
      <c r="G114" s="113"/>
      <c r="H114" s="113"/>
      <c r="I114" s="98"/>
      <c r="J114" s="98"/>
      <c r="K114" s="98"/>
    </row>
    <row r="115" spans="2:11">
      <c r="B115" s="96"/>
      <c r="C115" s="96"/>
      <c r="D115" s="113"/>
      <c r="E115" s="113"/>
      <c r="F115" s="113"/>
      <c r="G115" s="113"/>
      <c r="H115" s="113"/>
      <c r="I115" s="98"/>
      <c r="J115" s="98"/>
      <c r="K115" s="98"/>
    </row>
    <row r="116" spans="2:11">
      <c r="B116" s="96"/>
      <c r="C116" s="96"/>
      <c r="D116" s="113"/>
      <c r="E116" s="113"/>
      <c r="F116" s="113"/>
      <c r="G116" s="113"/>
      <c r="H116" s="113"/>
      <c r="I116" s="98"/>
      <c r="J116" s="98"/>
      <c r="K116" s="98"/>
    </row>
    <row r="117" spans="2:11">
      <c r="B117" s="96"/>
      <c r="C117" s="96"/>
      <c r="D117" s="113"/>
      <c r="E117" s="113"/>
      <c r="F117" s="113"/>
      <c r="G117" s="113"/>
      <c r="H117" s="113"/>
      <c r="I117" s="98"/>
      <c r="J117" s="98"/>
      <c r="K117" s="98"/>
    </row>
    <row r="118" spans="2:11">
      <c r="B118" s="96"/>
      <c r="C118" s="96"/>
      <c r="D118" s="113"/>
      <c r="E118" s="113"/>
      <c r="F118" s="113"/>
      <c r="G118" s="113"/>
      <c r="H118" s="113"/>
      <c r="I118" s="98"/>
      <c r="J118" s="98"/>
      <c r="K118" s="98"/>
    </row>
    <row r="119" spans="2:11">
      <c r="B119" s="96"/>
      <c r="C119" s="96"/>
      <c r="D119" s="113"/>
      <c r="E119" s="113"/>
      <c r="F119" s="113"/>
      <c r="G119" s="113"/>
      <c r="H119" s="113"/>
      <c r="I119" s="98"/>
      <c r="J119" s="98"/>
      <c r="K119" s="98"/>
    </row>
    <row r="120" spans="2:11">
      <c r="B120" s="96"/>
      <c r="C120" s="96"/>
      <c r="D120" s="113"/>
      <c r="E120" s="113"/>
      <c r="F120" s="113"/>
      <c r="G120" s="113"/>
      <c r="H120" s="113"/>
      <c r="I120" s="98"/>
      <c r="J120" s="98"/>
      <c r="K120" s="98"/>
    </row>
    <row r="121" spans="2:11">
      <c r="B121" s="96"/>
      <c r="C121" s="96"/>
      <c r="D121" s="113"/>
      <c r="E121" s="113"/>
      <c r="F121" s="113"/>
      <c r="G121" s="113"/>
      <c r="H121" s="113"/>
      <c r="I121" s="98"/>
      <c r="J121" s="98"/>
      <c r="K121" s="98"/>
    </row>
    <row r="122" spans="2:11">
      <c r="B122" s="96"/>
      <c r="C122" s="96"/>
      <c r="D122" s="113"/>
      <c r="E122" s="113"/>
      <c r="F122" s="113"/>
      <c r="G122" s="113"/>
      <c r="H122" s="113"/>
      <c r="I122" s="98"/>
      <c r="J122" s="98"/>
      <c r="K122" s="98"/>
    </row>
    <row r="123" spans="2:11">
      <c r="B123" s="96"/>
      <c r="C123" s="96"/>
      <c r="D123" s="113"/>
      <c r="E123" s="113"/>
      <c r="F123" s="113"/>
      <c r="G123" s="113"/>
      <c r="H123" s="113"/>
      <c r="I123" s="98"/>
      <c r="J123" s="98"/>
      <c r="K123" s="98"/>
    </row>
    <row r="124" spans="2:11">
      <c r="B124" s="96"/>
      <c r="C124" s="96"/>
      <c r="D124" s="113"/>
      <c r="E124" s="113"/>
      <c r="F124" s="113"/>
      <c r="G124" s="113"/>
      <c r="H124" s="113"/>
      <c r="I124" s="98"/>
      <c r="J124" s="98"/>
      <c r="K124" s="98"/>
    </row>
    <row r="125" spans="2:11">
      <c r="B125" s="96"/>
      <c r="C125" s="96"/>
      <c r="D125" s="113"/>
      <c r="E125" s="113"/>
      <c r="F125" s="113"/>
      <c r="G125" s="113"/>
      <c r="H125" s="113"/>
      <c r="I125" s="98"/>
      <c r="J125" s="98"/>
      <c r="K125" s="98"/>
    </row>
    <row r="126" spans="2:11">
      <c r="B126" s="96"/>
      <c r="C126" s="96"/>
      <c r="D126" s="113"/>
      <c r="E126" s="113"/>
      <c r="F126" s="113"/>
      <c r="G126" s="113"/>
      <c r="H126" s="113"/>
      <c r="I126" s="98"/>
      <c r="J126" s="98"/>
      <c r="K126" s="98"/>
    </row>
    <row r="127" spans="2:11">
      <c r="B127" s="96"/>
      <c r="C127" s="96"/>
      <c r="D127" s="113"/>
      <c r="E127" s="113"/>
      <c r="F127" s="113"/>
      <c r="G127" s="113"/>
      <c r="H127" s="113"/>
      <c r="I127" s="98"/>
      <c r="J127" s="98"/>
      <c r="K127" s="98"/>
    </row>
    <row r="128" spans="2:11">
      <c r="B128" s="96"/>
      <c r="C128" s="96"/>
      <c r="D128" s="113"/>
      <c r="E128" s="113"/>
      <c r="F128" s="113"/>
      <c r="G128" s="113"/>
      <c r="H128" s="113"/>
      <c r="I128" s="98"/>
      <c r="J128" s="98"/>
      <c r="K128" s="98"/>
    </row>
    <row r="129" spans="2:11">
      <c r="B129" s="96"/>
      <c r="C129" s="96"/>
      <c r="D129" s="113"/>
      <c r="E129" s="113"/>
      <c r="F129" s="113"/>
      <c r="G129" s="113"/>
      <c r="H129" s="113"/>
      <c r="I129" s="98"/>
      <c r="J129" s="98"/>
      <c r="K129" s="98"/>
    </row>
    <row r="130" spans="2:11">
      <c r="B130" s="96"/>
      <c r="C130" s="96"/>
      <c r="D130" s="113"/>
      <c r="E130" s="113"/>
      <c r="F130" s="113"/>
      <c r="G130" s="113"/>
      <c r="H130" s="113"/>
      <c r="I130" s="98"/>
      <c r="J130" s="98"/>
      <c r="K130" s="98"/>
    </row>
    <row r="131" spans="2:11">
      <c r="B131" s="96"/>
      <c r="C131" s="96"/>
      <c r="D131" s="113"/>
      <c r="E131" s="113"/>
      <c r="F131" s="113"/>
      <c r="G131" s="113"/>
      <c r="H131" s="113"/>
      <c r="I131" s="98"/>
      <c r="J131" s="98"/>
      <c r="K131" s="98"/>
    </row>
    <row r="132" spans="2:11">
      <c r="B132" s="96"/>
      <c r="C132" s="96"/>
      <c r="D132" s="113"/>
      <c r="E132" s="113"/>
      <c r="F132" s="113"/>
      <c r="G132" s="113"/>
      <c r="H132" s="113"/>
      <c r="I132" s="98"/>
      <c r="J132" s="98"/>
      <c r="K132" s="98"/>
    </row>
    <row r="133" spans="2:11">
      <c r="B133" s="96"/>
      <c r="C133" s="96"/>
      <c r="D133" s="113"/>
      <c r="E133" s="113"/>
      <c r="F133" s="113"/>
      <c r="G133" s="113"/>
      <c r="H133" s="113"/>
      <c r="I133" s="98"/>
      <c r="J133" s="98"/>
      <c r="K133" s="98"/>
    </row>
    <row r="134" spans="2:11">
      <c r="B134" s="96"/>
      <c r="C134" s="96"/>
      <c r="D134" s="113"/>
      <c r="E134" s="113"/>
      <c r="F134" s="113"/>
      <c r="G134" s="113"/>
      <c r="H134" s="113"/>
      <c r="I134" s="98"/>
      <c r="J134" s="98"/>
      <c r="K134" s="98"/>
    </row>
    <row r="135" spans="2:11">
      <c r="B135" s="96"/>
      <c r="C135" s="96"/>
      <c r="D135" s="113"/>
      <c r="E135" s="113"/>
      <c r="F135" s="113"/>
      <c r="G135" s="113"/>
      <c r="H135" s="113"/>
      <c r="I135" s="98"/>
      <c r="J135" s="98"/>
      <c r="K135" s="98"/>
    </row>
    <row r="136" spans="2:11">
      <c r="B136" s="96"/>
      <c r="C136" s="96"/>
      <c r="D136" s="113"/>
      <c r="E136" s="113"/>
      <c r="F136" s="113"/>
      <c r="G136" s="113"/>
      <c r="H136" s="113"/>
      <c r="I136" s="98"/>
      <c r="J136" s="98"/>
      <c r="K136" s="98"/>
    </row>
    <row r="137" spans="2:11">
      <c r="B137" s="96"/>
      <c r="C137" s="96"/>
      <c r="D137" s="113"/>
      <c r="E137" s="113"/>
      <c r="F137" s="113"/>
      <c r="G137" s="113"/>
      <c r="H137" s="113"/>
      <c r="I137" s="98"/>
      <c r="J137" s="98"/>
      <c r="K137" s="98"/>
    </row>
    <row r="138" spans="2:11">
      <c r="B138" s="96"/>
      <c r="C138" s="96"/>
      <c r="D138" s="113"/>
      <c r="E138" s="113"/>
      <c r="F138" s="113"/>
      <c r="G138" s="113"/>
      <c r="H138" s="113"/>
      <c r="I138" s="98"/>
      <c r="J138" s="98"/>
      <c r="K138" s="98"/>
    </row>
    <row r="139" spans="2:11">
      <c r="B139" s="96"/>
      <c r="C139" s="96"/>
      <c r="D139" s="113"/>
      <c r="E139" s="113"/>
      <c r="F139" s="113"/>
      <c r="G139" s="113"/>
      <c r="H139" s="113"/>
      <c r="I139" s="98"/>
      <c r="J139" s="98"/>
      <c r="K139" s="98"/>
    </row>
    <row r="140" spans="2:11">
      <c r="B140" s="96"/>
      <c r="C140" s="96"/>
      <c r="D140" s="113"/>
      <c r="E140" s="113"/>
      <c r="F140" s="113"/>
      <c r="G140" s="113"/>
      <c r="H140" s="113"/>
      <c r="I140" s="98"/>
      <c r="J140" s="98"/>
      <c r="K140" s="98"/>
    </row>
    <row r="141" spans="2:11">
      <c r="B141" s="96"/>
      <c r="C141" s="96"/>
      <c r="D141" s="113"/>
      <c r="E141" s="113"/>
      <c r="F141" s="113"/>
      <c r="G141" s="113"/>
      <c r="H141" s="113"/>
      <c r="I141" s="98"/>
      <c r="J141" s="98"/>
      <c r="K141" s="98"/>
    </row>
    <row r="142" spans="2:11">
      <c r="B142" s="96"/>
      <c r="C142" s="96"/>
      <c r="D142" s="113"/>
      <c r="E142" s="113"/>
      <c r="F142" s="113"/>
      <c r="G142" s="113"/>
      <c r="H142" s="113"/>
      <c r="I142" s="98"/>
      <c r="J142" s="98"/>
      <c r="K142" s="98"/>
    </row>
    <row r="143" spans="2:11">
      <c r="B143" s="96"/>
      <c r="C143" s="96"/>
      <c r="D143" s="113"/>
      <c r="E143" s="113"/>
      <c r="F143" s="113"/>
      <c r="G143" s="113"/>
      <c r="H143" s="113"/>
      <c r="I143" s="98"/>
      <c r="J143" s="98"/>
      <c r="K143" s="98"/>
    </row>
    <row r="144" spans="2:11">
      <c r="B144" s="96"/>
      <c r="C144" s="96"/>
      <c r="D144" s="113"/>
      <c r="E144" s="113"/>
      <c r="F144" s="113"/>
      <c r="G144" s="113"/>
      <c r="H144" s="113"/>
      <c r="I144" s="98"/>
      <c r="J144" s="98"/>
      <c r="K144" s="98"/>
    </row>
    <row r="145" spans="2:11">
      <c r="B145" s="96"/>
      <c r="C145" s="96"/>
      <c r="D145" s="113"/>
      <c r="E145" s="113"/>
      <c r="F145" s="113"/>
      <c r="G145" s="113"/>
      <c r="H145" s="113"/>
      <c r="I145" s="98"/>
      <c r="J145" s="98"/>
      <c r="K145" s="98"/>
    </row>
    <row r="146" spans="2:11">
      <c r="B146" s="96"/>
      <c r="C146" s="96"/>
      <c r="D146" s="113"/>
      <c r="E146" s="113"/>
      <c r="F146" s="113"/>
      <c r="G146" s="113"/>
      <c r="H146" s="113"/>
      <c r="I146" s="98"/>
      <c r="J146" s="98"/>
      <c r="K146" s="98"/>
    </row>
    <row r="147" spans="2:11">
      <c r="B147" s="96"/>
      <c r="C147" s="96"/>
      <c r="D147" s="113"/>
      <c r="E147" s="113"/>
      <c r="F147" s="113"/>
      <c r="G147" s="113"/>
      <c r="H147" s="113"/>
      <c r="I147" s="98"/>
      <c r="J147" s="98"/>
      <c r="K147" s="98"/>
    </row>
    <row r="148" spans="2:11">
      <c r="B148" s="96"/>
      <c r="C148" s="96"/>
      <c r="D148" s="113"/>
      <c r="E148" s="113"/>
      <c r="F148" s="113"/>
      <c r="G148" s="113"/>
      <c r="H148" s="113"/>
      <c r="I148" s="98"/>
      <c r="J148" s="98"/>
      <c r="K148" s="98"/>
    </row>
    <row r="149" spans="2:11">
      <c r="B149" s="96"/>
      <c r="C149" s="96"/>
      <c r="D149" s="113"/>
      <c r="E149" s="113"/>
      <c r="F149" s="113"/>
      <c r="G149" s="113"/>
      <c r="H149" s="113"/>
      <c r="I149" s="98"/>
      <c r="J149" s="98"/>
      <c r="K149" s="98"/>
    </row>
    <row r="150" spans="2:11">
      <c r="B150" s="96"/>
      <c r="C150" s="96"/>
      <c r="D150" s="113"/>
      <c r="E150" s="113"/>
      <c r="F150" s="113"/>
      <c r="G150" s="113"/>
      <c r="H150" s="113"/>
      <c r="I150" s="98"/>
      <c r="J150" s="98"/>
      <c r="K150" s="98"/>
    </row>
    <row r="151" spans="2:11">
      <c r="B151" s="96"/>
      <c r="C151" s="96"/>
      <c r="D151" s="113"/>
      <c r="E151" s="113"/>
      <c r="F151" s="113"/>
      <c r="G151" s="113"/>
      <c r="H151" s="113"/>
      <c r="I151" s="98"/>
      <c r="J151" s="98"/>
      <c r="K151" s="98"/>
    </row>
    <row r="152" spans="2:11">
      <c r="B152" s="96"/>
      <c r="C152" s="96"/>
      <c r="D152" s="113"/>
      <c r="E152" s="113"/>
      <c r="F152" s="113"/>
      <c r="G152" s="113"/>
      <c r="H152" s="113"/>
      <c r="I152" s="98"/>
      <c r="J152" s="98"/>
      <c r="K152" s="98"/>
    </row>
    <row r="153" spans="2:11">
      <c r="B153" s="96"/>
      <c r="C153" s="96"/>
      <c r="D153" s="113"/>
      <c r="E153" s="113"/>
      <c r="F153" s="113"/>
      <c r="G153" s="113"/>
      <c r="H153" s="113"/>
      <c r="I153" s="98"/>
      <c r="J153" s="98"/>
      <c r="K153" s="98"/>
    </row>
    <row r="154" spans="2:11">
      <c r="B154" s="96"/>
      <c r="C154" s="96"/>
      <c r="D154" s="113"/>
      <c r="E154" s="113"/>
      <c r="F154" s="113"/>
      <c r="G154" s="113"/>
      <c r="H154" s="113"/>
      <c r="I154" s="98"/>
      <c r="J154" s="98"/>
      <c r="K154" s="98"/>
    </row>
    <row r="155" spans="2:11">
      <c r="B155" s="96"/>
      <c r="C155" s="96"/>
      <c r="D155" s="113"/>
      <c r="E155" s="113"/>
      <c r="F155" s="113"/>
      <c r="G155" s="113"/>
      <c r="H155" s="113"/>
      <c r="I155" s="98"/>
      <c r="J155" s="98"/>
      <c r="K155" s="98"/>
    </row>
    <row r="156" spans="2:11">
      <c r="B156" s="96"/>
      <c r="C156" s="96"/>
      <c r="D156" s="113"/>
      <c r="E156" s="113"/>
      <c r="F156" s="113"/>
      <c r="G156" s="113"/>
      <c r="H156" s="113"/>
      <c r="I156" s="98"/>
      <c r="J156" s="98"/>
      <c r="K156" s="98"/>
    </row>
    <row r="157" spans="2:11">
      <c r="B157" s="96"/>
      <c r="C157" s="96"/>
      <c r="D157" s="113"/>
      <c r="E157" s="113"/>
      <c r="F157" s="113"/>
      <c r="G157" s="113"/>
      <c r="H157" s="113"/>
      <c r="I157" s="98"/>
      <c r="J157" s="98"/>
      <c r="K157" s="98"/>
    </row>
    <row r="158" spans="2:11">
      <c r="B158" s="96"/>
      <c r="C158" s="96"/>
      <c r="D158" s="113"/>
      <c r="E158" s="113"/>
      <c r="F158" s="113"/>
      <c r="G158" s="113"/>
      <c r="H158" s="113"/>
      <c r="I158" s="98"/>
      <c r="J158" s="98"/>
      <c r="K158" s="98"/>
    </row>
    <row r="159" spans="2:11">
      <c r="B159" s="96"/>
      <c r="C159" s="96"/>
      <c r="D159" s="113"/>
      <c r="E159" s="113"/>
      <c r="F159" s="113"/>
      <c r="G159" s="113"/>
      <c r="H159" s="113"/>
      <c r="I159" s="98"/>
      <c r="J159" s="98"/>
      <c r="K159" s="98"/>
    </row>
    <row r="160" spans="2:11">
      <c r="B160" s="96"/>
      <c r="C160" s="96"/>
      <c r="D160" s="113"/>
      <c r="E160" s="113"/>
      <c r="F160" s="113"/>
      <c r="G160" s="113"/>
      <c r="H160" s="113"/>
      <c r="I160" s="98"/>
      <c r="J160" s="98"/>
      <c r="K160" s="98"/>
    </row>
    <row r="161" spans="2:11">
      <c r="B161" s="96"/>
      <c r="C161" s="96"/>
      <c r="D161" s="113"/>
      <c r="E161" s="113"/>
      <c r="F161" s="113"/>
      <c r="G161" s="113"/>
      <c r="H161" s="113"/>
      <c r="I161" s="98"/>
      <c r="J161" s="98"/>
      <c r="K161" s="98"/>
    </row>
    <row r="162" spans="2:11">
      <c r="B162" s="96"/>
      <c r="C162" s="96"/>
      <c r="D162" s="113"/>
      <c r="E162" s="113"/>
      <c r="F162" s="113"/>
      <c r="G162" s="113"/>
      <c r="H162" s="113"/>
      <c r="I162" s="98"/>
      <c r="J162" s="98"/>
      <c r="K162" s="98"/>
    </row>
    <row r="163" spans="2:11">
      <c r="B163" s="96"/>
      <c r="C163" s="96"/>
      <c r="D163" s="113"/>
      <c r="E163" s="113"/>
      <c r="F163" s="113"/>
      <c r="G163" s="113"/>
      <c r="H163" s="113"/>
      <c r="I163" s="98"/>
      <c r="J163" s="98"/>
      <c r="K163" s="98"/>
    </row>
    <row r="164" spans="2:11">
      <c r="B164" s="96"/>
      <c r="C164" s="96"/>
      <c r="D164" s="113"/>
      <c r="E164" s="113"/>
      <c r="F164" s="113"/>
      <c r="G164" s="113"/>
      <c r="H164" s="113"/>
      <c r="I164" s="98"/>
      <c r="J164" s="98"/>
      <c r="K164" s="98"/>
    </row>
    <row r="165" spans="2:11">
      <c r="B165" s="96"/>
      <c r="C165" s="96"/>
      <c r="D165" s="113"/>
      <c r="E165" s="113"/>
      <c r="F165" s="113"/>
      <c r="G165" s="113"/>
      <c r="H165" s="113"/>
      <c r="I165" s="98"/>
      <c r="J165" s="98"/>
      <c r="K165" s="98"/>
    </row>
    <row r="166" spans="2:11">
      <c r="B166" s="96"/>
      <c r="C166" s="96"/>
      <c r="D166" s="113"/>
      <c r="E166" s="113"/>
      <c r="F166" s="113"/>
      <c r="G166" s="113"/>
      <c r="H166" s="113"/>
      <c r="I166" s="98"/>
      <c r="J166" s="98"/>
      <c r="K166" s="98"/>
    </row>
    <row r="167" spans="2:11">
      <c r="B167" s="96"/>
      <c r="C167" s="96"/>
      <c r="D167" s="113"/>
      <c r="E167" s="113"/>
      <c r="F167" s="113"/>
      <c r="G167" s="113"/>
      <c r="H167" s="113"/>
      <c r="I167" s="98"/>
      <c r="J167" s="98"/>
      <c r="K167" s="98"/>
    </row>
    <row r="168" spans="2:11">
      <c r="B168" s="96"/>
      <c r="C168" s="96"/>
      <c r="D168" s="113"/>
      <c r="E168" s="113"/>
      <c r="F168" s="113"/>
      <c r="G168" s="113"/>
      <c r="H168" s="113"/>
      <c r="I168" s="98"/>
      <c r="J168" s="98"/>
      <c r="K168" s="98"/>
    </row>
    <row r="169" spans="2:11">
      <c r="B169" s="96"/>
      <c r="C169" s="96"/>
      <c r="D169" s="113"/>
      <c r="E169" s="113"/>
      <c r="F169" s="113"/>
      <c r="G169" s="113"/>
      <c r="H169" s="113"/>
      <c r="I169" s="98"/>
      <c r="J169" s="98"/>
      <c r="K169" s="98"/>
    </row>
    <row r="170" spans="2:11">
      <c r="B170" s="96"/>
      <c r="C170" s="96"/>
      <c r="D170" s="113"/>
      <c r="E170" s="113"/>
      <c r="F170" s="113"/>
      <c r="G170" s="113"/>
      <c r="H170" s="113"/>
      <c r="I170" s="98"/>
      <c r="J170" s="98"/>
      <c r="K170" s="98"/>
    </row>
    <row r="171" spans="2:11">
      <c r="B171" s="96"/>
      <c r="C171" s="96"/>
      <c r="D171" s="113"/>
      <c r="E171" s="113"/>
      <c r="F171" s="113"/>
      <c r="G171" s="113"/>
      <c r="H171" s="113"/>
      <c r="I171" s="98"/>
      <c r="J171" s="98"/>
      <c r="K171" s="98"/>
    </row>
    <row r="172" spans="2:11">
      <c r="B172" s="96"/>
      <c r="C172" s="96"/>
      <c r="D172" s="113"/>
      <c r="E172" s="113"/>
      <c r="F172" s="113"/>
      <c r="G172" s="113"/>
      <c r="H172" s="113"/>
      <c r="I172" s="98"/>
      <c r="J172" s="98"/>
      <c r="K172" s="98"/>
    </row>
    <row r="173" spans="2:11">
      <c r="B173" s="96"/>
      <c r="C173" s="96"/>
      <c r="D173" s="113"/>
      <c r="E173" s="113"/>
      <c r="F173" s="113"/>
      <c r="G173" s="113"/>
      <c r="H173" s="113"/>
      <c r="I173" s="98"/>
      <c r="J173" s="98"/>
      <c r="K173" s="98"/>
    </row>
    <row r="174" spans="2:11">
      <c r="B174" s="96"/>
      <c r="C174" s="96"/>
      <c r="D174" s="113"/>
      <c r="E174" s="113"/>
      <c r="F174" s="113"/>
      <c r="G174" s="113"/>
      <c r="H174" s="113"/>
      <c r="I174" s="98"/>
      <c r="J174" s="98"/>
      <c r="K174" s="98"/>
    </row>
    <row r="175" spans="2:11">
      <c r="B175" s="96"/>
      <c r="C175" s="96"/>
      <c r="D175" s="113"/>
      <c r="E175" s="113"/>
      <c r="F175" s="113"/>
      <c r="G175" s="113"/>
      <c r="H175" s="113"/>
      <c r="I175" s="98"/>
      <c r="J175" s="98"/>
      <c r="K175" s="98"/>
    </row>
    <row r="176" spans="2:11">
      <c r="B176" s="96"/>
      <c r="C176" s="96"/>
      <c r="D176" s="113"/>
      <c r="E176" s="113"/>
      <c r="F176" s="113"/>
      <c r="G176" s="113"/>
      <c r="H176" s="113"/>
      <c r="I176" s="98"/>
      <c r="J176" s="98"/>
      <c r="K176" s="98"/>
    </row>
    <row r="177" spans="2:11">
      <c r="B177" s="96"/>
      <c r="C177" s="96"/>
      <c r="D177" s="113"/>
      <c r="E177" s="113"/>
      <c r="F177" s="113"/>
      <c r="G177" s="113"/>
      <c r="H177" s="113"/>
      <c r="I177" s="98"/>
      <c r="J177" s="98"/>
      <c r="K177" s="98"/>
    </row>
    <row r="178" spans="2:11">
      <c r="B178" s="96"/>
      <c r="C178" s="96"/>
      <c r="D178" s="113"/>
      <c r="E178" s="113"/>
      <c r="F178" s="113"/>
      <c r="G178" s="113"/>
      <c r="H178" s="113"/>
      <c r="I178" s="98"/>
      <c r="J178" s="98"/>
      <c r="K178" s="98"/>
    </row>
    <row r="179" spans="2:11">
      <c r="B179" s="96"/>
      <c r="C179" s="96"/>
      <c r="D179" s="113"/>
      <c r="E179" s="113"/>
      <c r="F179" s="113"/>
      <c r="G179" s="113"/>
      <c r="H179" s="113"/>
      <c r="I179" s="98"/>
      <c r="J179" s="98"/>
      <c r="K179" s="98"/>
    </row>
    <row r="180" spans="2:11">
      <c r="B180" s="96"/>
      <c r="C180" s="96"/>
      <c r="D180" s="113"/>
      <c r="E180" s="113"/>
      <c r="F180" s="113"/>
      <c r="G180" s="113"/>
      <c r="H180" s="113"/>
      <c r="I180" s="98"/>
      <c r="J180" s="98"/>
      <c r="K180" s="98"/>
    </row>
    <row r="181" spans="2:11">
      <c r="B181" s="96"/>
      <c r="C181" s="96"/>
      <c r="D181" s="113"/>
      <c r="E181" s="113"/>
      <c r="F181" s="113"/>
      <c r="G181" s="113"/>
      <c r="H181" s="113"/>
      <c r="I181" s="98"/>
      <c r="J181" s="98"/>
      <c r="K181" s="98"/>
    </row>
    <row r="182" spans="2:11">
      <c r="B182" s="96"/>
      <c r="C182" s="96"/>
      <c r="D182" s="113"/>
      <c r="E182" s="113"/>
      <c r="F182" s="113"/>
      <c r="G182" s="113"/>
      <c r="H182" s="113"/>
      <c r="I182" s="98"/>
      <c r="J182" s="98"/>
      <c r="K182" s="98"/>
    </row>
    <row r="183" spans="2:11">
      <c r="B183" s="96"/>
      <c r="C183" s="96"/>
      <c r="D183" s="113"/>
      <c r="E183" s="113"/>
      <c r="F183" s="113"/>
      <c r="G183" s="113"/>
      <c r="H183" s="113"/>
      <c r="I183" s="98"/>
      <c r="J183" s="98"/>
      <c r="K183" s="98"/>
    </row>
    <row r="184" spans="2:11">
      <c r="B184" s="96"/>
      <c r="C184" s="96"/>
      <c r="D184" s="113"/>
      <c r="E184" s="113"/>
      <c r="F184" s="113"/>
      <c r="G184" s="113"/>
      <c r="H184" s="113"/>
      <c r="I184" s="98"/>
      <c r="J184" s="98"/>
      <c r="K184" s="98"/>
    </row>
    <row r="185" spans="2:11">
      <c r="B185" s="96"/>
      <c r="C185" s="96"/>
      <c r="D185" s="113"/>
      <c r="E185" s="113"/>
      <c r="F185" s="113"/>
      <c r="G185" s="113"/>
      <c r="H185" s="113"/>
      <c r="I185" s="98"/>
      <c r="J185" s="98"/>
      <c r="K185" s="98"/>
    </row>
    <row r="186" spans="2:11">
      <c r="B186" s="96"/>
      <c r="C186" s="96"/>
      <c r="D186" s="113"/>
      <c r="E186" s="113"/>
      <c r="F186" s="113"/>
      <c r="G186" s="113"/>
      <c r="H186" s="113"/>
      <c r="I186" s="98"/>
      <c r="J186" s="98"/>
      <c r="K186" s="98"/>
    </row>
    <row r="187" spans="2:11">
      <c r="B187" s="96"/>
      <c r="C187" s="96"/>
      <c r="D187" s="113"/>
      <c r="E187" s="113"/>
      <c r="F187" s="113"/>
      <c r="G187" s="113"/>
      <c r="H187" s="113"/>
      <c r="I187" s="98"/>
      <c r="J187" s="98"/>
      <c r="K187" s="98"/>
    </row>
    <row r="188" spans="2:11">
      <c r="B188" s="96"/>
      <c r="C188" s="96"/>
      <c r="D188" s="113"/>
      <c r="E188" s="113"/>
      <c r="F188" s="113"/>
      <c r="G188" s="113"/>
      <c r="H188" s="113"/>
      <c r="I188" s="98"/>
      <c r="J188" s="98"/>
      <c r="K188" s="98"/>
    </row>
    <row r="189" spans="2:11">
      <c r="B189" s="96"/>
      <c r="C189" s="96"/>
      <c r="D189" s="113"/>
      <c r="E189" s="113"/>
      <c r="F189" s="113"/>
      <c r="G189" s="113"/>
      <c r="H189" s="113"/>
      <c r="I189" s="98"/>
      <c r="J189" s="98"/>
      <c r="K189" s="98"/>
    </row>
    <row r="190" spans="2:11">
      <c r="B190" s="96"/>
      <c r="C190" s="96"/>
      <c r="D190" s="113"/>
      <c r="E190" s="113"/>
      <c r="F190" s="113"/>
      <c r="G190" s="113"/>
      <c r="H190" s="113"/>
      <c r="I190" s="98"/>
      <c r="J190" s="98"/>
      <c r="K190" s="98"/>
    </row>
    <row r="191" spans="2:11">
      <c r="B191" s="96"/>
      <c r="C191" s="96"/>
      <c r="D191" s="113"/>
      <c r="E191" s="113"/>
      <c r="F191" s="113"/>
      <c r="G191" s="113"/>
      <c r="H191" s="113"/>
      <c r="I191" s="98"/>
      <c r="J191" s="98"/>
      <c r="K191" s="98"/>
    </row>
    <row r="192" spans="2:11">
      <c r="B192" s="96"/>
      <c r="C192" s="96"/>
      <c r="D192" s="113"/>
      <c r="E192" s="113"/>
      <c r="F192" s="113"/>
      <c r="G192" s="113"/>
      <c r="H192" s="113"/>
      <c r="I192" s="98"/>
      <c r="J192" s="98"/>
      <c r="K192" s="98"/>
    </row>
    <row r="193" spans="2:11">
      <c r="B193" s="96"/>
      <c r="C193" s="96"/>
      <c r="D193" s="113"/>
      <c r="E193" s="113"/>
      <c r="F193" s="113"/>
      <c r="G193" s="113"/>
      <c r="H193" s="113"/>
      <c r="I193" s="98"/>
      <c r="J193" s="98"/>
      <c r="K193" s="98"/>
    </row>
    <row r="194" spans="2:11">
      <c r="B194" s="96"/>
      <c r="C194" s="96"/>
      <c r="D194" s="113"/>
      <c r="E194" s="113"/>
      <c r="F194" s="113"/>
      <c r="G194" s="113"/>
      <c r="H194" s="113"/>
      <c r="I194" s="98"/>
      <c r="J194" s="98"/>
      <c r="K194" s="98"/>
    </row>
    <row r="195" spans="2:11">
      <c r="B195" s="96"/>
      <c r="C195" s="96"/>
      <c r="D195" s="113"/>
      <c r="E195" s="113"/>
      <c r="F195" s="113"/>
      <c r="G195" s="113"/>
      <c r="H195" s="113"/>
      <c r="I195" s="98"/>
      <c r="J195" s="98"/>
      <c r="K195" s="98"/>
    </row>
    <row r="196" spans="2:11">
      <c r="B196" s="96"/>
      <c r="C196" s="96"/>
      <c r="D196" s="113"/>
      <c r="E196" s="113"/>
      <c r="F196" s="113"/>
      <c r="G196" s="113"/>
      <c r="H196" s="113"/>
      <c r="I196" s="98"/>
      <c r="J196" s="98"/>
      <c r="K196" s="98"/>
    </row>
    <row r="197" spans="2:11">
      <c r="B197" s="96"/>
      <c r="C197" s="96"/>
      <c r="D197" s="113"/>
      <c r="E197" s="113"/>
      <c r="F197" s="113"/>
      <c r="G197" s="113"/>
      <c r="H197" s="113"/>
      <c r="I197" s="98"/>
      <c r="J197" s="98"/>
      <c r="K197" s="98"/>
    </row>
    <row r="198" spans="2:11">
      <c r="B198" s="96"/>
      <c r="C198" s="96"/>
      <c r="D198" s="113"/>
      <c r="E198" s="113"/>
      <c r="F198" s="113"/>
      <c r="G198" s="113"/>
      <c r="H198" s="113"/>
      <c r="I198" s="98"/>
      <c r="J198" s="98"/>
      <c r="K198" s="98"/>
    </row>
    <row r="199" spans="2:11">
      <c r="B199" s="96"/>
      <c r="C199" s="96"/>
      <c r="D199" s="113"/>
      <c r="E199" s="113"/>
      <c r="F199" s="113"/>
      <c r="G199" s="113"/>
      <c r="H199" s="113"/>
      <c r="I199" s="98"/>
      <c r="J199" s="98"/>
      <c r="K199" s="98"/>
    </row>
    <row r="200" spans="2:11">
      <c r="B200" s="96"/>
      <c r="C200" s="96"/>
      <c r="D200" s="113"/>
      <c r="E200" s="113"/>
      <c r="F200" s="113"/>
      <c r="G200" s="113"/>
      <c r="H200" s="113"/>
      <c r="I200" s="98"/>
      <c r="J200" s="98"/>
      <c r="K200" s="98"/>
    </row>
    <row r="201" spans="2:11">
      <c r="B201" s="96"/>
      <c r="C201" s="96"/>
      <c r="D201" s="113"/>
      <c r="E201" s="113"/>
      <c r="F201" s="113"/>
      <c r="G201" s="113"/>
      <c r="H201" s="113"/>
      <c r="I201" s="98"/>
      <c r="J201" s="98"/>
      <c r="K201" s="98"/>
    </row>
    <row r="202" spans="2:11">
      <c r="B202" s="96"/>
      <c r="C202" s="96"/>
      <c r="D202" s="113"/>
      <c r="E202" s="113"/>
      <c r="F202" s="113"/>
      <c r="G202" s="113"/>
      <c r="H202" s="113"/>
      <c r="I202" s="98"/>
      <c r="J202" s="98"/>
      <c r="K202" s="98"/>
    </row>
    <row r="203" spans="2:11">
      <c r="B203" s="96"/>
      <c r="C203" s="96"/>
      <c r="D203" s="113"/>
      <c r="E203" s="113"/>
      <c r="F203" s="113"/>
      <c r="G203" s="113"/>
      <c r="H203" s="113"/>
      <c r="I203" s="98"/>
      <c r="J203" s="98"/>
      <c r="K203" s="98"/>
    </row>
    <row r="204" spans="2:11">
      <c r="B204" s="96"/>
      <c r="C204" s="96"/>
      <c r="D204" s="113"/>
      <c r="E204" s="113"/>
      <c r="F204" s="113"/>
      <c r="G204" s="113"/>
      <c r="H204" s="113"/>
      <c r="I204" s="98"/>
      <c r="J204" s="98"/>
      <c r="K204" s="98"/>
    </row>
    <row r="205" spans="2:11">
      <c r="B205" s="96"/>
      <c r="C205" s="96"/>
      <c r="D205" s="113"/>
      <c r="E205" s="113"/>
      <c r="F205" s="113"/>
      <c r="G205" s="113"/>
      <c r="H205" s="113"/>
      <c r="I205" s="98"/>
      <c r="J205" s="98"/>
      <c r="K205" s="98"/>
    </row>
    <row r="206" spans="2:11">
      <c r="B206" s="96"/>
      <c r="C206" s="96"/>
      <c r="D206" s="113"/>
      <c r="E206" s="113"/>
      <c r="F206" s="113"/>
      <c r="G206" s="113"/>
      <c r="H206" s="113"/>
      <c r="I206" s="98"/>
      <c r="J206" s="98"/>
      <c r="K206" s="98"/>
    </row>
    <row r="207" spans="2:11">
      <c r="B207" s="96"/>
      <c r="C207" s="96"/>
      <c r="D207" s="113"/>
      <c r="E207" s="113"/>
      <c r="F207" s="113"/>
      <c r="G207" s="113"/>
      <c r="H207" s="113"/>
      <c r="I207" s="98"/>
      <c r="J207" s="98"/>
      <c r="K207" s="98"/>
    </row>
    <row r="208" spans="2:11">
      <c r="B208" s="96"/>
      <c r="C208" s="96"/>
      <c r="D208" s="113"/>
      <c r="E208" s="113"/>
      <c r="F208" s="113"/>
      <c r="G208" s="113"/>
      <c r="H208" s="113"/>
      <c r="I208" s="98"/>
      <c r="J208" s="98"/>
      <c r="K208" s="98"/>
    </row>
    <row r="209" spans="2:11">
      <c r="B209" s="96"/>
      <c r="C209" s="96"/>
      <c r="D209" s="113"/>
      <c r="E209" s="113"/>
      <c r="F209" s="113"/>
      <c r="G209" s="113"/>
      <c r="H209" s="113"/>
      <c r="I209" s="98"/>
      <c r="J209" s="98"/>
      <c r="K209" s="98"/>
    </row>
    <row r="210" spans="2:11">
      <c r="B210" s="96"/>
      <c r="C210" s="96"/>
      <c r="D210" s="113"/>
      <c r="E210" s="113"/>
      <c r="F210" s="113"/>
      <c r="G210" s="113"/>
      <c r="H210" s="113"/>
      <c r="I210" s="98"/>
      <c r="J210" s="98"/>
      <c r="K210" s="98"/>
    </row>
    <row r="211" spans="2:11">
      <c r="B211" s="96"/>
      <c r="C211" s="96"/>
      <c r="D211" s="113"/>
      <c r="E211" s="113"/>
      <c r="F211" s="113"/>
      <c r="G211" s="113"/>
      <c r="H211" s="113"/>
      <c r="I211" s="98"/>
      <c r="J211" s="98"/>
      <c r="K211" s="98"/>
    </row>
    <row r="212" spans="2:11">
      <c r="B212" s="96"/>
      <c r="C212" s="96"/>
      <c r="D212" s="113"/>
      <c r="E212" s="113"/>
      <c r="F212" s="113"/>
      <c r="G212" s="113"/>
      <c r="H212" s="113"/>
      <c r="I212" s="98"/>
      <c r="J212" s="98"/>
      <c r="K212" s="98"/>
    </row>
    <row r="213" spans="2:11">
      <c r="B213" s="96"/>
      <c r="C213" s="96"/>
      <c r="D213" s="113"/>
      <c r="E213" s="113"/>
      <c r="F213" s="113"/>
      <c r="G213" s="113"/>
      <c r="H213" s="113"/>
      <c r="I213" s="98"/>
      <c r="J213" s="98"/>
      <c r="K213" s="98"/>
    </row>
    <row r="214" spans="2:11">
      <c r="B214" s="96"/>
      <c r="C214" s="96"/>
      <c r="D214" s="113"/>
      <c r="E214" s="113"/>
      <c r="F214" s="113"/>
      <c r="G214" s="113"/>
      <c r="H214" s="113"/>
      <c r="I214" s="98"/>
      <c r="J214" s="98"/>
      <c r="K214" s="98"/>
    </row>
    <row r="215" spans="2:11">
      <c r="B215" s="96"/>
      <c r="C215" s="96"/>
      <c r="D215" s="113"/>
      <c r="E215" s="113"/>
      <c r="F215" s="113"/>
      <c r="G215" s="113"/>
      <c r="H215" s="113"/>
      <c r="I215" s="98"/>
      <c r="J215" s="98"/>
      <c r="K215" s="98"/>
    </row>
    <row r="216" spans="2:11">
      <c r="B216" s="96"/>
      <c r="C216" s="96"/>
      <c r="D216" s="113"/>
      <c r="E216" s="113"/>
      <c r="F216" s="113"/>
      <c r="G216" s="113"/>
      <c r="H216" s="113"/>
      <c r="I216" s="98"/>
      <c r="J216" s="98"/>
      <c r="K216" s="98"/>
    </row>
    <row r="217" spans="2:11">
      <c r="B217" s="96"/>
      <c r="C217" s="96"/>
      <c r="D217" s="113"/>
      <c r="E217" s="113"/>
      <c r="F217" s="113"/>
      <c r="G217" s="113"/>
      <c r="H217" s="113"/>
      <c r="I217" s="98"/>
      <c r="J217" s="98"/>
      <c r="K217" s="98"/>
    </row>
    <row r="218" spans="2:11">
      <c r="B218" s="96"/>
      <c r="C218" s="96"/>
      <c r="D218" s="113"/>
      <c r="E218" s="113"/>
      <c r="F218" s="113"/>
      <c r="G218" s="113"/>
      <c r="H218" s="113"/>
      <c r="I218" s="98"/>
      <c r="J218" s="98"/>
      <c r="K218" s="98"/>
    </row>
    <row r="219" spans="2:11">
      <c r="B219" s="96"/>
      <c r="C219" s="96"/>
      <c r="D219" s="113"/>
      <c r="E219" s="113"/>
      <c r="F219" s="113"/>
      <c r="G219" s="113"/>
      <c r="H219" s="113"/>
      <c r="I219" s="98"/>
      <c r="J219" s="98"/>
      <c r="K219" s="98"/>
    </row>
    <row r="220" spans="2:11">
      <c r="B220" s="96"/>
      <c r="C220" s="96"/>
      <c r="D220" s="113"/>
      <c r="E220" s="113"/>
      <c r="F220" s="113"/>
      <c r="G220" s="113"/>
      <c r="H220" s="113"/>
      <c r="I220" s="98"/>
      <c r="J220" s="98"/>
      <c r="K220" s="98"/>
    </row>
    <row r="221" spans="2:11">
      <c r="B221" s="96"/>
      <c r="C221" s="96"/>
      <c r="D221" s="113"/>
      <c r="E221" s="113"/>
      <c r="F221" s="113"/>
      <c r="G221" s="113"/>
      <c r="H221" s="113"/>
      <c r="I221" s="98"/>
      <c r="J221" s="98"/>
      <c r="K221" s="98"/>
    </row>
    <row r="222" spans="2:11">
      <c r="B222" s="96"/>
      <c r="C222" s="96"/>
      <c r="D222" s="113"/>
      <c r="E222" s="113"/>
      <c r="F222" s="113"/>
      <c r="G222" s="113"/>
      <c r="H222" s="113"/>
      <c r="I222" s="98"/>
      <c r="J222" s="98"/>
      <c r="K222" s="98"/>
    </row>
    <row r="223" spans="2:11">
      <c r="B223" s="96"/>
      <c r="C223" s="96"/>
      <c r="D223" s="113"/>
      <c r="E223" s="113"/>
      <c r="F223" s="113"/>
      <c r="G223" s="113"/>
      <c r="H223" s="113"/>
      <c r="I223" s="98"/>
      <c r="J223" s="98"/>
      <c r="K223" s="98"/>
    </row>
    <row r="224" spans="2:11">
      <c r="B224" s="96"/>
      <c r="C224" s="96"/>
      <c r="D224" s="113"/>
      <c r="E224" s="113"/>
      <c r="F224" s="113"/>
      <c r="G224" s="113"/>
      <c r="H224" s="113"/>
      <c r="I224" s="98"/>
      <c r="J224" s="98"/>
      <c r="K224" s="98"/>
    </row>
    <row r="225" spans="2:11">
      <c r="B225" s="96"/>
      <c r="C225" s="96"/>
      <c r="D225" s="113"/>
      <c r="E225" s="113"/>
      <c r="F225" s="113"/>
      <c r="G225" s="113"/>
      <c r="H225" s="113"/>
      <c r="I225" s="98"/>
      <c r="J225" s="98"/>
      <c r="K225" s="98"/>
    </row>
    <row r="226" spans="2:11">
      <c r="B226" s="96"/>
      <c r="C226" s="96"/>
      <c r="D226" s="113"/>
      <c r="E226" s="113"/>
      <c r="F226" s="113"/>
      <c r="G226" s="113"/>
      <c r="H226" s="113"/>
      <c r="I226" s="98"/>
      <c r="J226" s="98"/>
      <c r="K226" s="98"/>
    </row>
    <row r="227" spans="2:11">
      <c r="B227" s="96"/>
      <c r="C227" s="96"/>
      <c r="D227" s="113"/>
      <c r="E227" s="113"/>
      <c r="F227" s="113"/>
      <c r="G227" s="113"/>
      <c r="H227" s="113"/>
      <c r="I227" s="98"/>
      <c r="J227" s="98"/>
      <c r="K227" s="98"/>
    </row>
    <row r="228" spans="2:11">
      <c r="B228" s="96"/>
      <c r="C228" s="96"/>
      <c r="D228" s="113"/>
      <c r="E228" s="113"/>
      <c r="F228" s="113"/>
      <c r="G228" s="113"/>
      <c r="H228" s="113"/>
      <c r="I228" s="98"/>
      <c r="J228" s="98"/>
      <c r="K228" s="98"/>
    </row>
    <row r="229" spans="2:11">
      <c r="B229" s="96"/>
      <c r="C229" s="96"/>
      <c r="D229" s="113"/>
      <c r="E229" s="113"/>
      <c r="F229" s="113"/>
      <c r="G229" s="113"/>
      <c r="H229" s="113"/>
      <c r="I229" s="98"/>
      <c r="J229" s="98"/>
      <c r="K229" s="98"/>
    </row>
    <row r="230" spans="2:11">
      <c r="B230" s="96"/>
      <c r="C230" s="96"/>
      <c r="D230" s="113"/>
      <c r="E230" s="113"/>
      <c r="F230" s="113"/>
      <c r="G230" s="113"/>
      <c r="H230" s="113"/>
      <c r="I230" s="98"/>
      <c r="J230" s="98"/>
      <c r="K230" s="98"/>
    </row>
    <row r="231" spans="2:11">
      <c r="B231" s="96"/>
      <c r="C231" s="96"/>
      <c r="D231" s="113"/>
      <c r="E231" s="113"/>
      <c r="F231" s="113"/>
      <c r="G231" s="113"/>
      <c r="H231" s="113"/>
      <c r="I231" s="98"/>
      <c r="J231" s="98"/>
      <c r="K231" s="98"/>
    </row>
    <row r="232" spans="2:11">
      <c r="B232" s="96"/>
      <c r="C232" s="96"/>
      <c r="D232" s="113"/>
      <c r="E232" s="113"/>
      <c r="F232" s="113"/>
      <c r="G232" s="113"/>
      <c r="H232" s="113"/>
      <c r="I232" s="98"/>
      <c r="J232" s="98"/>
      <c r="K232" s="98"/>
    </row>
    <row r="233" spans="2:11">
      <c r="B233" s="96"/>
      <c r="C233" s="96"/>
      <c r="D233" s="113"/>
      <c r="E233" s="113"/>
      <c r="F233" s="113"/>
      <c r="G233" s="113"/>
      <c r="H233" s="113"/>
      <c r="I233" s="98"/>
      <c r="J233" s="98"/>
      <c r="K233" s="98"/>
    </row>
    <row r="234" spans="2:11">
      <c r="B234" s="96"/>
      <c r="C234" s="96"/>
      <c r="D234" s="113"/>
      <c r="E234" s="113"/>
      <c r="F234" s="113"/>
      <c r="G234" s="113"/>
      <c r="H234" s="113"/>
      <c r="I234" s="98"/>
      <c r="J234" s="98"/>
      <c r="K234" s="98"/>
    </row>
    <row r="235" spans="2:11">
      <c r="B235" s="96"/>
      <c r="C235" s="96"/>
      <c r="D235" s="113"/>
      <c r="E235" s="113"/>
      <c r="F235" s="113"/>
      <c r="G235" s="113"/>
      <c r="H235" s="113"/>
      <c r="I235" s="98"/>
      <c r="J235" s="98"/>
      <c r="K235" s="98"/>
    </row>
    <row r="236" spans="2:11">
      <c r="B236" s="96"/>
      <c r="C236" s="96"/>
      <c r="D236" s="113"/>
      <c r="E236" s="113"/>
      <c r="F236" s="113"/>
      <c r="G236" s="113"/>
      <c r="H236" s="113"/>
      <c r="I236" s="98"/>
      <c r="J236" s="98"/>
      <c r="K236" s="98"/>
    </row>
    <row r="237" spans="2:11">
      <c r="B237" s="96"/>
      <c r="C237" s="96"/>
      <c r="D237" s="113"/>
      <c r="E237" s="113"/>
      <c r="F237" s="113"/>
      <c r="G237" s="113"/>
      <c r="H237" s="113"/>
      <c r="I237" s="98"/>
      <c r="J237" s="98"/>
      <c r="K237" s="98"/>
    </row>
    <row r="238" spans="2:11">
      <c r="B238" s="96"/>
      <c r="C238" s="96"/>
      <c r="D238" s="113"/>
      <c r="E238" s="113"/>
      <c r="F238" s="113"/>
      <c r="G238" s="113"/>
      <c r="H238" s="113"/>
      <c r="I238" s="98"/>
      <c r="J238" s="98"/>
      <c r="K238" s="98"/>
    </row>
    <row r="239" spans="2:11">
      <c r="B239" s="96"/>
      <c r="C239" s="96"/>
      <c r="D239" s="113"/>
      <c r="E239" s="113"/>
      <c r="F239" s="113"/>
      <c r="G239" s="113"/>
      <c r="H239" s="113"/>
      <c r="I239" s="98"/>
      <c r="J239" s="98"/>
      <c r="K239" s="98"/>
    </row>
    <row r="240" spans="2:11">
      <c r="B240" s="96"/>
      <c r="C240" s="96"/>
      <c r="D240" s="113"/>
      <c r="E240" s="113"/>
      <c r="F240" s="113"/>
      <c r="G240" s="113"/>
      <c r="H240" s="113"/>
      <c r="I240" s="98"/>
      <c r="J240" s="98"/>
      <c r="K240" s="98"/>
    </row>
    <row r="241" spans="2:11">
      <c r="B241" s="96"/>
      <c r="C241" s="96"/>
      <c r="D241" s="113"/>
      <c r="E241" s="113"/>
      <c r="F241" s="113"/>
      <c r="G241" s="113"/>
      <c r="H241" s="113"/>
      <c r="I241" s="98"/>
      <c r="J241" s="98"/>
      <c r="K241" s="98"/>
    </row>
    <row r="242" spans="2:11">
      <c r="B242" s="96"/>
      <c r="C242" s="96"/>
      <c r="D242" s="113"/>
      <c r="E242" s="113"/>
      <c r="F242" s="113"/>
      <c r="G242" s="113"/>
      <c r="H242" s="113"/>
      <c r="I242" s="98"/>
      <c r="J242" s="98"/>
      <c r="K242" s="98"/>
    </row>
    <row r="243" spans="2:11">
      <c r="B243" s="96"/>
      <c r="C243" s="96"/>
      <c r="D243" s="113"/>
      <c r="E243" s="113"/>
      <c r="F243" s="113"/>
      <c r="G243" s="113"/>
      <c r="H243" s="113"/>
      <c r="I243" s="98"/>
      <c r="J243" s="98"/>
      <c r="K243" s="98"/>
    </row>
    <row r="244" spans="2:11">
      <c r="B244" s="96"/>
      <c r="C244" s="96"/>
      <c r="D244" s="113"/>
      <c r="E244" s="113"/>
      <c r="F244" s="113"/>
      <c r="G244" s="113"/>
      <c r="H244" s="113"/>
      <c r="I244" s="98"/>
      <c r="J244" s="98"/>
      <c r="K244" s="98"/>
    </row>
    <row r="245" spans="2:11">
      <c r="B245" s="96"/>
      <c r="C245" s="96"/>
      <c r="D245" s="113"/>
      <c r="E245" s="113"/>
      <c r="F245" s="113"/>
      <c r="G245" s="113"/>
      <c r="H245" s="113"/>
      <c r="I245" s="98"/>
      <c r="J245" s="98"/>
      <c r="K245" s="98"/>
    </row>
    <row r="246" spans="2:11">
      <c r="B246" s="96"/>
      <c r="C246" s="96"/>
      <c r="D246" s="113"/>
      <c r="E246" s="113"/>
      <c r="F246" s="113"/>
      <c r="G246" s="113"/>
      <c r="H246" s="113"/>
      <c r="I246" s="98"/>
      <c r="J246" s="98"/>
      <c r="K246" s="98"/>
    </row>
    <row r="247" spans="2:11">
      <c r="B247" s="96"/>
      <c r="C247" s="96"/>
      <c r="D247" s="113"/>
      <c r="E247" s="113"/>
      <c r="F247" s="113"/>
      <c r="G247" s="113"/>
      <c r="H247" s="113"/>
      <c r="I247" s="98"/>
      <c r="J247" s="98"/>
      <c r="K247" s="98"/>
    </row>
    <row r="248" spans="2:11">
      <c r="B248" s="96"/>
      <c r="C248" s="96"/>
      <c r="D248" s="113"/>
      <c r="E248" s="113"/>
      <c r="F248" s="113"/>
      <c r="G248" s="113"/>
      <c r="H248" s="113"/>
      <c r="I248" s="98"/>
      <c r="J248" s="98"/>
      <c r="K248" s="98"/>
    </row>
    <row r="249" spans="2:11">
      <c r="B249" s="96"/>
      <c r="C249" s="96"/>
      <c r="D249" s="113"/>
      <c r="E249" s="113"/>
      <c r="F249" s="113"/>
      <c r="G249" s="113"/>
      <c r="H249" s="113"/>
      <c r="I249" s="98"/>
      <c r="J249" s="98"/>
      <c r="K249" s="98"/>
    </row>
    <row r="250" spans="2:11">
      <c r="B250" s="96"/>
      <c r="C250" s="96"/>
      <c r="D250" s="113"/>
      <c r="E250" s="113"/>
      <c r="F250" s="113"/>
      <c r="G250" s="113"/>
      <c r="H250" s="113"/>
      <c r="I250" s="98"/>
      <c r="J250" s="98"/>
      <c r="K250" s="98"/>
    </row>
    <row r="251" spans="2:11">
      <c r="B251" s="96"/>
      <c r="C251" s="96"/>
      <c r="D251" s="113"/>
      <c r="E251" s="113"/>
      <c r="F251" s="113"/>
      <c r="G251" s="113"/>
      <c r="H251" s="113"/>
      <c r="I251" s="98"/>
      <c r="J251" s="98"/>
      <c r="K251" s="98"/>
    </row>
    <row r="252" spans="2:11">
      <c r="B252" s="96"/>
      <c r="C252" s="96"/>
      <c r="D252" s="113"/>
      <c r="E252" s="113"/>
      <c r="F252" s="113"/>
      <c r="G252" s="113"/>
      <c r="H252" s="113"/>
      <c r="I252" s="98"/>
      <c r="J252" s="98"/>
      <c r="K252" s="98"/>
    </row>
    <row r="253" spans="2:11">
      <c r="B253" s="96"/>
      <c r="C253" s="96"/>
      <c r="D253" s="113"/>
      <c r="E253" s="113"/>
      <c r="F253" s="113"/>
      <c r="G253" s="113"/>
      <c r="H253" s="113"/>
      <c r="I253" s="98"/>
      <c r="J253" s="98"/>
      <c r="K253" s="98"/>
    </row>
    <row r="254" spans="2:11">
      <c r="B254" s="96"/>
      <c r="C254" s="96"/>
      <c r="D254" s="113"/>
      <c r="E254" s="113"/>
      <c r="F254" s="113"/>
      <c r="G254" s="113"/>
      <c r="H254" s="113"/>
      <c r="I254" s="98"/>
      <c r="J254" s="98"/>
      <c r="K254" s="98"/>
    </row>
    <row r="255" spans="2:11">
      <c r="B255" s="96"/>
      <c r="C255" s="96"/>
      <c r="D255" s="113"/>
      <c r="E255" s="113"/>
      <c r="F255" s="113"/>
      <c r="G255" s="113"/>
      <c r="H255" s="113"/>
      <c r="I255" s="98"/>
      <c r="J255" s="98"/>
      <c r="K255" s="98"/>
    </row>
    <row r="256" spans="2:11">
      <c r="B256" s="96"/>
      <c r="C256" s="96"/>
      <c r="D256" s="113"/>
      <c r="E256" s="113"/>
      <c r="F256" s="113"/>
      <c r="G256" s="113"/>
      <c r="H256" s="113"/>
      <c r="I256" s="98"/>
      <c r="J256" s="98"/>
      <c r="K256" s="98"/>
    </row>
    <row r="257" spans="2:11">
      <c r="B257" s="96"/>
      <c r="C257" s="96"/>
      <c r="D257" s="113"/>
      <c r="E257" s="113"/>
      <c r="F257" s="113"/>
      <c r="G257" s="113"/>
      <c r="H257" s="113"/>
      <c r="I257" s="98"/>
      <c r="J257" s="98"/>
      <c r="K257" s="98"/>
    </row>
    <row r="258" spans="2:11">
      <c r="B258" s="96"/>
      <c r="C258" s="96"/>
      <c r="D258" s="113"/>
      <c r="E258" s="113"/>
      <c r="F258" s="113"/>
      <c r="G258" s="113"/>
      <c r="H258" s="113"/>
      <c r="I258" s="98"/>
      <c r="J258" s="98"/>
      <c r="K258" s="98"/>
    </row>
    <row r="259" spans="2:11">
      <c r="B259" s="96"/>
      <c r="C259" s="96"/>
      <c r="D259" s="113"/>
      <c r="E259" s="113"/>
      <c r="F259" s="113"/>
      <c r="G259" s="113"/>
      <c r="H259" s="113"/>
      <c r="I259" s="98"/>
      <c r="J259" s="98"/>
      <c r="K259" s="98"/>
    </row>
    <row r="260" spans="2:11">
      <c r="B260" s="96"/>
      <c r="C260" s="96"/>
      <c r="D260" s="113"/>
      <c r="E260" s="113"/>
      <c r="F260" s="113"/>
      <c r="G260" s="113"/>
      <c r="H260" s="113"/>
      <c r="I260" s="98"/>
      <c r="J260" s="98"/>
      <c r="K260" s="98"/>
    </row>
    <row r="261" spans="2:11">
      <c r="B261" s="96"/>
      <c r="C261" s="96"/>
      <c r="D261" s="113"/>
      <c r="E261" s="113"/>
      <c r="F261" s="113"/>
      <c r="G261" s="113"/>
      <c r="H261" s="113"/>
      <c r="I261" s="98"/>
      <c r="J261" s="98"/>
      <c r="K261" s="98"/>
    </row>
    <row r="262" spans="2:11">
      <c r="B262" s="96"/>
      <c r="C262" s="96"/>
      <c r="D262" s="113"/>
      <c r="E262" s="113"/>
      <c r="F262" s="113"/>
      <c r="G262" s="113"/>
      <c r="H262" s="113"/>
      <c r="I262" s="98"/>
      <c r="J262" s="98"/>
      <c r="K262" s="98"/>
    </row>
    <row r="263" spans="2:11">
      <c r="B263" s="96"/>
      <c r="C263" s="96"/>
      <c r="D263" s="113"/>
      <c r="E263" s="113"/>
      <c r="F263" s="113"/>
      <c r="G263" s="113"/>
      <c r="H263" s="113"/>
      <c r="I263" s="98"/>
      <c r="J263" s="98"/>
      <c r="K263" s="98"/>
    </row>
    <row r="264" spans="2:11">
      <c r="B264" s="96"/>
      <c r="C264" s="96"/>
      <c r="D264" s="113"/>
      <c r="E264" s="113"/>
      <c r="F264" s="113"/>
      <c r="G264" s="113"/>
      <c r="H264" s="113"/>
      <c r="I264" s="98"/>
      <c r="J264" s="98"/>
      <c r="K264" s="98"/>
    </row>
    <row r="265" spans="2:11">
      <c r="B265" s="96"/>
      <c r="C265" s="96"/>
      <c r="D265" s="113"/>
      <c r="E265" s="113"/>
      <c r="F265" s="113"/>
      <c r="G265" s="113"/>
      <c r="H265" s="113"/>
      <c r="I265" s="98"/>
      <c r="J265" s="98"/>
      <c r="K265" s="98"/>
    </row>
    <row r="266" spans="2:11">
      <c r="B266" s="96"/>
      <c r="C266" s="96"/>
      <c r="D266" s="113"/>
      <c r="E266" s="113"/>
      <c r="F266" s="113"/>
      <c r="G266" s="113"/>
      <c r="H266" s="113"/>
      <c r="I266" s="98"/>
      <c r="J266" s="98"/>
      <c r="K266" s="98"/>
    </row>
    <row r="267" spans="2:11">
      <c r="B267" s="96"/>
      <c r="C267" s="96"/>
      <c r="D267" s="113"/>
      <c r="E267" s="113"/>
      <c r="F267" s="113"/>
      <c r="G267" s="113"/>
      <c r="H267" s="113"/>
      <c r="I267" s="98"/>
      <c r="J267" s="98"/>
      <c r="K267" s="98"/>
    </row>
    <row r="268" spans="2:11">
      <c r="B268" s="96"/>
      <c r="C268" s="96"/>
      <c r="D268" s="113"/>
      <c r="E268" s="113"/>
      <c r="F268" s="113"/>
      <c r="G268" s="113"/>
      <c r="H268" s="113"/>
      <c r="I268" s="98"/>
      <c r="J268" s="98"/>
      <c r="K268" s="98"/>
    </row>
    <row r="269" spans="2:11">
      <c r="B269" s="96"/>
      <c r="C269" s="96"/>
      <c r="D269" s="113"/>
      <c r="E269" s="113"/>
      <c r="F269" s="113"/>
      <c r="G269" s="113"/>
      <c r="H269" s="113"/>
      <c r="I269" s="98"/>
      <c r="J269" s="98"/>
      <c r="K269" s="98"/>
    </row>
    <row r="270" spans="2:11">
      <c r="B270" s="96"/>
      <c r="C270" s="96"/>
      <c r="D270" s="113"/>
      <c r="E270" s="113"/>
      <c r="F270" s="113"/>
      <c r="G270" s="113"/>
      <c r="H270" s="113"/>
      <c r="I270" s="98"/>
      <c r="J270" s="98"/>
      <c r="K270" s="98"/>
    </row>
    <row r="271" spans="2:11">
      <c r="B271" s="96"/>
      <c r="C271" s="96"/>
      <c r="D271" s="113"/>
      <c r="E271" s="113"/>
      <c r="F271" s="113"/>
      <c r="G271" s="113"/>
      <c r="H271" s="113"/>
      <c r="I271" s="98"/>
      <c r="J271" s="98"/>
      <c r="K271" s="98"/>
    </row>
    <row r="272" spans="2:11">
      <c r="B272" s="96"/>
      <c r="C272" s="96"/>
      <c r="D272" s="113"/>
      <c r="E272" s="113"/>
      <c r="F272" s="113"/>
      <c r="G272" s="113"/>
      <c r="H272" s="113"/>
      <c r="I272" s="98"/>
      <c r="J272" s="98"/>
      <c r="K272" s="98"/>
    </row>
    <row r="273" spans="2:11">
      <c r="B273" s="96"/>
      <c r="C273" s="96"/>
      <c r="D273" s="113"/>
      <c r="E273" s="113"/>
      <c r="F273" s="113"/>
      <c r="G273" s="113"/>
      <c r="H273" s="113"/>
      <c r="I273" s="98"/>
      <c r="J273" s="98"/>
      <c r="K273" s="98"/>
    </row>
    <row r="274" spans="2:11">
      <c r="B274" s="96"/>
      <c r="C274" s="96"/>
      <c r="D274" s="113"/>
      <c r="E274" s="113"/>
      <c r="F274" s="113"/>
      <c r="G274" s="113"/>
      <c r="H274" s="113"/>
      <c r="I274" s="98"/>
      <c r="J274" s="98"/>
      <c r="K274" s="98"/>
    </row>
    <row r="275" spans="2:11">
      <c r="B275" s="96"/>
      <c r="C275" s="96"/>
      <c r="D275" s="113"/>
      <c r="E275" s="113"/>
      <c r="F275" s="113"/>
      <c r="G275" s="113"/>
      <c r="H275" s="113"/>
      <c r="I275" s="98"/>
      <c r="J275" s="98"/>
      <c r="K275" s="98"/>
    </row>
    <row r="276" spans="2:11">
      <c r="B276" s="96"/>
      <c r="C276" s="96"/>
      <c r="D276" s="113"/>
      <c r="E276" s="113"/>
      <c r="F276" s="113"/>
      <c r="G276" s="113"/>
      <c r="H276" s="113"/>
      <c r="I276" s="98"/>
      <c r="J276" s="98"/>
      <c r="K276" s="98"/>
    </row>
    <row r="277" spans="2:11">
      <c r="B277" s="96"/>
      <c r="C277" s="96"/>
      <c r="D277" s="113"/>
      <c r="E277" s="113"/>
      <c r="F277" s="113"/>
      <c r="G277" s="113"/>
      <c r="H277" s="113"/>
      <c r="I277" s="98"/>
      <c r="J277" s="98"/>
      <c r="K277" s="98"/>
    </row>
    <row r="278" spans="2:11">
      <c r="B278" s="96"/>
      <c r="C278" s="96"/>
      <c r="D278" s="113"/>
      <c r="E278" s="113"/>
      <c r="F278" s="113"/>
      <c r="G278" s="113"/>
      <c r="H278" s="113"/>
      <c r="I278" s="98"/>
      <c r="J278" s="98"/>
      <c r="K278" s="98"/>
    </row>
    <row r="279" spans="2:11">
      <c r="B279" s="96"/>
      <c r="C279" s="96"/>
      <c r="D279" s="113"/>
      <c r="E279" s="113"/>
      <c r="F279" s="113"/>
      <c r="G279" s="113"/>
      <c r="H279" s="113"/>
      <c r="I279" s="98"/>
      <c r="J279" s="98"/>
      <c r="K279" s="98"/>
    </row>
    <row r="280" spans="2:11">
      <c r="B280" s="96"/>
      <c r="C280" s="96"/>
      <c r="D280" s="113"/>
      <c r="E280" s="113"/>
      <c r="F280" s="113"/>
      <c r="G280" s="113"/>
      <c r="H280" s="113"/>
      <c r="I280" s="98"/>
      <c r="J280" s="98"/>
      <c r="K280" s="98"/>
    </row>
    <row r="281" spans="2:11">
      <c r="B281" s="96"/>
      <c r="C281" s="96"/>
      <c r="D281" s="113"/>
      <c r="E281" s="113"/>
      <c r="F281" s="113"/>
      <c r="G281" s="113"/>
      <c r="H281" s="113"/>
      <c r="I281" s="98"/>
      <c r="J281" s="98"/>
      <c r="K281" s="98"/>
    </row>
    <row r="282" spans="2:11">
      <c r="B282" s="96"/>
      <c r="C282" s="96"/>
      <c r="D282" s="113"/>
      <c r="E282" s="113"/>
      <c r="F282" s="113"/>
      <c r="G282" s="113"/>
      <c r="H282" s="113"/>
      <c r="I282" s="98"/>
      <c r="J282" s="98"/>
      <c r="K282" s="98"/>
    </row>
    <row r="283" spans="2:11">
      <c r="B283" s="96"/>
      <c r="C283" s="96"/>
      <c r="D283" s="113"/>
      <c r="E283" s="113"/>
      <c r="F283" s="113"/>
      <c r="G283" s="113"/>
      <c r="H283" s="113"/>
      <c r="I283" s="98"/>
      <c r="J283" s="98"/>
      <c r="K283" s="98"/>
    </row>
    <row r="284" spans="2:11">
      <c r="B284" s="96"/>
      <c r="C284" s="96"/>
      <c r="D284" s="113"/>
      <c r="E284" s="113"/>
      <c r="F284" s="113"/>
      <c r="G284" s="113"/>
      <c r="H284" s="113"/>
      <c r="I284" s="98"/>
      <c r="J284" s="98"/>
      <c r="K284" s="98"/>
    </row>
    <row r="285" spans="2:11">
      <c r="B285" s="96"/>
      <c r="C285" s="96"/>
      <c r="D285" s="113"/>
      <c r="E285" s="113"/>
      <c r="F285" s="113"/>
      <c r="G285" s="113"/>
      <c r="H285" s="113"/>
      <c r="I285" s="98"/>
      <c r="J285" s="98"/>
      <c r="K285" s="98"/>
    </row>
    <row r="286" spans="2:11">
      <c r="B286" s="96"/>
      <c r="C286" s="96"/>
      <c r="D286" s="113"/>
      <c r="E286" s="113"/>
      <c r="F286" s="113"/>
      <c r="G286" s="113"/>
      <c r="H286" s="113"/>
      <c r="I286" s="98"/>
      <c r="J286" s="98"/>
      <c r="K286" s="98"/>
    </row>
    <row r="287" spans="2:11">
      <c r="B287" s="96"/>
      <c r="C287" s="96"/>
      <c r="D287" s="113"/>
      <c r="E287" s="113"/>
      <c r="F287" s="113"/>
      <c r="G287" s="113"/>
      <c r="H287" s="113"/>
      <c r="I287" s="98"/>
      <c r="J287" s="98"/>
      <c r="K287" s="98"/>
    </row>
    <row r="288" spans="2:11">
      <c r="B288" s="96"/>
      <c r="C288" s="96"/>
      <c r="D288" s="113"/>
      <c r="E288" s="113"/>
      <c r="F288" s="113"/>
      <c r="G288" s="113"/>
      <c r="H288" s="113"/>
      <c r="I288" s="98"/>
      <c r="J288" s="98"/>
      <c r="K288" s="98"/>
    </row>
    <row r="289" spans="2:11">
      <c r="B289" s="96"/>
      <c r="C289" s="96"/>
      <c r="D289" s="113"/>
      <c r="E289" s="113"/>
      <c r="F289" s="113"/>
      <c r="G289" s="113"/>
      <c r="H289" s="113"/>
      <c r="I289" s="98"/>
      <c r="J289" s="98"/>
      <c r="K289" s="98"/>
    </row>
    <row r="290" spans="2:11">
      <c r="B290" s="96"/>
      <c r="C290" s="96"/>
      <c r="D290" s="113"/>
      <c r="E290" s="113"/>
      <c r="F290" s="113"/>
      <c r="G290" s="113"/>
      <c r="H290" s="113"/>
      <c r="I290" s="98"/>
      <c r="J290" s="98"/>
      <c r="K290" s="98"/>
    </row>
    <row r="291" spans="2:11">
      <c r="B291" s="96"/>
      <c r="C291" s="96"/>
      <c r="D291" s="113"/>
      <c r="E291" s="113"/>
      <c r="F291" s="113"/>
      <c r="G291" s="113"/>
      <c r="H291" s="113"/>
      <c r="I291" s="98"/>
      <c r="J291" s="98"/>
      <c r="K291" s="98"/>
    </row>
    <row r="292" spans="2:11">
      <c r="B292" s="96"/>
      <c r="C292" s="96"/>
      <c r="D292" s="113"/>
      <c r="E292" s="113"/>
      <c r="F292" s="113"/>
      <c r="G292" s="113"/>
      <c r="H292" s="113"/>
      <c r="I292" s="98"/>
      <c r="J292" s="98"/>
      <c r="K292" s="98"/>
    </row>
    <row r="293" spans="2:11">
      <c r="B293" s="96"/>
      <c r="C293" s="96"/>
      <c r="D293" s="113"/>
      <c r="E293" s="113"/>
      <c r="F293" s="113"/>
      <c r="G293" s="113"/>
      <c r="H293" s="113"/>
      <c r="I293" s="98"/>
      <c r="J293" s="98"/>
      <c r="K293" s="98"/>
    </row>
    <row r="294" spans="2:11">
      <c r="B294" s="96"/>
      <c r="C294" s="96"/>
      <c r="D294" s="113"/>
      <c r="E294" s="113"/>
      <c r="F294" s="113"/>
      <c r="G294" s="113"/>
      <c r="H294" s="113"/>
      <c r="I294" s="98"/>
      <c r="J294" s="98"/>
      <c r="K294" s="98"/>
    </row>
    <row r="295" spans="2:11">
      <c r="B295" s="96"/>
      <c r="C295" s="96"/>
      <c r="D295" s="113"/>
      <c r="E295" s="113"/>
      <c r="F295" s="113"/>
      <c r="G295" s="113"/>
      <c r="H295" s="113"/>
      <c r="I295" s="98"/>
      <c r="J295" s="98"/>
      <c r="K295" s="98"/>
    </row>
    <row r="296" spans="2:11">
      <c r="B296" s="96"/>
      <c r="C296" s="96"/>
      <c r="D296" s="113"/>
      <c r="E296" s="113"/>
      <c r="F296" s="113"/>
      <c r="G296" s="113"/>
      <c r="H296" s="113"/>
      <c r="I296" s="98"/>
      <c r="J296" s="98"/>
      <c r="K296" s="98"/>
    </row>
    <row r="297" spans="2:11">
      <c r="B297" s="96"/>
      <c r="C297" s="96"/>
      <c r="D297" s="113"/>
      <c r="E297" s="113"/>
      <c r="F297" s="113"/>
      <c r="G297" s="113"/>
      <c r="H297" s="113"/>
      <c r="I297" s="98"/>
      <c r="J297" s="98"/>
      <c r="K297" s="98"/>
    </row>
    <row r="298" spans="2:11">
      <c r="B298" s="96"/>
      <c r="C298" s="96"/>
      <c r="D298" s="113"/>
      <c r="E298" s="113"/>
      <c r="F298" s="113"/>
      <c r="G298" s="113"/>
      <c r="H298" s="113"/>
      <c r="I298" s="98"/>
      <c r="J298" s="98"/>
      <c r="K298" s="98"/>
    </row>
    <row r="299" spans="2:11">
      <c r="B299" s="96"/>
      <c r="C299" s="96"/>
      <c r="D299" s="113"/>
      <c r="E299" s="113"/>
      <c r="F299" s="113"/>
      <c r="G299" s="113"/>
      <c r="H299" s="113"/>
      <c r="I299" s="98"/>
      <c r="J299" s="98"/>
      <c r="K299" s="98"/>
    </row>
    <row r="300" spans="2:11">
      <c r="B300" s="96"/>
      <c r="C300" s="96"/>
      <c r="D300" s="113"/>
      <c r="E300" s="113"/>
      <c r="F300" s="113"/>
      <c r="G300" s="113"/>
      <c r="H300" s="113"/>
      <c r="I300" s="98"/>
      <c r="J300" s="98"/>
      <c r="K300" s="98"/>
    </row>
    <row r="301" spans="2:11">
      <c r="B301" s="96"/>
      <c r="C301" s="96"/>
      <c r="D301" s="113"/>
      <c r="E301" s="113"/>
      <c r="F301" s="113"/>
      <c r="G301" s="113"/>
      <c r="H301" s="113"/>
      <c r="I301" s="98"/>
      <c r="J301" s="98"/>
      <c r="K301" s="98"/>
    </row>
    <row r="302" spans="2:11">
      <c r="B302" s="96"/>
      <c r="C302" s="96"/>
      <c r="D302" s="113"/>
      <c r="E302" s="113"/>
      <c r="F302" s="113"/>
      <c r="G302" s="113"/>
      <c r="H302" s="113"/>
      <c r="I302" s="98"/>
      <c r="J302" s="98"/>
      <c r="K302" s="98"/>
    </row>
    <row r="303" spans="2:11">
      <c r="B303" s="96"/>
      <c r="C303" s="96"/>
      <c r="D303" s="113"/>
      <c r="E303" s="113"/>
      <c r="F303" s="113"/>
      <c r="G303" s="113"/>
      <c r="H303" s="113"/>
      <c r="I303" s="98"/>
      <c r="J303" s="98"/>
      <c r="K303" s="98"/>
    </row>
    <row r="304" spans="2:11">
      <c r="B304" s="96"/>
      <c r="C304" s="96"/>
      <c r="D304" s="113"/>
      <c r="E304" s="113"/>
      <c r="F304" s="113"/>
      <c r="G304" s="113"/>
      <c r="H304" s="113"/>
      <c r="I304" s="98"/>
      <c r="J304" s="98"/>
      <c r="K304" s="98"/>
    </row>
    <row r="305" spans="2:11">
      <c r="B305" s="96"/>
      <c r="C305" s="96"/>
      <c r="D305" s="113"/>
      <c r="E305" s="113"/>
      <c r="F305" s="113"/>
      <c r="G305" s="113"/>
      <c r="H305" s="113"/>
      <c r="I305" s="98"/>
      <c r="J305" s="98"/>
      <c r="K305" s="98"/>
    </row>
    <row r="306" spans="2:11">
      <c r="B306" s="96"/>
      <c r="C306" s="96"/>
      <c r="D306" s="113"/>
      <c r="E306" s="113"/>
      <c r="F306" s="113"/>
      <c r="G306" s="113"/>
      <c r="H306" s="113"/>
      <c r="I306" s="98"/>
      <c r="J306" s="98"/>
      <c r="K306" s="98"/>
    </row>
    <row r="307" spans="2:11">
      <c r="B307" s="96"/>
      <c r="C307" s="96"/>
      <c r="D307" s="113"/>
      <c r="E307" s="113"/>
      <c r="F307" s="113"/>
      <c r="G307" s="113"/>
      <c r="H307" s="113"/>
      <c r="I307" s="98"/>
      <c r="J307" s="98"/>
      <c r="K307" s="98"/>
    </row>
    <row r="308" spans="2:11">
      <c r="B308" s="96"/>
      <c r="C308" s="96"/>
      <c r="D308" s="113"/>
      <c r="E308" s="113"/>
      <c r="F308" s="113"/>
      <c r="G308" s="113"/>
      <c r="H308" s="113"/>
      <c r="I308" s="98"/>
      <c r="J308" s="98"/>
      <c r="K308" s="98"/>
    </row>
    <row r="309" spans="2:11">
      <c r="B309" s="96"/>
      <c r="C309" s="96"/>
      <c r="D309" s="113"/>
      <c r="E309" s="113"/>
      <c r="F309" s="113"/>
      <c r="G309" s="113"/>
      <c r="H309" s="113"/>
      <c r="I309" s="98"/>
      <c r="J309" s="98"/>
      <c r="K309" s="98"/>
    </row>
    <row r="310" spans="2:11">
      <c r="B310" s="96"/>
      <c r="C310" s="96"/>
      <c r="D310" s="113"/>
      <c r="E310" s="113"/>
      <c r="F310" s="113"/>
      <c r="G310" s="113"/>
      <c r="H310" s="113"/>
      <c r="I310" s="98"/>
      <c r="J310" s="98"/>
      <c r="K310" s="98"/>
    </row>
    <row r="311" spans="2:11">
      <c r="B311" s="96"/>
      <c r="C311" s="96"/>
      <c r="D311" s="113"/>
      <c r="E311" s="113"/>
      <c r="F311" s="113"/>
      <c r="G311" s="113"/>
      <c r="H311" s="113"/>
      <c r="I311" s="98"/>
      <c r="J311" s="98"/>
      <c r="K311" s="98"/>
    </row>
    <row r="312" spans="2:11">
      <c r="B312" s="96"/>
      <c r="C312" s="96"/>
      <c r="D312" s="113"/>
      <c r="E312" s="113"/>
      <c r="F312" s="113"/>
      <c r="G312" s="113"/>
      <c r="H312" s="113"/>
      <c r="I312" s="98"/>
      <c r="J312" s="98"/>
      <c r="K312" s="98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1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1.710937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9.710937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152</v>
      </c>
      <c r="C1" s="46" t="s" vm="1">
        <v>240</v>
      </c>
    </row>
    <row r="2" spans="2:15">
      <c r="B2" s="46" t="s">
        <v>151</v>
      </c>
      <c r="C2" s="46" t="s">
        <v>241</v>
      </c>
    </row>
    <row r="3" spans="2:15">
      <c r="B3" s="46" t="s">
        <v>153</v>
      </c>
      <c r="C3" s="46" t="s">
        <v>242</v>
      </c>
    </row>
    <row r="4" spans="2:15">
      <c r="B4" s="46" t="s">
        <v>154</v>
      </c>
      <c r="C4" s="46" t="s">
        <v>243</v>
      </c>
    </row>
    <row r="6" spans="2:15" ht="26.25" customHeight="1">
      <c r="B6" s="151" t="s">
        <v>186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5" s="3" customFormat="1" ht="63">
      <c r="B7" s="47" t="s">
        <v>121</v>
      </c>
      <c r="C7" s="49" t="s">
        <v>49</v>
      </c>
      <c r="D7" s="49" t="s">
        <v>14</v>
      </c>
      <c r="E7" s="49" t="s">
        <v>15</v>
      </c>
      <c r="F7" s="49" t="s">
        <v>62</v>
      </c>
      <c r="G7" s="49" t="s">
        <v>108</v>
      </c>
      <c r="H7" s="49" t="s">
        <v>59</v>
      </c>
      <c r="I7" s="49" t="s">
        <v>116</v>
      </c>
      <c r="J7" s="49" t="s">
        <v>155</v>
      </c>
      <c r="K7" s="51" t="s">
        <v>156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218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9" t="s">
        <v>4326</v>
      </c>
      <c r="C10" s="90"/>
      <c r="D10" s="90"/>
      <c r="E10" s="90"/>
      <c r="F10" s="90"/>
      <c r="G10" s="90"/>
      <c r="H10" s="90"/>
      <c r="I10" s="110">
        <f>I11</f>
        <v>-4749.5244926220003</v>
      </c>
      <c r="J10" s="111">
        <f>IFERROR(I10/$I$10,0)</f>
        <v>1</v>
      </c>
      <c r="K10" s="111">
        <f>I10/'סכום נכסי הקרן'!$C$42</f>
        <v>-4.2591529306094837E-5</v>
      </c>
      <c r="O10" s="1"/>
    </row>
    <row r="11" spans="2:15" ht="21" customHeight="1">
      <c r="B11" s="137" t="s">
        <v>207</v>
      </c>
      <c r="C11" s="137"/>
      <c r="D11" s="137"/>
      <c r="E11" s="137"/>
      <c r="F11" s="137"/>
      <c r="G11" s="137"/>
      <c r="H11" s="138"/>
      <c r="I11" s="93">
        <f>SUM(I12:I13)</f>
        <v>-4749.5244926220003</v>
      </c>
      <c r="J11" s="111">
        <f t="shared" ref="J11:J13" si="0">IFERROR(I11/$I$10,0)</f>
        <v>1</v>
      </c>
      <c r="K11" s="111">
        <f>I11/'סכום נכסי הקרן'!$C$42</f>
        <v>-4.2591529306094837E-5</v>
      </c>
    </row>
    <row r="12" spans="2:15">
      <c r="B12" s="139" t="s">
        <v>556</v>
      </c>
      <c r="C12" s="139" t="s">
        <v>557</v>
      </c>
      <c r="D12" s="139" t="s">
        <v>559</v>
      </c>
      <c r="E12" s="139"/>
      <c r="F12" s="140">
        <v>0</v>
      </c>
      <c r="G12" s="139" t="s">
        <v>139</v>
      </c>
      <c r="H12" s="140">
        <v>0</v>
      </c>
      <c r="I12" s="93">
        <v>-2923.3720084060001</v>
      </c>
      <c r="J12" s="111">
        <f t="shared" si="0"/>
        <v>0.6155083551937085</v>
      </c>
      <c r="K12" s="111">
        <f>I12/'סכום נכסי הקרן'!$C$42</f>
        <v>-2.6215442148379062E-5</v>
      </c>
    </row>
    <row r="13" spans="2:15">
      <c r="B13" s="139" t="s">
        <v>1348</v>
      </c>
      <c r="C13" s="139" t="s">
        <v>1349</v>
      </c>
      <c r="D13" s="139" t="s">
        <v>559</v>
      </c>
      <c r="E13" s="139"/>
      <c r="F13" s="140">
        <v>0</v>
      </c>
      <c r="G13" s="139" t="s">
        <v>139</v>
      </c>
      <c r="H13" s="140">
        <v>0</v>
      </c>
      <c r="I13" s="93">
        <v>-1826.1524842160002</v>
      </c>
      <c r="J13" s="111">
        <f t="shared" si="0"/>
        <v>0.38449164480629155</v>
      </c>
      <c r="K13" s="111">
        <f>I13/'סכום נכסי הקרן'!$C$42</f>
        <v>-1.6376087157715771E-5</v>
      </c>
    </row>
    <row r="14" spans="2:15"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2:15"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spans="2:15"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2:11"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2:11"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2:11"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2:11"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2:11"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2:11"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2:11"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2:11"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2:11"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2:11"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2:11"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2:11"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2:11"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2:11"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2:11"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2:11">
      <c r="B32" s="90"/>
      <c r="C32" s="90"/>
      <c r="D32" s="90"/>
      <c r="E32" s="90"/>
      <c r="F32" s="90"/>
      <c r="G32" s="90"/>
      <c r="H32" s="90"/>
      <c r="I32" s="90"/>
      <c r="J32" s="90"/>
      <c r="K32" s="90"/>
    </row>
    <row r="33" spans="2:11"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2:11"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2:11"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2:11"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2:11"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2:11"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2:11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11"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2:11"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11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2:11"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2:11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2:11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2:11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2:11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2:11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>
      <c r="B64" s="90"/>
      <c r="C64" s="90"/>
      <c r="D64" s="90"/>
      <c r="E64" s="90"/>
      <c r="F64" s="90"/>
      <c r="G64" s="90"/>
      <c r="H64" s="90"/>
      <c r="I64" s="90"/>
      <c r="J64" s="90"/>
      <c r="K64" s="90"/>
    </row>
    <row r="65" spans="2:11"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2:11">
      <c r="B66" s="90"/>
      <c r="C66" s="90"/>
      <c r="D66" s="90"/>
      <c r="E66" s="90"/>
      <c r="F66" s="90"/>
      <c r="G66" s="90"/>
      <c r="H66" s="90"/>
      <c r="I66" s="90"/>
      <c r="J66" s="90"/>
      <c r="K66" s="90"/>
    </row>
    <row r="67" spans="2:11"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2:11"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2:11"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2:11"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2:11"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2:11"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2:11"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2:11"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2:11"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2:11"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2:11">
      <c r="B77" s="90"/>
      <c r="C77" s="90"/>
      <c r="D77" s="90"/>
      <c r="E77" s="90"/>
      <c r="F77" s="90"/>
      <c r="G77" s="90"/>
      <c r="H77" s="90"/>
      <c r="I77" s="90"/>
      <c r="J77" s="90"/>
      <c r="K77" s="90"/>
    </row>
    <row r="78" spans="2:11"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2:11"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2:11"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2:11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2:11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2:11"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2:11"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2:11"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2:11"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2:11"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2:11"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2:11"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2:11"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2:11"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2:11"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2:11">
      <c r="B94" s="90"/>
      <c r="C94" s="90"/>
      <c r="D94" s="90"/>
      <c r="E94" s="90"/>
      <c r="F94" s="90"/>
      <c r="G94" s="90"/>
      <c r="H94" s="90"/>
      <c r="I94" s="90"/>
      <c r="J94" s="90"/>
      <c r="K94" s="90"/>
    </row>
    <row r="95" spans="2:11">
      <c r="B95" s="90"/>
      <c r="C95" s="90"/>
      <c r="D95" s="90"/>
      <c r="E95" s="90"/>
      <c r="F95" s="90"/>
      <c r="G95" s="90"/>
      <c r="H95" s="90"/>
      <c r="I95" s="90"/>
      <c r="J95" s="90"/>
      <c r="K95" s="90"/>
    </row>
    <row r="96" spans="2:11"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2:11"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8" spans="2:11">
      <c r="B98" s="90"/>
      <c r="C98" s="90"/>
      <c r="D98" s="90"/>
      <c r="E98" s="90"/>
      <c r="F98" s="90"/>
      <c r="G98" s="90"/>
      <c r="H98" s="90"/>
      <c r="I98" s="90"/>
      <c r="J98" s="90"/>
      <c r="K98" s="90"/>
    </row>
    <row r="99" spans="2:11">
      <c r="B99" s="90"/>
      <c r="C99" s="90"/>
      <c r="D99" s="90"/>
      <c r="E99" s="90"/>
      <c r="F99" s="90"/>
      <c r="G99" s="90"/>
      <c r="H99" s="90"/>
      <c r="I99" s="90"/>
      <c r="J99" s="90"/>
      <c r="K99" s="90"/>
    </row>
    <row r="100" spans="2:11">
      <c r="B100" s="90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>
      <c r="B107" s="90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2:11">
      <c r="B108" s="96"/>
      <c r="C108" s="98"/>
      <c r="D108" s="113"/>
      <c r="E108" s="113"/>
      <c r="F108" s="113"/>
      <c r="G108" s="113"/>
      <c r="H108" s="113"/>
      <c r="I108" s="98"/>
      <c r="J108" s="98"/>
      <c r="K108" s="98"/>
    </row>
    <row r="109" spans="2:11">
      <c r="B109" s="96"/>
      <c r="C109" s="98"/>
      <c r="D109" s="113"/>
      <c r="E109" s="113"/>
      <c r="F109" s="113"/>
      <c r="G109" s="113"/>
      <c r="H109" s="113"/>
      <c r="I109" s="98"/>
      <c r="J109" s="98"/>
      <c r="K109" s="98"/>
    </row>
    <row r="110" spans="2:11">
      <c r="B110" s="96"/>
      <c r="C110" s="98"/>
      <c r="D110" s="113"/>
      <c r="E110" s="113"/>
      <c r="F110" s="113"/>
      <c r="G110" s="113"/>
      <c r="H110" s="113"/>
      <c r="I110" s="98"/>
      <c r="J110" s="98"/>
      <c r="K110" s="98"/>
    </row>
    <row r="111" spans="2:11">
      <c r="B111" s="96"/>
      <c r="C111" s="98"/>
      <c r="D111" s="113"/>
      <c r="E111" s="113"/>
      <c r="F111" s="113"/>
      <c r="G111" s="113"/>
      <c r="H111" s="113"/>
      <c r="I111" s="98"/>
      <c r="J111" s="98"/>
      <c r="K111" s="98"/>
    </row>
    <row r="112" spans="2:11">
      <c r="B112" s="96"/>
      <c r="C112" s="98"/>
      <c r="D112" s="113"/>
      <c r="E112" s="113"/>
      <c r="F112" s="113"/>
      <c r="G112" s="113"/>
      <c r="H112" s="113"/>
      <c r="I112" s="98"/>
      <c r="J112" s="98"/>
      <c r="K112" s="98"/>
    </row>
    <row r="113" spans="2:11">
      <c r="B113" s="96"/>
      <c r="C113" s="98"/>
      <c r="D113" s="113"/>
      <c r="E113" s="113"/>
      <c r="F113" s="113"/>
      <c r="G113" s="113"/>
      <c r="H113" s="113"/>
      <c r="I113" s="98"/>
      <c r="J113" s="98"/>
      <c r="K113" s="98"/>
    </row>
    <row r="114" spans="2:11">
      <c r="B114" s="96"/>
      <c r="C114" s="98"/>
      <c r="D114" s="113"/>
      <c r="E114" s="113"/>
      <c r="F114" s="113"/>
      <c r="G114" s="113"/>
      <c r="H114" s="113"/>
      <c r="I114" s="98"/>
      <c r="J114" s="98"/>
      <c r="K114" s="98"/>
    </row>
    <row r="115" spans="2:11">
      <c r="B115" s="96"/>
      <c r="C115" s="98"/>
      <c r="D115" s="113"/>
      <c r="E115" s="113"/>
      <c r="F115" s="113"/>
      <c r="G115" s="113"/>
      <c r="H115" s="113"/>
      <c r="I115" s="98"/>
      <c r="J115" s="98"/>
      <c r="K115" s="98"/>
    </row>
    <row r="116" spans="2:11">
      <c r="B116" s="96"/>
      <c r="C116" s="98"/>
      <c r="D116" s="113"/>
      <c r="E116" s="113"/>
      <c r="F116" s="113"/>
      <c r="G116" s="113"/>
      <c r="H116" s="113"/>
      <c r="I116" s="98"/>
      <c r="J116" s="98"/>
      <c r="K116" s="98"/>
    </row>
    <row r="117" spans="2:11">
      <c r="B117" s="96"/>
      <c r="C117" s="98"/>
      <c r="D117" s="113"/>
      <c r="E117" s="113"/>
      <c r="F117" s="113"/>
      <c r="G117" s="113"/>
      <c r="H117" s="113"/>
      <c r="I117" s="98"/>
      <c r="J117" s="98"/>
      <c r="K117" s="98"/>
    </row>
    <row r="118" spans="2:11">
      <c r="B118" s="96"/>
      <c r="C118" s="98"/>
      <c r="D118" s="113"/>
      <c r="E118" s="113"/>
      <c r="F118" s="113"/>
      <c r="G118" s="113"/>
      <c r="H118" s="113"/>
      <c r="I118" s="98"/>
      <c r="J118" s="98"/>
      <c r="K118" s="98"/>
    </row>
    <row r="119" spans="2:11">
      <c r="B119" s="96"/>
      <c r="C119" s="98"/>
      <c r="D119" s="113"/>
      <c r="E119" s="113"/>
      <c r="F119" s="113"/>
      <c r="G119" s="113"/>
      <c r="H119" s="113"/>
      <c r="I119" s="98"/>
      <c r="J119" s="98"/>
      <c r="K119" s="98"/>
    </row>
    <row r="120" spans="2:11">
      <c r="B120" s="96"/>
      <c r="C120" s="98"/>
      <c r="D120" s="113"/>
      <c r="E120" s="113"/>
      <c r="F120" s="113"/>
      <c r="G120" s="113"/>
      <c r="H120" s="113"/>
      <c r="I120" s="98"/>
      <c r="J120" s="98"/>
      <c r="K120" s="98"/>
    </row>
    <row r="121" spans="2:11">
      <c r="B121" s="96"/>
      <c r="C121" s="98"/>
      <c r="D121" s="113"/>
      <c r="E121" s="113"/>
      <c r="F121" s="113"/>
      <c r="G121" s="113"/>
      <c r="H121" s="113"/>
      <c r="I121" s="98"/>
      <c r="J121" s="98"/>
      <c r="K121" s="98"/>
    </row>
    <row r="122" spans="2:11">
      <c r="B122" s="96"/>
      <c r="C122" s="98"/>
      <c r="D122" s="113"/>
      <c r="E122" s="113"/>
      <c r="F122" s="113"/>
      <c r="G122" s="113"/>
      <c r="H122" s="113"/>
      <c r="I122" s="98"/>
      <c r="J122" s="98"/>
      <c r="K122" s="98"/>
    </row>
    <row r="123" spans="2:11">
      <c r="B123" s="96"/>
      <c r="C123" s="98"/>
      <c r="D123" s="113"/>
      <c r="E123" s="113"/>
      <c r="F123" s="113"/>
      <c r="G123" s="113"/>
      <c r="H123" s="113"/>
      <c r="I123" s="98"/>
      <c r="J123" s="98"/>
      <c r="K123" s="98"/>
    </row>
    <row r="124" spans="2:11">
      <c r="B124" s="96"/>
      <c r="C124" s="98"/>
      <c r="D124" s="113"/>
      <c r="E124" s="113"/>
      <c r="F124" s="113"/>
      <c r="G124" s="113"/>
      <c r="H124" s="113"/>
      <c r="I124" s="98"/>
      <c r="J124" s="98"/>
      <c r="K124" s="98"/>
    </row>
    <row r="125" spans="2:11">
      <c r="B125" s="96"/>
      <c r="C125" s="98"/>
      <c r="D125" s="113"/>
      <c r="E125" s="113"/>
      <c r="F125" s="113"/>
      <c r="G125" s="113"/>
      <c r="H125" s="113"/>
      <c r="I125" s="98"/>
      <c r="J125" s="98"/>
      <c r="K125" s="98"/>
    </row>
    <row r="126" spans="2:11">
      <c r="B126" s="96"/>
      <c r="C126" s="98"/>
      <c r="D126" s="113"/>
      <c r="E126" s="113"/>
      <c r="F126" s="113"/>
      <c r="G126" s="113"/>
      <c r="H126" s="113"/>
      <c r="I126" s="98"/>
      <c r="J126" s="98"/>
      <c r="K126" s="98"/>
    </row>
    <row r="127" spans="2:11">
      <c r="B127" s="96"/>
      <c r="C127" s="98"/>
      <c r="D127" s="113"/>
      <c r="E127" s="113"/>
      <c r="F127" s="113"/>
      <c r="G127" s="113"/>
      <c r="H127" s="113"/>
      <c r="I127" s="98"/>
      <c r="J127" s="98"/>
      <c r="K127" s="98"/>
    </row>
    <row r="128" spans="2:11">
      <c r="B128" s="96"/>
      <c r="C128" s="98"/>
      <c r="D128" s="113"/>
      <c r="E128" s="113"/>
      <c r="F128" s="113"/>
      <c r="G128" s="113"/>
      <c r="H128" s="113"/>
      <c r="I128" s="98"/>
      <c r="J128" s="98"/>
      <c r="K128" s="98"/>
    </row>
    <row r="129" spans="2:11">
      <c r="B129" s="96"/>
      <c r="C129" s="98"/>
      <c r="D129" s="113"/>
      <c r="E129" s="113"/>
      <c r="F129" s="113"/>
      <c r="G129" s="113"/>
      <c r="H129" s="113"/>
      <c r="I129" s="98"/>
      <c r="J129" s="98"/>
      <c r="K129" s="98"/>
    </row>
    <row r="130" spans="2:11">
      <c r="B130" s="96"/>
      <c r="C130" s="98"/>
      <c r="D130" s="113"/>
      <c r="E130" s="113"/>
      <c r="F130" s="113"/>
      <c r="G130" s="113"/>
      <c r="H130" s="113"/>
      <c r="I130" s="98"/>
      <c r="J130" s="98"/>
      <c r="K130" s="98"/>
    </row>
    <row r="131" spans="2:11">
      <c r="B131" s="96"/>
      <c r="C131" s="98"/>
      <c r="D131" s="113"/>
      <c r="E131" s="113"/>
      <c r="F131" s="113"/>
      <c r="G131" s="113"/>
      <c r="H131" s="113"/>
      <c r="I131" s="98"/>
      <c r="J131" s="98"/>
      <c r="K131" s="98"/>
    </row>
    <row r="132" spans="2:11">
      <c r="B132" s="96"/>
      <c r="C132" s="98"/>
      <c r="D132" s="113"/>
      <c r="E132" s="113"/>
      <c r="F132" s="113"/>
      <c r="G132" s="113"/>
      <c r="H132" s="113"/>
      <c r="I132" s="98"/>
      <c r="J132" s="98"/>
      <c r="K132" s="98"/>
    </row>
    <row r="133" spans="2:11">
      <c r="B133" s="96"/>
      <c r="C133" s="98"/>
      <c r="D133" s="113"/>
      <c r="E133" s="113"/>
      <c r="F133" s="113"/>
      <c r="G133" s="113"/>
      <c r="H133" s="113"/>
      <c r="I133" s="98"/>
      <c r="J133" s="98"/>
      <c r="K133" s="98"/>
    </row>
    <row r="134" spans="2:11">
      <c r="B134" s="96"/>
      <c r="C134" s="98"/>
      <c r="D134" s="113"/>
      <c r="E134" s="113"/>
      <c r="F134" s="113"/>
      <c r="G134" s="113"/>
      <c r="H134" s="113"/>
      <c r="I134" s="98"/>
      <c r="J134" s="98"/>
      <c r="K134" s="98"/>
    </row>
    <row r="135" spans="2:11">
      <c r="B135" s="96"/>
      <c r="C135" s="98"/>
      <c r="D135" s="113"/>
      <c r="E135" s="113"/>
      <c r="F135" s="113"/>
      <c r="G135" s="113"/>
      <c r="H135" s="113"/>
      <c r="I135" s="98"/>
      <c r="J135" s="98"/>
      <c r="K135" s="98"/>
    </row>
    <row r="136" spans="2:11">
      <c r="B136" s="96"/>
      <c r="C136" s="98"/>
      <c r="D136" s="113"/>
      <c r="E136" s="113"/>
      <c r="F136" s="113"/>
      <c r="G136" s="113"/>
      <c r="H136" s="113"/>
      <c r="I136" s="98"/>
      <c r="J136" s="98"/>
      <c r="K136" s="98"/>
    </row>
    <row r="137" spans="2:11">
      <c r="B137" s="96"/>
      <c r="C137" s="98"/>
      <c r="D137" s="113"/>
      <c r="E137" s="113"/>
      <c r="F137" s="113"/>
      <c r="G137" s="113"/>
      <c r="H137" s="113"/>
      <c r="I137" s="98"/>
      <c r="J137" s="98"/>
      <c r="K137" s="98"/>
    </row>
    <row r="138" spans="2:11">
      <c r="B138" s="96"/>
      <c r="C138" s="98"/>
      <c r="D138" s="113"/>
      <c r="E138" s="113"/>
      <c r="F138" s="113"/>
      <c r="G138" s="113"/>
      <c r="H138" s="113"/>
      <c r="I138" s="98"/>
      <c r="J138" s="98"/>
      <c r="K138" s="98"/>
    </row>
    <row r="139" spans="2:11">
      <c r="B139" s="96"/>
      <c r="C139" s="98"/>
      <c r="D139" s="113"/>
      <c r="E139" s="113"/>
      <c r="F139" s="113"/>
      <c r="G139" s="113"/>
      <c r="H139" s="113"/>
      <c r="I139" s="98"/>
      <c r="J139" s="98"/>
      <c r="K139" s="98"/>
    </row>
    <row r="140" spans="2:11">
      <c r="B140" s="96"/>
      <c r="C140" s="98"/>
      <c r="D140" s="113"/>
      <c r="E140" s="113"/>
      <c r="F140" s="113"/>
      <c r="G140" s="113"/>
      <c r="H140" s="113"/>
      <c r="I140" s="98"/>
      <c r="J140" s="98"/>
      <c r="K140" s="98"/>
    </row>
    <row r="141" spans="2:11">
      <c r="B141" s="96"/>
      <c r="C141" s="98"/>
      <c r="D141" s="113"/>
      <c r="E141" s="113"/>
      <c r="F141" s="113"/>
      <c r="G141" s="113"/>
      <c r="H141" s="113"/>
      <c r="I141" s="98"/>
      <c r="J141" s="98"/>
      <c r="K141" s="98"/>
    </row>
    <row r="142" spans="2:11">
      <c r="B142" s="96"/>
      <c r="C142" s="98"/>
      <c r="D142" s="113"/>
      <c r="E142" s="113"/>
      <c r="F142" s="113"/>
      <c r="G142" s="113"/>
      <c r="H142" s="113"/>
      <c r="I142" s="98"/>
      <c r="J142" s="98"/>
      <c r="K142" s="98"/>
    </row>
    <row r="143" spans="2:11">
      <c r="B143" s="96"/>
      <c r="C143" s="98"/>
      <c r="D143" s="113"/>
      <c r="E143" s="113"/>
      <c r="F143" s="113"/>
      <c r="G143" s="113"/>
      <c r="H143" s="113"/>
      <c r="I143" s="98"/>
      <c r="J143" s="98"/>
      <c r="K143" s="98"/>
    </row>
    <row r="144" spans="2:11">
      <c r="B144" s="96"/>
      <c r="C144" s="98"/>
      <c r="D144" s="113"/>
      <c r="E144" s="113"/>
      <c r="F144" s="113"/>
      <c r="G144" s="113"/>
      <c r="H144" s="113"/>
      <c r="I144" s="98"/>
      <c r="J144" s="98"/>
      <c r="K144" s="98"/>
    </row>
    <row r="145" spans="2:11">
      <c r="B145" s="96"/>
      <c r="C145" s="98"/>
      <c r="D145" s="113"/>
      <c r="E145" s="113"/>
      <c r="F145" s="113"/>
      <c r="G145" s="113"/>
      <c r="H145" s="113"/>
      <c r="I145" s="98"/>
      <c r="J145" s="98"/>
      <c r="K145" s="98"/>
    </row>
    <row r="146" spans="2:11">
      <c r="B146" s="96"/>
      <c r="C146" s="98"/>
      <c r="D146" s="113"/>
      <c r="E146" s="113"/>
      <c r="F146" s="113"/>
      <c r="G146" s="113"/>
      <c r="H146" s="113"/>
      <c r="I146" s="98"/>
      <c r="J146" s="98"/>
      <c r="K146" s="98"/>
    </row>
    <row r="147" spans="2:11">
      <c r="B147" s="96"/>
      <c r="C147" s="98"/>
      <c r="D147" s="113"/>
      <c r="E147" s="113"/>
      <c r="F147" s="113"/>
      <c r="G147" s="113"/>
      <c r="H147" s="113"/>
      <c r="I147" s="98"/>
      <c r="J147" s="98"/>
      <c r="K147" s="98"/>
    </row>
    <row r="148" spans="2:11">
      <c r="B148" s="96"/>
      <c r="C148" s="98"/>
      <c r="D148" s="113"/>
      <c r="E148" s="113"/>
      <c r="F148" s="113"/>
      <c r="G148" s="113"/>
      <c r="H148" s="113"/>
      <c r="I148" s="98"/>
      <c r="J148" s="98"/>
      <c r="K148" s="98"/>
    </row>
    <row r="149" spans="2:11">
      <c r="B149" s="96"/>
      <c r="C149" s="98"/>
      <c r="D149" s="113"/>
      <c r="E149" s="113"/>
      <c r="F149" s="113"/>
      <c r="G149" s="113"/>
      <c r="H149" s="113"/>
      <c r="I149" s="98"/>
      <c r="J149" s="98"/>
      <c r="K149" s="98"/>
    </row>
    <row r="150" spans="2:11">
      <c r="B150" s="96"/>
      <c r="C150" s="98"/>
      <c r="D150" s="113"/>
      <c r="E150" s="113"/>
      <c r="F150" s="113"/>
      <c r="G150" s="113"/>
      <c r="H150" s="113"/>
      <c r="I150" s="98"/>
      <c r="J150" s="98"/>
      <c r="K150" s="98"/>
    </row>
    <row r="151" spans="2:11">
      <c r="B151" s="96"/>
      <c r="C151" s="98"/>
      <c r="D151" s="113"/>
      <c r="E151" s="113"/>
      <c r="F151" s="113"/>
      <c r="G151" s="113"/>
      <c r="H151" s="113"/>
      <c r="I151" s="98"/>
      <c r="J151" s="98"/>
      <c r="K151" s="98"/>
    </row>
    <row r="152" spans="2:11">
      <c r="B152" s="96"/>
      <c r="C152" s="98"/>
      <c r="D152" s="113"/>
      <c r="E152" s="113"/>
      <c r="F152" s="113"/>
      <c r="G152" s="113"/>
      <c r="H152" s="113"/>
      <c r="I152" s="98"/>
      <c r="J152" s="98"/>
      <c r="K152" s="98"/>
    </row>
    <row r="153" spans="2:11">
      <c r="B153" s="96"/>
      <c r="C153" s="98"/>
      <c r="D153" s="113"/>
      <c r="E153" s="113"/>
      <c r="F153" s="113"/>
      <c r="G153" s="113"/>
      <c r="H153" s="113"/>
      <c r="I153" s="98"/>
      <c r="J153" s="98"/>
      <c r="K153" s="98"/>
    </row>
    <row r="154" spans="2:11">
      <c r="B154" s="96"/>
      <c r="C154" s="98"/>
      <c r="D154" s="113"/>
      <c r="E154" s="113"/>
      <c r="F154" s="113"/>
      <c r="G154" s="113"/>
      <c r="H154" s="113"/>
      <c r="I154" s="98"/>
      <c r="J154" s="98"/>
      <c r="K154" s="98"/>
    </row>
    <row r="155" spans="2:11">
      <c r="B155" s="96"/>
      <c r="C155" s="98"/>
      <c r="D155" s="113"/>
      <c r="E155" s="113"/>
      <c r="F155" s="113"/>
      <c r="G155" s="113"/>
      <c r="H155" s="113"/>
      <c r="I155" s="98"/>
      <c r="J155" s="98"/>
      <c r="K155" s="98"/>
    </row>
    <row r="156" spans="2:11">
      <c r="B156" s="96"/>
      <c r="C156" s="98"/>
      <c r="D156" s="113"/>
      <c r="E156" s="113"/>
      <c r="F156" s="113"/>
      <c r="G156" s="113"/>
      <c r="H156" s="113"/>
      <c r="I156" s="98"/>
      <c r="J156" s="98"/>
      <c r="K156" s="98"/>
    </row>
    <row r="157" spans="2:11">
      <c r="B157" s="96"/>
      <c r="C157" s="98"/>
      <c r="D157" s="113"/>
      <c r="E157" s="113"/>
      <c r="F157" s="113"/>
      <c r="G157" s="113"/>
      <c r="H157" s="113"/>
      <c r="I157" s="98"/>
      <c r="J157" s="98"/>
      <c r="K157" s="98"/>
    </row>
    <row r="158" spans="2:11">
      <c r="B158" s="96"/>
      <c r="C158" s="98"/>
      <c r="D158" s="113"/>
      <c r="E158" s="113"/>
      <c r="F158" s="113"/>
      <c r="G158" s="113"/>
      <c r="H158" s="113"/>
      <c r="I158" s="98"/>
      <c r="J158" s="98"/>
      <c r="K158" s="98"/>
    </row>
    <row r="159" spans="2:11">
      <c r="B159" s="96"/>
      <c r="C159" s="98"/>
      <c r="D159" s="113"/>
      <c r="E159" s="113"/>
      <c r="F159" s="113"/>
      <c r="G159" s="113"/>
      <c r="H159" s="113"/>
      <c r="I159" s="98"/>
      <c r="J159" s="98"/>
      <c r="K159" s="98"/>
    </row>
    <row r="160" spans="2:11">
      <c r="B160" s="96"/>
      <c r="C160" s="98"/>
      <c r="D160" s="113"/>
      <c r="E160" s="113"/>
      <c r="F160" s="113"/>
      <c r="G160" s="113"/>
      <c r="H160" s="113"/>
      <c r="I160" s="98"/>
      <c r="J160" s="98"/>
      <c r="K160" s="98"/>
    </row>
    <row r="161" spans="2:11">
      <c r="B161" s="96"/>
      <c r="C161" s="98"/>
      <c r="D161" s="113"/>
      <c r="E161" s="113"/>
      <c r="F161" s="113"/>
      <c r="G161" s="113"/>
      <c r="H161" s="113"/>
      <c r="I161" s="98"/>
      <c r="J161" s="98"/>
      <c r="K161" s="98"/>
    </row>
    <row r="162" spans="2:11">
      <c r="B162" s="96"/>
      <c r="C162" s="98"/>
      <c r="D162" s="113"/>
      <c r="E162" s="113"/>
      <c r="F162" s="113"/>
      <c r="G162" s="113"/>
      <c r="H162" s="113"/>
      <c r="I162" s="98"/>
      <c r="J162" s="98"/>
      <c r="K162" s="98"/>
    </row>
    <row r="163" spans="2:11">
      <c r="B163" s="96"/>
      <c r="C163" s="98"/>
      <c r="D163" s="113"/>
      <c r="E163" s="113"/>
      <c r="F163" s="113"/>
      <c r="G163" s="113"/>
      <c r="H163" s="113"/>
      <c r="I163" s="98"/>
      <c r="J163" s="98"/>
      <c r="K163" s="98"/>
    </row>
    <row r="164" spans="2:11">
      <c r="B164" s="96"/>
      <c r="C164" s="98"/>
      <c r="D164" s="113"/>
      <c r="E164" s="113"/>
      <c r="F164" s="113"/>
      <c r="G164" s="113"/>
      <c r="H164" s="113"/>
      <c r="I164" s="98"/>
      <c r="J164" s="98"/>
      <c r="K164" s="98"/>
    </row>
    <row r="165" spans="2:11">
      <c r="B165" s="96"/>
      <c r="C165" s="98"/>
      <c r="D165" s="113"/>
      <c r="E165" s="113"/>
      <c r="F165" s="113"/>
      <c r="G165" s="113"/>
      <c r="H165" s="113"/>
      <c r="I165" s="98"/>
      <c r="J165" s="98"/>
      <c r="K165" s="98"/>
    </row>
    <row r="166" spans="2:11">
      <c r="B166" s="96"/>
      <c r="C166" s="98"/>
      <c r="D166" s="113"/>
      <c r="E166" s="113"/>
      <c r="F166" s="113"/>
      <c r="G166" s="113"/>
      <c r="H166" s="113"/>
      <c r="I166" s="98"/>
      <c r="J166" s="98"/>
      <c r="K166" s="98"/>
    </row>
    <row r="167" spans="2:11">
      <c r="B167" s="96"/>
      <c r="C167" s="98"/>
      <c r="D167" s="113"/>
      <c r="E167" s="113"/>
      <c r="F167" s="113"/>
      <c r="G167" s="113"/>
      <c r="H167" s="113"/>
      <c r="I167" s="98"/>
      <c r="J167" s="98"/>
      <c r="K167" s="98"/>
    </row>
    <row r="168" spans="2:11">
      <c r="B168" s="96"/>
      <c r="C168" s="98"/>
      <c r="D168" s="113"/>
      <c r="E168" s="113"/>
      <c r="F168" s="113"/>
      <c r="G168" s="113"/>
      <c r="H168" s="113"/>
      <c r="I168" s="98"/>
      <c r="J168" s="98"/>
      <c r="K168" s="98"/>
    </row>
    <row r="169" spans="2:11">
      <c r="B169" s="96"/>
      <c r="C169" s="98"/>
      <c r="D169" s="113"/>
      <c r="E169" s="113"/>
      <c r="F169" s="113"/>
      <c r="G169" s="113"/>
      <c r="H169" s="113"/>
      <c r="I169" s="98"/>
      <c r="J169" s="98"/>
      <c r="K169" s="98"/>
    </row>
    <row r="170" spans="2:11">
      <c r="B170" s="96"/>
      <c r="C170" s="98"/>
      <c r="D170" s="113"/>
      <c r="E170" s="113"/>
      <c r="F170" s="113"/>
      <c r="G170" s="113"/>
      <c r="H170" s="113"/>
      <c r="I170" s="98"/>
      <c r="J170" s="98"/>
      <c r="K170" s="98"/>
    </row>
    <row r="171" spans="2:11">
      <c r="B171" s="96"/>
      <c r="C171" s="98"/>
      <c r="D171" s="113"/>
      <c r="E171" s="113"/>
      <c r="F171" s="113"/>
      <c r="G171" s="113"/>
      <c r="H171" s="113"/>
      <c r="I171" s="98"/>
      <c r="J171" s="98"/>
      <c r="K171" s="98"/>
    </row>
    <row r="172" spans="2:11">
      <c r="B172" s="96"/>
      <c r="C172" s="98"/>
      <c r="D172" s="113"/>
      <c r="E172" s="113"/>
      <c r="F172" s="113"/>
      <c r="G172" s="113"/>
      <c r="H172" s="113"/>
      <c r="I172" s="98"/>
      <c r="J172" s="98"/>
      <c r="K172" s="98"/>
    </row>
    <row r="173" spans="2:11">
      <c r="B173" s="96"/>
      <c r="C173" s="98"/>
      <c r="D173" s="113"/>
      <c r="E173" s="113"/>
      <c r="F173" s="113"/>
      <c r="G173" s="113"/>
      <c r="H173" s="113"/>
      <c r="I173" s="98"/>
      <c r="J173" s="98"/>
      <c r="K173" s="98"/>
    </row>
    <row r="174" spans="2:11">
      <c r="B174" s="96"/>
      <c r="C174" s="98"/>
      <c r="D174" s="113"/>
      <c r="E174" s="113"/>
      <c r="F174" s="113"/>
      <c r="G174" s="113"/>
      <c r="H174" s="113"/>
      <c r="I174" s="98"/>
      <c r="J174" s="98"/>
      <c r="K174" s="98"/>
    </row>
    <row r="175" spans="2:11">
      <c r="B175" s="96"/>
      <c r="C175" s="98"/>
      <c r="D175" s="113"/>
      <c r="E175" s="113"/>
      <c r="F175" s="113"/>
      <c r="G175" s="113"/>
      <c r="H175" s="113"/>
      <c r="I175" s="98"/>
      <c r="J175" s="98"/>
      <c r="K175" s="98"/>
    </row>
    <row r="176" spans="2:11">
      <c r="B176" s="96"/>
      <c r="C176" s="98"/>
      <c r="D176" s="113"/>
      <c r="E176" s="113"/>
      <c r="F176" s="113"/>
      <c r="G176" s="113"/>
      <c r="H176" s="113"/>
      <c r="I176" s="98"/>
      <c r="J176" s="98"/>
      <c r="K176" s="98"/>
    </row>
    <row r="177" spans="2:11">
      <c r="B177" s="96"/>
      <c r="C177" s="98"/>
      <c r="D177" s="113"/>
      <c r="E177" s="113"/>
      <c r="F177" s="113"/>
      <c r="G177" s="113"/>
      <c r="H177" s="113"/>
      <c r="I177" s="98"/>
      <c r="J177" s="98"/>
      <c r="K177" s="98"/>
    </row>
    <row r="178" spans="2:11">
      <c r="B178" s="96"/>
      <c r="C178" s="98"/>
      <c r="D178" s="113"/>
      <c r="E178" s="113"/>
      <c r="F178" s="113"/>
      <c r="G178" s="113"/>
      <c r="H178" s="113"/>
      <c r="I178" s="98"/>
      <c r="J178" s="98"/>
      <c r="K178" s="98"/>
    </row>
    <row r="179" spans="2:11">
      <c r="B179" s="96"/>
      <c r="C179" s="98"/>
      <c r="D179" s="113"/>
      <c r="E179" s="113"/>
      <c r="F179" s="113"/>
      <c r="G179" s="113"/>
      <c r="H179" s="113"/>
      <c r="I179" s="98"/>
      <c r="J179" s="98"/>
      <c r="K179" s="98"/>
    </row>
    <row r="180" spans="2:11">
      <c r="B180" s="96"/>
      <c r="C180" s="98"/>
      <c r="D180" s="113"/>
      <c r="E180" s="113"/>
      <c r="F180" s="113"/>
      <c r="G180" s="113"/>
      <c r="H180" s="113"/>
      <c r="I180" s="98"/>
      <c r="J180" s="98"/>
      <c r="K180" s="98"/>
    </row>
    <row r="181" spans="2:11">
      <c r="B181" s="96"/>
      <c r="C181" s="98"/>
      <c r="D181" s="113"/>
      <c r="E181" s="113"/>
      <c r="F181" s="113"/>
      <c r="G181" s="113"/>
      <c r="H181" s="113"/>
      <c r="I181" s="98"/>
      <c r="J181" s="98"/>
      <c r="K181" s="98"/>
    </row>
    <row r="182" spans="2:11">
      <c r="B182" s="96"/>
      <c r="C182" s="98"/>
      <c r="D182" s="113"/>
      <c r="E182" s="113"/>
      <c r="F182" s="113"/>
      <c r="G182" s="113"/>
      <c r="H182" s="113"/>
      <c r="I182" s="98"/>
      <c r="J182" s="98"/>
      <c r="K182" s="98"/>
    </row>
    <row r="183" spans="2:11">
      <c r="B183" s="96"/>
      <c r="C183" s="98"/>
      <c r="D183" s="113"/>
      <c r="E183" s="113"/>
      <c r="F183" s="113"/>
      <c r="G183" s="113"/>
      <c r="H183" s="113"/>
      <c r="I183" s="98"/>
      <c r="J183" s="98"/>
      <c r="K183" s="98"/>
    </row>
    <row r="184" spans="2:11">
      <c r="B184" s="96"/>
      <c r="C184" s="98"/>
      <c r="D184" s="113"/>
      <c r="E184" s="113"/>
      <c r="F184" s="113"/>
      <c r="G184" s="113"/>
      <c r="H184" s="113"/>
      <c r="I184" s="98"/>
      <c r="J184" s="98"/>
      <c r="K184" s="98"/>
    </row>
    <row r="185" spans="2:11">
      <c r="B185" s="96"/>
      <c r="C185" s="98"/>
      <c r="D185" s="113"/>
      <c r="E185" s="113"/>
      <c r="F185" s="113"/>
      <c r="G185" s="113"/>
      <c r="H185" s="113"/>
      <c r="I185" s="98"/>
      <c r="J185" s="98"/>
      <c r="K185" s="98"/>
    </row>
    <row r="186" spans="2:11">
      <c r="B186" s="96"/>
      <c r="C186" s="98"/>
      <c r="D186" s="113"/>
      <c r="E186" s="113"/>
      <c r="F186" s="113"/>
      <c r="G186" s="113"/>
      <c r="H186" s="113"/>
      <c r="I186" s="98"/>
      <c r="J186" s="98"/>
      <c r="K186" s="98"/>
    </row>
    <row r="187" spans="2:11">
      <c r="B187" s="96"/>
      <c r="C187" s="98"/>
      <c r="D187" s="113"/>
      <c r="E187" s="113"/>
      <c r="F187" s="113"/>
      <c r="G187" s="113"/>
      <c r="H187" s="113"/>
      <c r="I187" s="98"/>
      <c r="J187" s="98"/>
      <c r="K187" s="98"/>
    </row>
    <row r="188" spans="2:11">
      <c r="B188" s="96"/>
      <c r="C188" s="98"/>
      <c r="D188" s="113"/>
      <c r="E188" s="113"/>
      <c r="F188" s="113"/>
      <c r="G188" s="113"/>
      <c r="H188" s="113"/>
      <c r="I188" s="98"/>
      <c r="J188" s="98"/>
      <c r="K188" s="98"/>
    </row>
    <row r="189" spans="2:11">
      <c r="B189" s="96"/>
      <c r="C189" s="98"/>
      <c r="D189" s="113"/>
      <c r="E189" s="113"/>
      <c r="F189" s="113"/>
      <c r="G189" s="113"/>
      <c r="H189" s="113"/>
      <c r="I189" s="98"/>
      <c r="J189" s="98"/>
      <c r="K189" s="98"/>
    </row>
    <row r="190" spans="2:11">
      <c r="B190" s="96"/>
      <c r="C190" s="98"/>
      <c r="D190" s="113"/>
      <c r="E190" s="113"/>
      <c r="F190" s="113"/>
      <c r="G190" s="113"/>
      <c r="H190" s="113"/>
      <c r="I190" s="98"/>
      <c r="J190" s="98"/>
      <c r="K190" s="98"/>
    </row>
    <row r="191" spans="2:11">
      <c r="B191" s="96"/>
      <c r="C191" s="98"/>
      <c r="D191" s="113"/>
      <c r="E191" s="113"/>
      <c r="F191" s="113"/>
      <c r="G191" s="113"/>
      <c r="H191" s="113"/>
      <c r="I191" s="98"/>
      <c r="J191" s="98"/>
      <c r="K191" s="98"/>
    </row>
    <row r="192" spans="2:11">
      <c r="B192" s="96"/>
      <c r="C192" s="98"/>
      <c r="D192" s="113"/>
      <c r="E192" s="113"/>
      <c r="F192" s="113"/>
      <c r="G192" s="113"/>
      <c r="H192" s="113"/>
      <c r="I192" s="98"/>
      <c r="J192" s="98"/>
      <c r="K192" s="98"/>
    </row>
    <row r="193" spans="2:11">
      <c r="B193" s="96"/>
      <c r="C193" s="98"/>
      <c r="D193" s="113"/>
      <c r="E193" s="113"/>
      <c r="F193" s="113"/>
      <c r="G193" s="113"/>
      <c r="H193" s="113"/>
      <c r="I193" s="98"/>
      <c r="J193" s="98"/>
      <c r="K193" s="98"/>
    </row>
    <row r="194" spans="2:11">
      <c r="B194" s="96"/>
      <c r="C194" s="98"/>
      <c r="D194" s="113"/>
      <c r="E194" s="113"/>
      <c r="F194" s="113"/>
      <c r="G194" s="113"/>
      <c r="H194" s="113"/>
      <c r="I194" s="98"/>
      <c r="J194" s="98"/>
      <c r="K194" s="98"/>
    </row>
    <row r="195" spans="2:11">
      <c r="B195" s="96"/>
      <c r="C195" s="98"/>
      <c r="D195" s="113"/>
      <c r="E195" s="113"/>
      <c r="F195" s="113"/>
      <c r="G195" s="113"/>
      <c r="H195" s="113"/>
      <c r="I195" s="98"/>
      <c r="J195" s="98"/>
      <c r="K195" s="98"/>
    </row>
    <row r="196" spans="2:11">
      <c r="B196" s="96"/>
      <c r="C196" s="98"/>
      <c r="D196" s="113"/>
      <c r="E196" s="113"/>
      <c r="F196" s="113"/>
      <c r="G196" s="113"/>
      <c r="H196" s="113"/>
      <c r="I196" s="98"/>
      <c r="J196" s="98"/>
      <c r="K196" s="98"/>
    </row>
    <row r="197" spans="2:11">
      <c r="B197" s="96"/>
      <c r="C197" s="98"/>
      <c r="D197" s="113"/>
      <c r="E197" s="113"/>
      <c r="F197" s="113"/>
      <c r="G197" s="113"/>
      <c r="H197" s="113"/>
      <c r="I197" s="98"/>
      <c r="J197" s="98"/>
      <c r="K197" s="98"/>
    </row>
    <row r="198" spans="2:11">
      <c r="B198" s="96"/>
      <c r="C198" s="98"/>
      <c r="D198" s="113"/>
      <c r="E198" s="113"/>
      <c r="F198" s="113"/>
      <c r="G198" s="113"/>
      <c r="H198" s="113"/>
      <c r="I198" s="98"/>
      <c r="J198" s="98"/>
      <c r="K198" s="98"/>
    </row>
    <row r="199" spans="2:11">
      <c r="B199" s="96"/>
      <c r="C199" s="98"/>
      <c r="D199" s="113"/>
      <c r="E199" s="113"/>
      <c r="F199" s="113"/>
      <c r="G199" s="113"/>
      <c r="H199" s="113"/>
      <c r="I199" s="98"/>
      <c r="J199" s="98"/>
      <c r="K199" s="98"/>
    </row>
    <row r="200" spans="2:11">
      <c r="B200" s="96"/>
      <c r="C200" s="98"/>
      <c r="D200" s="113"/>
      <c r="E200" s="113"/>
      <c r="F200" s="113"/>
      <c r="G200" s="113"/>
      <c r="H200" s="113"/>
      <c r="I200" s="98"/>
      <c r="J200" s="98"/>
      <c r="K200" s="98"/>
    </row>
    <row r="201" spans="2:11">
      <c r="B201" s="96"/>
      <c r="C201" s="98"/>
      <c r="D201" s="113"/>
      <c r="E201" s="113"/>
      <c r="F201" s="113"/>
      <c r="G201" s="113"/>
      <c r="H201" s="113"/>
      <c r="I201" s="98"/>
      <c r="J201" s="98"/>
      <c r="K201" s="98"/>
    </row>
    <row r="202" spans="2:11">
      <c r="B202" s="96"/>
      <c r="C202" s="98"/>
      <c r="D202" s="113"/>
      <c r="E202" s="113"/>
      <c r="F202" s="113"/>
      <c r="G202" s="113"/>
      <c r="H202" s="113"/>
      <c r="I202" s="98"/>
      <c r="J202" s="98"/>
      <c r="K202" s="98"/>
    </row>
    <row r="203" spans="2:11">
      <c r="B203" s="96"/>
      <c r="C203" s="98"/>
      <c r="D203" s="113"/>
      <c r="E203" s="113"/>
      <c r="F203" s="113"/>
      <c r="G203" s="113"/>
      <c r="H203" s="113"/>
      <c r="I203" s="98"/>
      <c r="J203" s="98"/>
      <c r="K203" s="98"/>
    </row>
    <row r="204" spans="2:11">
      <c r="B204" s="96"/>
      <c r="C204" s="98"/>
      <c r="D204" s="113"/>
      <c r="E204" s="113"/>
      <c r="F204" s="113"/>
      <c r="G204" s="113"/>
      <c r="H204" s="113"/>
      <c r="I204" s="98"/>
      <c r="J204" s="98"/>
      <c r="K204" s="98"/>
    </row>
    <row r="205" spans="2:11">
      <c r="B205" s="96"/>
      <c r="C205" s="98"/>
      <c r="D205" s="113"/>
      <c r="E205" s="113"/>
      <c r="F205" s="113"/>
      <c r="G205" s="113"/>
      <c r="H205" s="113"/>
      <c r="I205" s="98"/>
      <c r="J205" s="98"/>
      <c r="K205" s="98"/>
    </row>
    <row r="206" spans="2:11">
      <c r="B206" s="96"/>
      <c r="C206" s="98"/>
      <c r="D206" s="113"/>
      <c r="E206" s="113"/>
      <c r="F206" s="113"/>
      <c r="G206" s="113"/>
      <c r="H206" s="113"/>
      <c r="I206" s="98"/>
      <c r="J206" s="98"/>
      <c r="K206" s="98"/>
    </row>
    <row r="207" spans="2:11">
      <c r="B207" s="96"/>
      <c r="C207" s="98"/>
      <c r="D207" s="113"/>
      <c r="E207" s="113"/>
      <c r="F207" s="113"/>
      <c r="G207" s="113"/>
      <c r="H207" s="113"/>
      <c r="I207" s="98"/>
      <c r="J207" s="98"/>
      <c r="K207" s="98"/>
    </row>
    <row r="208" spans="2:11">
      <c r="B208" s="96"/>
      <c r="C208" s="98"/>
      <c r="D208" s="113"/>
      <c r="E208" s="113"/>
      <c r="F208" s="113"/>
      <c r="G208" s="113"/>
      <c r="H208" s="113"/>
      <c r="I208" s="98"/>
      <c r="J208" s="98"/>
      <c r="K208" s="98"/>
    </row>
    <row r="209" spans="2:11">
      <c r="B209" s="96"/>
      <c r="C209" s="98"/>
      <c r="D209" s="113"/>
      <c r="E209" s="113"/>
      <c r="F209" s="113"/>
      <c r="G209" s="113"/>
      <c r="H209" s="113"/>
      <c r="I209" s="98"/>
      <c r="J209" s="98"/>
      <c r="K209" s="98"/>
    </row>
    <row r="210" spans="2:11">
      <c r="B210" s="96"/>
      <c r="C210" s="98"/>
      <c r="D210" s="113"/>
      <c r="E210" s="113"/>
      <c r="F210" s="113"/>
      <c r="G210" s="113"/>
      <c r="H210" s="113"/>
      <c r="I210" s="98"/>
      <c r="J210" s="98"/>
      <c r="K210" s="98"/>
    </row>
    <row r="211" spans="2:11">
      <c r="B211" s="96"/>
      <c r="C211" s="98"/>
      <c r="D211" s="113"/>
      <c r="E211" s="113"/>
      <c r="F211" s="113"/>
      <c r="G211" s="113"/>
      <c r="H211" s="113"/>
      <c r="I211" s="98"/>
      <c r="J211" s="98"/>
      <c r="K211" s="98"/>
    </row>
    <row r="212" spans="2:11">
      <c r="B212" s="96"/>
      <c r="C212" s="98"/>
      <c r="D212" s="113"/>
      <c r="E212" s="113"/>
      <c r="F212" s="113"/>
      <c r="G212" s="113"/>
      <c r="H212" s="113"/>
      <c r="I212" s="98"/>
      <c r="J212" s="98"/>
      <c r="K212" s="98"/>
    </row>
    <row r="213" spans="2:11">
      <c r="B213" s="96"/>
      <c r="C213" s="98"/>
      <c r="D213" s="113"/>
      <c r="E213" s="113"/>
      <c r="F213" s="113"/>
      <c r="G213" s="113"/>
      <c r="H213" s="113"/>
      <c r="I213" s="98"/>
      <c r="J213" s="98"/>
      <c r="K213" s="98"/>
    </row>
    <row r="214" spans="2:11">
      <c r="B214" s="96"/>
      <c r="C214" s="98"/>
      <c r="D214" s="113"/>
      <c r="E214" s="113"/>
      <c r="F214" s="113"/>
      <c r="G214" s="113"/>
      <c r="H214" s="113"/>
      <c r="I214" s="98"/>
      <c r="J214" s="98"/>
      <c r="K214" s="98"/>
    </row>
    <row r="215" spans="2:11">
      <c r="B215" s="96"/>
      <c r="C215" s="98"/>
      <c r="D215" s="113"/>
      <c r="E215" s="113"/>
      <c r="F215" s="113"/>
      <c r="G215" s="113"/>
      <c r="H215" s="113"/>
      <c r="I215" s="98"/>
      <c r="J215" s="98"/>
      <c r="K215" s="98"/>
    </row>
    <row r="216" spans="2:11">
      <c r="B216" s="96"/>
      <c r="C216" s="98"/>
      <c r="D216" s="113"/>
      <c r="E216" s="113"/>
      <c r="F216" s="113"/>
      <c r="G216" s="113"/>
      <c r="H216" s="113"/>
      <c r="I216" s="98"/>
      <c r="J216" s="98"/>
      <c r="K216" s="98"/>
    </row>
    <row r="217" spans="2:11">
      <c r="B217" s="96"/>
      <c r="C217" s="98"/>
      <c r="D217" s="113"/>
      <c r="E217" s="113"/>
      <c r="F217" s="113"/>
      <c r="G217" s="113"/>
      <c r="H217" s="113"/>
      <c r="I217" s="98"/>
      <c r="J217" s="98"/>
      <c r="K217" s="98"/>
    </row>
    <row r="218" spans="2:11">
      <c r="B218" s="96"/>
      <c r="C218" s="98"/>
      <c r="D218" s="113"/>
      <c r="E218" s="113"/>
      <c r="F218" s="113"/>
      <c r="G218" s="113"/>
      <c r="H218" s="113"/>
      <c r="I218" s="98"/>
      <c r="J218" s="98"/>
      <c r="K218" s="98"/>
    </row>
    <row r="219" spans="2:11">
      <c r="B219" s="96"/>
      <c r="C219" s="98"/>
      <c r="D219" s="113"/>
      <c r="E219" s="113"/>
      <c r="F219" s="113"/>
      <c r="G219" s="113"/>
      <c r="H219" s="113"/>
      <c r="I219" s="98"/>
      <c r="J219" s="98"/>
      <c r="K219" s="98"/>
    </row>
    <row r="220" spans="2:11">
      <c r="B220" s="96"/>
      <c r="C220" s="98"/>
      <c r="D220" s="113"/>
      <c r="E220" s="113"/>
      <c r="F220" s="113"/>
      <c r="G220" s="113"/>
      <c r="H220" s="113"/>
      <c r="I220" s="98"/>
      <c r="J220" s="98"/>
      <c r="K220" s="98"/>
    </row>
    <row r="221" spans="2:11">
      <c r="B221" s="96"/>
      <c r="C221" s="98"/>
      <c r="D221" s="113"/>
      <c r="E221" s="113"/>
      <c r="F221" s="113"/>
      <c r="G221" s="113"/>
      <c r="H221" s="113"/>
      <c r="I221" s="98"/>
      <c r="J221" s="98"/>
      <c r="K221" s="98"/>
    </row>
    <row r="222" spans="2:11">
      <c r="B222" s="96"/>
      <c r="C222" s="98"/>
      <c r="D222" s="113"/>
      <c r="E222" s="113"/>
      <c r="F222" s="113"/>
      <c r="G222" s="113"/>
      <c r="H222" s="113"/>
      <c r="I222" s="98"/>
      <c r="J222" s="98"/>
      <c r="K222" s="98"/>
    </row>
    <row r="223" spans="2:11">
      <c r="B223" s="96"/>
      <c r="C223" s="98"/>
      <c r="D223" s="113"/>
      <c r="E223" s="113"/>
      <c r="F223" s="113"/>
      <c r="G223" s="113"/>
      <c r="H223" s="113"/>
      <c r="I223" s="98"/>
      <c r="J223" s="98"/>
      <c r="K223" s="98"/>
    </row>
    <row r="224" spans="2:11">
      <c r="B224" s="96"/>
      <c r="C224" s="98"/>
      <c r="D224" s="113"/>
      <c r="E224" s="113"/>
      <c r="F224" s="113"/>
      <c r="G224" s="113"/>
      <c r="H224" s="113"/>
      <c r="I224" s="98"/>
      <c r="J224" s="98"/>
      <c r="K224" s="98"/>
    </row>
    <row r="225" spans="2:11">
      <c r="B225" s="96"/>
      <c r="C225" s="98"/>
      <c r="D225" s="113"/>
      <c r="E225" s="113"/>
      <c r="F225" s="113"/>
      <c r="G225" s="113"/>
      <c r="H225" s="113"/>
      <c r="I225" s="98"/>
      <c r="J225" s="98"/>
      <c r="K225" s="98"/>
    </row>
    <row r="226" spans="2:11">
      <c r="B226" s="96"/>
      <c r="C226" s="98"/>
      <c r="D226" s="113"/>
      <c r="E226" s="113"/>
      <c r="F226" s="113"/>
      <c r="G226" s="113"/>
      <c r="H226" s="113"/>
      <c r="I226" s="98"/>
      <c r="J226" s="98"/>
      <c r="K226" s="98"/>
    </row>
    <row r="227" spans="2:11">
      <c r="B227" s="96"/>
      <c r="C227" s="98"/>
      <c r="D227" s="113"/>
      <c r="E227" s="113"/>
      <c r="F227" s="113"/>
      <c r="G227" s="113"/>
      <c r="H227" s="113"/>
      <c r="I227" s="98"/>
      <c r="J227" s="98"/>
      <c r="K227" s="98"/>
    </row>
    <row r="228" spans="2:11">
      <c r="B228" s="96"/>
      <c r="C228" s="98"/>
      <c r="D228" s="113"/>
      <c r="E228" s="113"/>
      <c r="F228" s="113"/>
      <c r="G228" s="113"/>
      <c r="H228" s="113"/>
      <c r="I228" s="98"/>
      <c r="J228" s="98"/>
      <c r="K228" s="98"/>
    </row>
    <row r="229" spans="2:11">
      <c r="B229" s="96"/>
      <c r="C229" s="98"/>
      <c r="D229" s="113"/>
      <c r="E229" s="113"/>
      <c r="F229" s="113"/>
      <c r="G229" s="113"/>
      <c r="H229" s="113"/>
      <c r="I229" s="98"/>
      <c r="J229" s="98"/>
      <c r="K229" s="98"/>
    </row>
    <row r="230" spans="2:11">
      <c r="B230" s="96"/>
      <c r="C230" s="98"/>
      <c r="D230" s="113"/>
      <c r="E230" s="113"/>
      <c r="F230" s="113"/>
      <c r="G230" s="113"/>
      <c r="H230" s="113"/>
      <c r="I230" s="98"/>
      <c r="J230" s="98"/>
      <c r="K230" s="98"/>
    </row>
    <row r="231" spans="2:11">
      <c r="B231" s="96"/>
      <c r="C231" s="98"/>
      <c r="D231" s="113"/>
      <c r="E231" s="113"/>
      <c r="F231" s="113"/>
      <c r="G231" s="113"/>
      <c r="H231" s="113"/>
      <c r="I231" s="98"/>
      <c r="J231" s="98"/>
      <c r="K231" s="98"/>
    </row>
    <row r="232" spans="2:11">
      <c r="B232" s="96"/>
      <c r="C232" s="98"/>
      <c r="D232" s="113"/>
      <c r="E232" s="113"/>
      <c r="F232" s="113"/>
      <c r="G232" s="113"/>
      <c r="H232" s="113"/>
      <c r="I232" s="98"/>
      <c r="J232" s="98"/>
      <c r="K232" s="98"/>
    </row>
    <row r="233" spans="2:11">
      <c r="B233" s="96"/>
      <c r="C233" s="98"/>
      <c r="D233" s="113"/>
      <c r="E233" s="113"/>
      <c r="F233" s="113"/>
      <c r="G233" s="113"/>
      <c r="H233" s="113"/>
      <c r="I233" s="98"/>
      <c r="J233" s="98"/>
      <c r="K233" s="98"/>
    </row>
    <row r="234" spans="2:11">
      <c r="B234" s="96"/>
      <c r="C234" s="98"/>
      <c r="D234" s="113"/>
      <c r="E234" s="113"/>
      <c r="F234" s="113"/>
      <c r="G234" s="113"/>
      <c r="H234" s="113"/>
      <c r="I234" s="98"/>
      <c r="J234" s="98"/>
      <c r="K234" s="98"/>
    </row>
    <row r="235" spans="2:11">
      <c r="B235" s="96"/>
      <c r="C235" s="98"/>
      <c r="D235" s="113"/>
      <c r="E235" s="113"/>
      <c r="F235" s="113"/>
      <c r="G235" s="113"/>
      <c r="H235" s="113"/>
      <c r="I235" s="98"/>
      <c r="J235" s="98"/>
      <c r="K235" s="98"/>
    </row>
    <row r="236" spans="2:11">
      <c r="B236" s="96"/>
      <c r="C236" s="98"/>
      <c r="D236" s="113"/>
      <c r="E236" s="113"/>
      <c r="F236" s="113"/>
      <c r="G236" s="113"/>
      <c r="H236" s="113"/>
      <c r="I236" s="98"/>
      <c r="J236" s="98"/>
      <c r="K236" s="98"/>
    </row>
    <row r="237" spans="2:11">
      <c r="B237" s="96"/>
      <c r="C237" s="98"/>
      <c r="D237" s="113"/>
      <c r="E237" s="113"/>
      <c r="F237" s="113"/>
      <c r="G237" s="113"/>
      <c r="H237" s="113"/>
      <c r="I237" s="98"/>
      <c r="J237" s="98"/>
      <c r="K237" s="98"/>
    </row>
    <row r="238" spans="2:11">
      <c r="B238" s="96"/>
      <c r="C238" s="98"/>
      <c r="D238" s="113"/>
      <c r="E238" s="113"/>
      <c r="F238" s="113"/>
      <c r="G238" s="113"/>
      <c r="H238" s="113"/>
      <c r="I238" s="98"/>
      <c r="J238" s="98"/>
      <c r="K238" s="98"/>
    </row>
    <row r="239" spans="2:11">
      <c r="B239" s="96"/>
      <c r="C239" s="98"/>
      <c r="D239" s="113"/>
      <c r="E239" s="113"/>
      <c r="F239" s="113"/>
      <c r="G239" s="113"/>
      <c r="H239" s="113"/>
      <c r="I239" s="98"/>
      <c r="J239" s="98"/>
      <c r="K239" s="98"/>
    </row>
    <row r="240" spans="2:11">
      <c r="B240" s="96"/>
      <c r="C240" s="98"/>
      <c r="D240" s="113"/>
      <c r="E240" s="113"/>
      <c r="F240" s="113"/>
      <c r="G240" s="113"/>
      <c r="H240" s="113"/>
      <c r="I240" s="98"/>
      <c r="J240" s="98"/>
      <c r="K240" s="98"/>
    </row>
    <row r="241" spans="2:11">
      <c r="B241" s="96"/>
      <c r="C241" s="98"/>
      <c r="D241" s="113"/>
      <c r="E241" s="113"/>
      <c r="F241" s="113"/>
      <c r="G241" s="113"/>
      <c r="H241" s="113"/>
      <c r="I241" s="98"/>
      <c r="J241" s="98"/>
      <c r="K241" s="98"/>
    </row>
    <row r="242" spans="2:11">
      <c r="B242" s="96"/>
      <c r="C242" s="98"/>
      <c r="D242" s="113"/>
      <c r="E242" s="113"/>
      <c r="F242" s="113"/>
      <c r="G242" s="113"/>
      <c r="H242" s="113"/>
      <c r="I242" s="98"/>
      <c r="J242" s="98"/>
      <c r="K242" s="98"/>
    </row>
    <row r="243" spans="2:11">
      <c r="B243" s="96"/>
      <c r="C243" s="98"/>
      <c r="D243" s="113"/>
      <c r="E243" s="113"/>
      <c r="F243" s="113"/>
      <c r="G243" s="113"/>
      <c r="H243" s="113"/>
      <c r="I243" s="98"/>
      <c r="J243" s="98"/>
      <c r="K243" s="98"/>
    </row>
    <row r="244" spans="2:11">
      <c r="B244" s="96"/>
      <c r="C244" s="98"/>
      <c r="D244" s="113"/>
      <c r="E244" s="113"/>
      <c r="F244" s="113"/>
      <c r="G244" s="113"/>
      <c r="H244" s="113"/>
      <c r="I244" s="98"/>
      <c r="J244" s="98"/>
      <c r="K244" s="98"/>
    </row>
    <row r="245" spans="2:11">
      <c r="B245" s="96"/>
      <c r="C245" s="98"/>
      <c r="D245" s="113"/>
      <c r="E245" s="113"/>
      <c r="F245" s="113"/>
      <c r="G245" s="113"/>
      <c r="H245" s="113"/>
      <c r="I245" s="98"/>
      <c r="J245" s="98"/>
      <c r="K245" s="98"/>
    </row>
    <row r="246" spans="2:11">
      <c r="B246" s="96"/>
      <c r="C246" s="98"/>
      <c r="D246" s="113"/>
      <c r="E246" s="113"/>
      <c r="F246" s="113"/>
      <c r="G246" s="113"/>
      <c r="H246" s="113"/>
      <c r="I246" s="98"/>
      <c r="J246" s="98"/>
      <c r="K246" s="98"/>
    </row>
    <row r="247" spans="2:11">
      <c r="B247" s="96"/>
      <c r="C247" s="98"/>
      <c r="D247" s="113"/>
      <c r="E247" s="113"/>
      <c r="F247" s="113"/>
      <c r="G247" s="113"/>
      <c r="H247" s="113"/>
      <c r="I247" s="98"/>
      <c r="J247" s="98"/>
      <c r="K247" s="98"/>
    </row>
    <row r="248" spans="2:11">
      <c r="B248" s="96"/>
      <c r="C248" s="98"/>
      <c r="D248" s="113"/>
      <c r="E248" s="113"/>
      <c r="F248" s="113"/>
      <c r="G248" s="113"/>
      <c r="H248" s="113"/>
      <c r="I248" s="98"/>
      <c r="J248" s="98"/>
      <c r="K248" s="98"/>
    </row>
    <row r="249" spans="2:11">
      <c r="B249" s="96"/>
      <c r="C249" s="98"/>
      <c r="D249" s="113"/>
      <c r="E249" s="113"/>
      <c r="F249" s="113"/>
      <c r="G249" s="113"/>
      <c r="H249" s="113"/>
      <c r="I249" s="98"/>
      <c r="J249" s="98"/>
      <c r="K249" s="98"/>
    </row>
    <row r="250" spans="2:11">
      <c r="B250" s="96"/>
      <c r="C250" s="98"/>
      <c r="D250" s="113"/>
      <c r="E250" s="113"/>
      <c r="F250" s="113"/>
      <c r="G250" s="113"/>
      <c r="H250" s="113"/>
      <c r="I250" s="98"/>
      <c r="J250" s="98"/>
      <c r="K250" s="98"/>
    </row>
    <row r="251" spans="2:11">
      <c r="B251" s="96"/>
      <c r="C251" s="98"/>
      <c r="D251" s="113"/>
      <c r="E251" s="113"/>
      <c r="F251" s="113"/>
      <c r="G251" s="113"/>
      <c r="H251" s="113"/>
      <c r="I251" s="98"/>
      <c r="J251" s="98"/>
      <c r="K251" s="98"/>
    </row>
    <row r="252" spans="2:11">
      <c r="B252" s="96"/>
      <c r="C252" s="98"/>
      <c r="D252" s="113"/>
      <c r="E252" s="113"/>
      <c r="F252" s="113"/>
      <c r="G252" s="113"/>
      <c r="H252" s="113"/>
      <c r="I252" s="98"/>
      <c r="J252" s="98"/>
      <c r="K252" s="98"/>
    </row>
    <row r="253" spans="2:11">
      <c r="B253" s="96"/>
      <c r="C253" s="98"/>
      <c r="D253" s="113"/>
      <c r="E253" s="113"/>
      <c r="F253" s="113"/>
      <c r="G253" s="113"/>
      <c r="H253" s="113"/>
      <c r="I253" s="98"/>
      <c r="J253" s="98"/>
      <c r="K253" s="98"/>
    </row>
    <row r="254" spans="2:11">
      <c r="B254" s="96"/>
      <c r="C254" s="98"/>
      <c r="D254" s="113"/>
      <c r="E254" s="113"/>
      <c r="F254" s="113"/>
      <c r="G254" s="113"/>
      <c r="H254" s="113"/>
      <c r="I254" s="98"/>
      <c r="J254" s="98"/>
      <c r="K254" s="98"/>
    </row>
    <row r="255" spans="2:11">
      <c r="B255" s="96"/>
      <c r="C255" s="98"/>
      <c r="D255" s="113"/>
      <c r="E255" s="113"/>
      <c r="F255" s="113"/>
      <c r="G255" s="113"/>
      <c r="H255" s="113"/>
      <c r="I255" s="98"/>
      <c r="J255" s="98"/>
      <c r="K255" s="98"/>
    </row>
    <row r="256" spans="2:11">
      <c r="B256" s="96"/>
      <c r="C256" s="98"/>
      <c r="D256" s="113"/>
      <c r="E256" s="113"/>
      <c r="F256" s="113"/>
      <c r="G256" s="113"/>
      <c r="H256" s="113"/>
      <c r="I256" s="98"/>
      <c r="J256" s="98"/>
      <c r="K256" s="98"/>
    </row>
    <row r="257" spans="2:11">
      <c r="B257" s="96"/>
      <c r="C257" s="98"/>
      <c r="D257" s="113"/>
      <c r="E257" s="113"/>
      <c r="F257" s="113"/>
      <c r="G257" s="113"/>
      <c r="H257" s="113"/>
      <c r="I257" s="98"/>
      <c r="J257" s="98"/>
      <c r="K257" s="98"/>
    </row>
    <row r="258" spans="2:11">
      <c r="B258" s="96"/>
      <c r="C258" s="98"/>
      <c r="D258" s="113"/>
      <c r="E258" s="113"/>
      <c r="F258" s="113"/>
      <c r="G258" s="113"/>
      <c r="H258" s="113"/>
      <c r="I258" s="98"/>
      <c r="J258" s="98"/>
      <c r="K258" s="98"/>
    </row>
    <row r="259" spans="2:11">
      <c r="B259" s="96"/>
      <c r="C259" s="98"/>
      <c r="D259" s="113"/>
      <c r="E259" s="113"/>
      <c r="F259" s="113"/>
      <c r="G259" s="113"/>
      <c r="H259" s="113"/>
      <c r="I259" s="98"/>
      <c r="J259" s="98"/>
      <c r="K259" s="98"/>
    </row>
    <row r="260" spans="2:11">
      <c r="B260" s="96"/>
      <c r="C260" s="98"/>
      <c r="D260" s="113"/>
      <c r="E260" s="113"/>
      <c r="F260" s="113"/>
      <c r="G260" s="113"/>
      <c r="H260" s="113"/>
      <c r="I260" s="98"/>
      <c r="J260" s="98"/>
      <c r="K260" s="98"/>
    </row>
    <row r="261" spans="2:11">
      <c r="B261" s="96"/>
      <c r="C261" s="98"/>
      <c r="D261" s="113"/>
      <c r="E261" s="113"/>
      <c r="F261" s="113"/>
      <c r="G261" s="113"/>
      <c r="H261" s="113"/>
      <c r="I261" s="98"/>
      <c r="J261" s="98"/>
      <c r="K261" s="98"/>
    </row>
    <row r="262" spans="2:11">
      <c r="B262" s="96"/>
      <c r="C262" s="98"/>
      <c r="D262" s="113"/>
      <c r="E262" s="113"/>
      <c r="F262" s="113"/>
      <c r="G262" s="113"/>
      <c r="H262" s="113"/>
      <c r="I262" s="98"/>
      <c r="J262" s="98"/>
      <c r="K262" s="98"/>
    </row>
    <row r="263" spans="2:11">
      <c r="B263" s="96"/>
      <c r="C263" s="98"/>
      <c r="D263" s="113"/>
      <c r="E263" s="113"/>
      <c r="F263" s="113"/>
      <c r="G263" s="113"/>
      <c r="H263" s="113"/>
      <c r="I263" s="98"/>
      <c r="J263" s="98"/>
      <c r="K263" s="98"/>
    </row>
    <row r="264" spans="2:11">
      <c r="B264" s="96"/>
      <c r="C264" s="98"/>
      <c r="D264" s="113"/>
      <c r="E264" s="113"/>
      <c r="F264" s="113"/>
      <c r="G264" s="113"/>
      <c r="H264" s="113"/>
      <c r="I264" s="98"/>
      <c r="J264" s="98"/>
      <c r="K264" s="98"/>
    </row>
    <row r="265" spans="2:11">
      <c r="B265" s="96"/>
      <c r="C265" s="98"/>
      <c r="D265" s="113"/>
      <c r="E265" s="113"/>
      <c r="F265" s="113"/>
      <c r="G265" s="113"/>
      <c r="H265" s="113"/>
      <c r="I265" s="98"/>
      <c r="J265" s="98"/>
      <c r="K265" s="98"/>
    </row>
    <row r="266" spans="2:11">
      <c r="B266" s="96"/>
      <c r="C266" s="98"/>
      <c r="D266" s="113"/>
      <c r="E266" s="113"/>
      <c r="F266" s="113"/>
      <c r="G266" s="113"/>
      <c r="H266" s="113"/>
      <c r="I266" s="98"/>
      <c r="J266" s="98"/>
      <c r="K266" s="98"/>
    </row>
    <row r="267" spans="2:11">
      <c r="B267" s="96"/>
      <c r="C267" s="98"/>
      <c r="D267" s="113"/>
      <c r="E267" s="113"/>
      <c r="F267" s="113"/>
      <c r="G267" s="113"/>
      <c r="H267" s="113"/>
      <c r="I267" s="98"/>
      <c r="J267" s="98"/>
      <c r="K267" s="98"/>
    </row>
    <row r="268" spans="2:11">
      <c r="B268" s="96"/>
      <c r="C268" s="98"/>
      <c r="D268" s="113"/>
      <c r="E268" s="113"/>
      <c r="F268" s="113"/>
      <c r="G268" s="113"/>
      <c r="H268" s="113"/>
      <c r="I268" s="98"/>
      <c r="J268" s="98"/>
      <c r="K268" s="98"/>
    </row>
    <row r="269" spans="2:11">
      <c r="B269" s="96"/>
      <c r="C269" s="98"/>
      <c r="D269" s="113"/>
      <c r="E269" s="113"/>
      <c r="F269" s="113"/>
      <c r="G269" s="113"/>
      <c r="H269" s="113"/>
      <c r="I269" s="98"/>
      <c r="J269" s="98"/>
      <c r="K269" s="98"/>
    </row>
    <row r="270" spans="2:11">
      <c r="B270" s="96"/>
      <c r="C270" s="98"/>
      <c r="D270" s="113"/>
      <c r="E270" s="113"/>
      <c r="F270" s="113"/>
      <c r="G270" s="113"/>
      <c r="H270" s="113"/>
      <c r="I270" s="98"/>
      <c r="J270" s="98"/>
      <c r="K270" s="98"/>
    </row>
    <row r="271" spans="2:11">
      <c r="B271" s="96"/>
      <c r="C271" s="98"/>
      <c r="D271" s="113"/>
      <c r="E271" s="113"/>
      <c r="F271" s="113"/>
      <c r="G271" s="113"/>
      <c r="H271" s="113"/>
      <c r="I271" s="98"/>
      <c r="J271" s="98"/>
      <c r="K271" s="98"/>
    </row>
    <row r="272" spans="2:11">
      <c r="B272" s="96"/>
      <c r="C272" s="98"/>
      <c r="D272" s="113"/>
      <c r="E272" s="113"/>
      <c r="F272" s="113"/>
      <c r="G272" s="113"/>
      <c r="H272" s="113"/>
      <c r="I272" s="98"/>
      <c r="J272" s="98"/>
      <c r="K272" s="98"/>
    </row>
    <row r="273" spans="2:11">
      <c r="B273" s="96"/>
      <c r="C273" s="98"/>
      <c r="D273" s="113"/>
      <c r="E273" s="113"/>
      <c r="F273" s="113"/>
      <c r="G273" s="113"/>
      <c r="H273" s="113"/>
      <c r="I273" s="98"/>
      <c r="J273" s="98"/>
      <c r="K273" s="98"/>
    </row>
    <row r="274" spans="2:11">
      <c r="B274" s="96"/>
      <c r="C274" s="98"/>
      <c r="D274" s="113"/>
      <c r="E274" s="113"/>
      <c r="F274" s="113"/>
      <c r="G274" s="113"/>
      <c r="H274" s="113"/>
      <c r="I274" s="98"/>
      <c r="J274" s="98"/>
      <c r="K274" s="98"/>
    </row>
    <row r="275" spans="2:11">
      <c r="B275" s="96"/>
      <c r="C275" s="98"/>
      <c r="D275" s="113"/>
      <c r="E275" s="113"/>
      <c r="F275" s="113"/>
      <c r="G275" s="113"/>
      <c r="H275" s="113"/>
      <c r="I275" s="98"/>
      <c r="J275" s="98"/>
      <c r="K275" s="98"/>
    </row>
    <row r="276" spans="2:11">
      <c r="B276" s="96"/>
      <c r="C276" s="98"/>
      <c r="D276" s="113"/>
      <c r="E276" s="113"/>
      <c r="F276" s="113"/>
      <c r="G276" s="113"/>
      <c r="H276" s="113"/>
      <c r="I276" s="98"/>
      <c r="J276" s="98"/>
      <c r="K276" s="98"/>
    </row>
    <row r="277" spans="2:11">
      <c r="B277" s="96"/>
      <c r="C277" s="98"/>
      <c r="D277" s="113"/>
      <c r="E277" s="113"/>
      <c r="F277" s="113"/>
      <c r="G277" s="113"/>
      <c r="H277" s="113"/>
      <c r="I277" s="98"/>
      <c r="J277" s="98"/>
      <c r="K277" s="98"/>
    </row>
    <row r="278" spans="2:11">
      <c r="B278" s="96"/>
      <c r="C278" s="98"/>
      <c r="D278" s="113"/>
      <c r="E278" s="113"/>
      <c r="F278" s="113"/>
      <c r="G278" s="113"/>
      <c r="H278" s="113"/>
      <c r="I278" s="98"/>
      <c r="J278" s="98"/>
      <c r="K278" s="98"/>
    </row>
    <row r="279" spans="2:11">
      <c r="B279" s="96"/>
      <c r="C279" s="98"/>
      <c r="D279" s="113"/>
      <c r="E279" s="113"/>
      <c r="F279" s="113"/>
      <c r="G279" s="113"/>
      <c r="H279" s="113"/>
      <c r="I279" s="98"/>
      <c r="J279" s="98"/>
      <c r="K279" s="98"/>
    </row>
    <row r="280" spans="2:11">
      <c r="B280" s="96"/>
      <c r="C280" s="98"/>
      <c r="D280" s="113"/>
      <c r="E280" s="113"/>
      <c r="F280" s="113"/>
      <c r="G280" s="113"/>
      <c r="H280" s="113"/>
      <c r="I280" s="98"/>
      <c r="J280" s="98"/>
      <c r="K280" s="98"/>
    </row>
    <row r="281" spans="2:11">
      <c r="B281" s="96"/>
      <c r="C281" s="98"/>
      <c r="D281" s="113"/>
      <c r="E281" s="113"/>
      <c r="F281" s="113"/>
      <c r="G281" s="113"/>
      <c r="H281" s="113"/>
      <c r="I281" s="98"/>
      <c r="J281" s="98"/>
      <c r="K281" s="98"/>
    </row>
    <row r="282" spans="2:11">
      <c r="B282" s="96"/>
      <c r="C282" s="98"/>
      <c r="D282" s="113"/>
      <c r="E282" s="113"/>
      <c r="F282" s="113"/>
      <c r="G282" s="113"/>
      <c r="H282" s="113"/>
      <c r="I282" s="98"/>
      <c r="J282" s="98"/>
      <c r="K282" s="98"/>
    </row>
    <row r="283" spans="2:11">
      <c r="B283" s="96"/>
      <c r="C283" s="98"/>
      <c r="D283" s="113"/>
      <c r="E283" s="113"/>
      <c r="F283" s="113"/>
      <c r="G283" s="113"/>
      <c r="H283" s="113"/>
      <c r="I283" s="98"/>
      <c r="J283" s="98"/>
      <c r="K283" s="98"/>
    </row>
    <row r="284" spans="2:11">
      <c r="B284" s="96"/>
      <c r="C284" s="98"/>
      <c r="D284" s="113"/>
      <c r="E284" s="113"/>
      <c r="F284" s="113"/>
      <c r="G284" s="113"/>
      <c r="H284" s="113"/>
      <c r="I284" s="98"/>
      <c r="J284" s="98"/>
      <c r="K284" s="98"/>
    </row>
    <row r="285" spans="2:11">
      <c r="B285" s="96"/>
      <c r="C285" s="98"/>
      <c r="D285" s="113"/>
      <c r="E285" s="113"/>
      <c r="F285" s="113"/>
      <c r="G285" s="113"/>
      <c r="H285" s="113"/>
      <c r="I285" s="98"/>
      <c r="J285" s="98"/>
      <c r="K285" s="98"/>
    </row>
    <row r="286" spans="2:11">
      <c r="B286" s="96"/>
      <c r="C286" s="98"/>
      <c r="D286" s="113"/>
      <c r="E286" s="113"/>
      <c r="F286" s="113"/>
      <c r="G286" s="113"/>
      <c r="H286" s="113"/>
      <c r="I286" s="98"/>
      <c r="J286" s="98"/>
      <c r="K286" s="98"/>
    </row>
    <row r="287" spans="2:11">
      <c r="B287" s="96"/>
      <c r="C287" s="98"/>
      <c r="D287" s="113"/>
      <c r="E287" s="113"/>
      <c r="F287" s="113"/>
      <c r="G287" s="113"/>
      <c r="H287" s="113"/>
      <c r="I287" s="98"/>
      <c r="J287" s="98"/>
      <c r="K287" s="98"/>
    </row>
    <row r="288" spans="2:11">
      <c r="B288" s="96"/>
      <c r="C288" s="98"/>
      <c r="D288" s="113"/>
      <c r="E288" s="113"/>
      <c r="F288" s="113"/>
      <c r="G288" s="113"/>
      <c r="H288" s="113"/>
      <c r="I288" s="98"/>
      <c r="J288" s="98"/>
      <c r="K288" s="98"/>
    </row>
    <row r="289" spans="2:11">
      <c r="B289" s="96"/>
      <c r="C289" s="98"/>
      <c r="D289" s="113"/>
      <c r="E289" s="113"/>
      <c r="F289" s="113"/>
      <c r="G289" s="113"/>
      <c r="H289" s="113"/>
      <c r="I289" s="98"/>
      <c r="J289" s="98"/>
      <c r="K289" s="98"/>
    </row>
    <row r="290" spans="2:11">
      <c r="B290" s="96"/>
      <c r="C290" s="98"/>
      <c r="D290" s="113"/>
      <c r="E290" s="113"/>
      <c r="F290" s="113"/>
      <c r="G290" s="113"/>
      <c r="H290" s="113"/>
      <c r="I290" s="98"/>
      <c r="J290" s="98"/>
      <c r="K290" s="98"/>
    </row>
    <row r="291" spans="2:11">
      <c r="B291" s="96"/>
      <c r="C291" s="98"/>
      <c r="D291" s="113"/>
      <c r="E291" s="113"/>
      <c r="F291" s="113"/>
      <c r="G291" s="113"/>
      <c r="H291" s="113"/>
      <c r="I291" s="98"/>
      <c r="J291" s="98"/>
      <c r="K291" s="98"/>
    </row>
    <row r="292" spans="2:11">
      <c r="B292" s="96"/>
      <c r="C292" s="98"/>
      <c r="D292" s="113"/>
      <c r="E292" s="113"/>
      <c r="F292" s="113"/>
      <c r="G292" s="113"/>
      <c r="H292" s="113"/>
      <c r="I292" s="98"/>
      <c r="J292" s="98"/>
      <c r="K292" s="98"/>
    </row>
    <row r="293" spans="2:11">
      <c r="B293" s="96"/>
      <c r="C293" s="98"/>
      <c r="D293" s="113"/>
      <c r="E293" s="113"/>
      <c r="F293" s="113"/>
      <c r="G293" s="113"/>
      <c r="H293" s="113"/>
      <c r="I293" s="98"/>
      <c r="J293" s="98"/>
      <c r="K293" s="98"/>
    </row>
    <row r="294" spans="2:11">
      <c r="B294" s="96"/>
      <c r="C294" s="98"/>
      <c r="D294" s="113"/>
      <c r="E294" s="113"/>
      <c r="F294" s="113"/>
      <c r="G294" s="113"/>
      <c r="H294" s="113"/>
      <c r="I294" s="98"/>
      <c r="J294" s="98"/>
      <c r="K294" s="98"/>
    </row>
    <row r="295" spans="2:11">
      <c r="B295" s="96"/>
      <c r="C295" s="98"/>
      <c r="D295" s="113"/>
      <c r="E295" s="113"/>
      <c r="F295" s="113"/>
      <c r="G295" s="113"/>
      <c r="H295" s="113"/>
      <c r="I295" s="98"/>
      <c r="J295" s="98"/>
      <c r="K295" s="98"/>
    </row>
    <row r="296" spans="2:11">
      <c r="B296" s="96"/>
      <c r="C296" s="98"/>
      <c r="D296" s="113"/>
      <c r="E296" s="113"/>
      <c r="F296" s="113"/>
      <c r="G296" s="113"/>
      <c r="H296" s="113"/>
      <c r="I296" s="98"/>
      <c r="J296" s="98"/>
      <c r="K296" s="98"/>
    </row>
    <row r="297" spans="2:11">
      <c r="B297" s="96"/>
      <c r="C297" s="98"/>
      <c r="D297" s="113"/>
      <c r="E297" s="113"/>
      <c r="F297" s="113"/>
      <c r="G297" s="113"/>
      <c r="H297" s="113"/>
      <c r="I297" s="98"/>
      <c r="J297" s="98"/>
      <c r="K297" s="98"/>
    </row>
    <row r="298" spans="2:11">
      <c r="B298" s="96"/>
      <c r="C298" s="98"/>
      <c r="D298" s="113"/>
      <c r="E298" s="113"/>
      <c r="F298" s="113"/>
      <c r="G298" s="113"/>
      <c r="H298" s="113"/>
      <c r="I298" s="98"/>
      <c r="J298" s="98"/>
      <c r="K298" s="98"/>
    </row>
    <row r="299" spans="2:11">
      <c r="B299" s="96"/>
      <c r="C299" s="98"/>
      <c r="D299" s="113"/>
      <c r="E299" s="113"/>
      <c r="F299" s="113"/>
      <c r="G299" s="113"/>
      <c r="H299" s="113"/>
      <c r="I299" s="98"/>
      <c r="J299" s="98"/>
      <c r="K299" s="98"/>
    </row>
    <row r="300" spans="2:11">
      <c r="B300" s="96"/>
      <c r="C300" s="98"/>
      <c r="D300" s="113"/>
      <c r="E300" s="113"/>
      <c r="F300" s="113"/>
      <c r="G300" s="113"/>
      <c r="H300" s="113"/>
      <c r="I300" s="98"/>
      <c r="J300" s="98"/>
      <c r="K300" s="98"/>
    </row>
    <row r="301" spans="2:11">
      <c r="B301" s="96"/>
      <c r="C301" s="98"/>
      <c r="D301" s="113"/>
      <c r="E301" s="113"/>
      <c r="F301" s="113"/>
      <c r="G301" s="113"/>
      <c r="H301" s="113"/>
      <c r="I301" s="98"/>
      <c r="J301" s="98"/>
      <c r="K301" s="98"/>
    </row>
    <row r="302" spans="2:11">
      <c r="B302" s="96"/>
      <c r="C302" s="98"/>
      <c r="D302" s="113"/>
      <c r="E302" s="113"/>
      <c r="F302" s="113"/>
      <c r="G302" s="113"/>
      <c r="H302" s="113"/>
      <c r="I302" s="98"/>
      <c r="J302" s="98"/>
      <c r="K302" s="98"/>
    </row>
    <row r="303" spans="2:11">
      <c r="B303" s="96"/>
      <c r="C303" s="98"/>
      <c r="D303" s="113"/>
      <c r="E303" s="113"/>
      <c r="F303" s="113"/>
      <c r="G303" s="113"/>
      <c r="H303" s="113"/>
      <c r="I303" s="98"/>
      <c r="J303" s="98"/>
      <c r="K303" s="98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</sheetData>
  <sheetProtection sheet="1" objects="1" scenarios="1"/>
  <mergeCells count="1">
    <mergeCell ref="B6:K6"/>
  </mergeCells>
  <phoneticPr fontId="4" type="noConversion"/>
  <dataValidations count="1">
    <dataValidation allowBlank="1" showInputMessage="1" showErrorMessage="1" sqref="C5:C14 B1:B14 B15:C1048576 A1:A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J241" sqref="J241"/>
    </sheetView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41.7109375" style="1" bestFit="1" customWidth="1"/>
    <col min="4" max="4" width="11.85546875" style="1" customWidth="1"/>
    <col min="5" max="16384" width="9.140625" style="1"/>
  </cols>
  <sheetData>
    <row r="1" spans="2:6">
      <c r="B1" s="46" t="s">
        <v>152</v>
      </c>
      <c r="C1" s="46" t="s" vm="1">
        <v>240</v>
      </c>
    </row>
    <row r="2" spans="2:6">
      <c r="B2" s="46" t="s">
        <v>151</v>
      </c>
      <c r="C2" s="46" t="s">
        <v>241</v>
      </c>
    </row>
    <row r="3" spans="2:6">
      <c r="B3" s="46" t="s">
        <v>153</v>
      </c>
      <c r="C3" s="46" t="s">
        <v>242</v>
      </c>
    </row>
    <row r="4" spans="2:6">
      <c r="B4" s="46" t="s">
        <v>154</v>
      </c>
      <c r="C4" s="46" t="s">
        <v>243</v>
      </c>
    </row>
    <row r="6" spans="2:6" ht="26.25" customHeight="1">
      <c r="B6" s="151" t="s">
        <v>187</v>
      </c>
      <c r="C6" s="152"/>
      <c r="D6" s="153"/>
    </row>
    <row r="7" spans="2:6" s="3" customFormat="1" ht="31.5">
      <c r="B7" s="47" t="s">
        <v>121</v>
      </c>
      <c r="C7" s="52" t="s">
        <v>113</v>
      </c>
      <c r="D7" s="53" t="s">
        <v>112</v>
      </c>
    </row>
    <row r="8" spans="2:6" s="3" customFormat="1">
      <c r="B8" s="14"/>
      <c r="C8" s="31" t="s">
        <v>218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41" t="s">
        <v>4327</v>
      </c>
      <c r="C10" s="142">
        <v>6893788.5582647035</v>
      </c>
      <c r="D10" s="141"/>
    </row>
    <row r="11" spans="2:6">
      <c r="B11" s="143" t="s">
        <v>27</v>
      </c>
      <c r="C11" s="142">
        <v>1114005.3319771031</v>
      </c>
      <c r="D11" s="144"/>
    </row>
    <row r="12" spans="2:6">
      <c r="B12" s="145" t="s">
        <v>4332</v>
      </c>
      <c r="C12" s="146">
        <v>4705.0146460000005</v>
      </c>
      <c r="D12" s="147">
        <v>45640</v>
      </c>
      <c r="E12" s="3"/>
      <c r="F12" s="3"/>
    </row>
    <row r="13" spans="2:6">
      <c r="B13" s="145" t="s">
        <v>4333</v>
      </c>
      <c r="C13" s="146">
        <v>4071.0954100000004</v>
      </c>
      <c r="D13" s="147">
        <v>45291</v>
      </c>
      <c r="E13" s="3"/>
      <c r="F13" s="3"/>
    </row>
    <row r="14" spans="2:6">
      <c r="B14" s="145" t="s">
        <v>4334</v>
      </c>
      <c r="C14" s="146">
        <v>335.59823</v>
      </c>
      <c r="D14" s="147">
        <v>45657</v>
      </c>
    </row>
    <row r="15" spans="2:6">
      <c r="B15" s="145" t="s">
        <v>4335</v>
      </c>
      <c r="C15" s="146">
        <v>37290.528454059997</v>
      </c>
      <c r="D15" s="147">
        <v>46772</v>
      </c>
      <c r="E15" s="3"/>
      <c r="F15" s="3"/>
    </row>
    <row r="16" spans="2:6">
      <c r="B16" s="145" t="s">
        <v>4572</v>
      </c>
      <c r="C16" s="146">
        <v>27503.440920347399</v>
      </c>
      <c r="D16" s="147">
        <v>46698</v>
      </c>
      <c r="E16" s="3"/>
      <c r="F16" s="3"/>
    </row>
    <row r="17" spans="2:4">
      <c r="B17" s="145" t="s">
        <v>4336</v>
      </c>
      <c r="C17" s="146">
        <v>740</v>
      </c>
      <c r="D17" s="147">
        <v>45456</v>
      </c>
    </row>
    <row r="18" spans="2:4">
      <c r="B18" s="145" t="s">
        <v>2351</v>
      </c>
      <c r="C18" s="146">
        <v>21658.531136482587</v>
      </c>
      <c r="D18" s="147">
        <v>48274</v>
      </c>
    </row>
    <row r="19" spans="2:4">
      <c r="B19" s="145" t="s">
        <v>2353</v>
      </c>
      <c r="C19" s="146">
        <v>13078.956288299818</v>
      </c>
      <c r="D19" s="147">
        <v>48274</v>
      </c>
    </row>
    <row r="20" spans="2:4">
      <c r="B20" s="145" t="s">
        <v>4337</v>
      </c>
      <c r="C20" s="146">
        <v>5099.6777337800004</v>
      </c>
      <c r="D20" s="147">
        <v>46054</v>
      </c>
    </row>
    <row r="21" spans="2:4">
      <c r="B21" s="145" t="s">
        <v>2375</v>
      </c>
      <c r="C21" s="146">
        <v>1676.5262400000001</v>
      </c>
      <c r="D21" s="147">
        <v>45291</v>
      </c>
    </row>
    <row r="22" spans="2:4">
      <c r="B22" s="145" t="s">
        <v>2376</v>
      </c>
      <c r="C22" s="146">
        <v>1926.6048000000001</v>
      </c>
      <c r="D22" s="147">
        <v>45291</v>
      </c>
    </row>
    <row r="23" spans="2:4">
      <c r="B23" s="145" t="s">
        <v>2377</v>
      </c>
      <c r="C23" s="146">
        <v>46178.364337000006</v>
      </c>
      <c r="D23" s="147">
        <v>47969</v>
      </c>
    </row>
    <row r="24" spans="2:4">
      <c r="B24" s="145" t="s">
        <v>4338</v>
      </c>
      <c r="C24" s="146">
        <v>1109.9996669999998</v>
      </c>
      <c r="D24" s="147">
        <v>45259</v>
      </c>
    </row>
    <row r="25" spans="2:4">
      <c r="B25" s="145" t="s">
        <v>4339</v>
      </c>
      <c r="C25" s="146">
        <v>1892.8309040000001</v>
      </c>
      <c r="D25" s="147">
        <v>45834</v>
      </c>
    </row>
    <row r="26" spans="2:4">
      <c r="B26" s="145" t="s">
        <v>4340</v>
      </c>
      <c r="C26" s="146">
        <v>6559.8365599999997</v>
      </c>
      <c r="D26" s="147">
        <v>47209</v>
      </c>
    </row>
    <row r="27" spans="2:4">
      <c r="B27" s="145" t="s">
        <v>4341</v>
      </c>
      <c r="C27" s="146">
        <v>64056.045639252974</v>
      </c>
      <c r="D27" s="147">
        <v>48297</v>
      </c>
    </row>
    <row r="28" spans="2:4">
      <c r="B28" s="145" t="s">
        <v>2383</v>
      </c>
      <c r="C28" s="146">
        <v>35770.586749999995</v>
      </c>
      <c r="D28" s="147">
        <v>47118</v>
      </c>
    </row>
    <row r="29" spans="2:4">
      <c r="B29" s="145" t="s">
        <v>2385</v>
      </c>
      <c r="C29" s="146">
        <v>337.716723</v>
      </c>
      <c r="D29" s="147">
        <v>47907</v>
      </c>
    </row>
    <row r="30" spans="2:4">
      <c r="B30" s="145" t="s">
        <v>4342</v>
      </c>
      <c r="C30" s="146">
        <v>12111.742800000002</v>
      </c>
      <c r="D30" s="147">
        <v>47848</v>
      </c>
    </row>
    <row r="31" spans="2:4">
      <c r="B31" s="145" t="s">
        <v>2354</v>
      </c>
      <c r="C31" s="146">
        <v>309.34752800000007</v>
      </c>
      <c r="D31" s="147">
        <v>47848</v>
      </c>
    </row>
    <row r="32" spans="2:4">
      <c r="B32" s="145" t="s">
        <v>4343</v>
      </c>
      <c r="C32" s="146">
        <v>251.6</v>
      </c>
      <c r="D32" s="147">
        <v>45765</v>
      </c>
    </row>
    <row r="33" spans="2:4">
      <c r="B33" s="145" t="s">
        <v>4344</v>
      </c>
      <c r="C33" s="146">
        <v>53297.778919999997</v>
      </c>
      <c r="D33" s="147">
        <v>47969</v>
      </c>
    </row>
    <row r="34" spans="2:4">
      <c r="B34" s="145" t="s">
        <v>4345</v>
      </c>
      <c r="C34" s="146">
        <v>19425.290781889995</v>
      </c>
      <c r="D34" s="147">
        <v>47209</v>
      </c>
    </row>
    <row r="35" spans="2:4">
      <c r="B35" s="145" t="s">
        <v>4346</v>
      </c>
      <c r="C35" s="146">
        <v>9151.5960747000026</v>
      </c>
      <c r="D35" s="147">
        <v>47467</v>
      </c>
    </row>
    <row r="36" spans="2:4">
      <c r="B36" s="145" t="s">
        <v>4347</v>
      </c>
      <c r="C36" s="146">
        <v>7022.0135099999998</v>
      </c>
      <c r="D36" s="147">
        <v>45534</v>
      </c>
    </row>
    <row r="37" spans="2:4">
      <c r="B37" s="145" t="s">
        <v>4348</v>
      </c>
      <c r="C37" s="146">
        <v>35027.497080000008</v>
      </c>
      <c r="D37" s="147">
        <v>48700</v>
      </c>
    </row>
    <row r="38" spans="2:4">
      <c r="B38" s="145" t="s">
        <v>4349</v>
      </c>
      <c r="C38" s="146">
        <v>230.36439000000001</v>
      </c>
      <c r="D38" s="147">
        <v>45534</v>
      </c>
    </row>
    <row r="39" spans="2:4">
      <c r="B39" s="145" t="s">
        <v>4350</v>
      </c>
      <c r="C39" s="146">
        <v>10877.999926000002</v>
      </c>
      <c r="D39" s="147">
        <v>46132</v>
      </c>
    </row>
    <row r="40" spans="2:4">
      <c r="B40" s="145" t="s">
        <v>4351</v>
      </c>
      <c r="C40" s="146">
        <v>73103.757440000001</v>
      </c>
      <c r="D40" s="147">
        <v>50256</v>
      </c>
    </row>
    <row r="41" spans="2:4">
      <c r="B41" s="145" t="s">
        <v>4352</v>
      </c>
      <c r="C41" s="146">
        <v>27225.832462800008</v>
      </c>
      <c r="D41" s="147">
        <v>46539</v>
      </c>
    </row>
    <row r="42" spans="2:4">
      <c r="B42" s="145" t="s">
        <v>4353</v>
      </c>
      <c r="C42" s="146">
        <v>118710.21527</v>
      </c>
      <c r="D42" s="147">
        <v>47938</v>
      </c>
    </row>
    <row r="43" spans="2:4">
      <c r="B43" s="145" t="s">
        <v>4354</v>
      </c>
      <c r="C43" s="146">
        <v>9563.4341586999999</v>
      </c>
      <c r="D43" s="147">
        <v>45823</v>
      </c>
    </row>
    <row r="44" spans="2:4">
      <c r="B44" s="145" t="s">
        <v>2396</v>
      </c>
      <c r="C44" s="146">
        <v>5799.3198272700001</v>
      </c>
      <c r="D44" s="147">
        <v>46752</v>
      </c>
    </row>
    <row r="45" spans="2:4">
      <c r="B45" s="145" t="s">
        <v>2397</v>
      </c>
      <c r="C45" s="146">
        <v>53496.283739067985</v>
      </c>
      <c r="D45" s="147">
        <v>48233</v>
      </c>
    </row>
    <row r="46" spans="2:4">
      <c r="B46" s="145" t="s">
        <v>2398</v>
      </c>
      <c r="C46" s="146">
        <v>3291.4134325999999</v>
      </c>
      <c r="D46" s="147">
        <v>45138</v>
      </c>
    </row>
    <row r="47" spans="2:4">
      <c r="B47" s="145" t="s">
        <v>4355</v>
      </c>
      <c r="C47" s="146">
        <v>16569.306697571108</v>
      </c>
      <c r="D47" s="147">
        <v>48212</v>
      </c>
    </row>
    <row r="48" spans="2:4">
      <c r="B48" s="145" t="s">
        <v>4356</v>
      </c>
      <c r="C48" s="146">
        <v>311.08575100000007</v>
      </c>
      <c r="D48" s="147">
        <v>47566</v>
      </c>
    </row>
    <row r="49" spans="2:4">
      <c r="B49" s="145" t="s">
        <v>4357</v>
      </c>
      <c r="C49" s="146">
        <v>12864.608362132918</v>
      </c>
      <c r="D49" s="147">
        <v>48212</v>
      </c>
    </row>
    <row r="50" spans="2:4">
      <c r="B50" s="145" t="s">
        <v>4358</v>
      </c>
      <c r="C50" s="146">
        <v>216.62138400000001</v>
      </c>
      <c r="D50" s="147">
        <v>48297</v>
      </c>
    </row>
    <row r="51" spans="2:4">
      <c r="B51" s="145" t="s">
        <v>4359</v>
      </c>
      <c r="C51" s="146">
        <v>3055.8142750000002</v>
      </c>
      <c r="D51" s="147">
        <v>45255</v>
      </c>
    </row>
    <row r="52" spans="2:4">
      <c r="B52" s="145" t="s">
        <v>4360</v>
      </c>
      <c r="C52" s="146">
        <v>20822.408175240002</v>
      </c>
      <c r="D52" s="147">
        <v>46631</v>
      </c>
    </row>
    <row r="53" spans="2:4">
      <c r="B53" s="145" t="s">
        <v>4361</v>
      </c>
      <c r="C53" s="146">
        <v>51.163600000000002</v>
      </c>
      <c r="D53" s="147">
        <v>45778</v>
      </c>
    </row>
    <row r="54" spans="2:4">
      <c r="B54" s="145" t="s">
        <v>4362</v>
      </c>
      <c r="C54" s="146">
        <v>546.46942689000002</v>
      </c>
      <c r="D54" s="147">
        <v>46234</v>
      </c>
    </row>
    <row r="55" spans="2:4">
      <c r="B55" s="145" t="s">
        <v>4363</v>
      </c>
      <c r="C55" s="146">
        <v>6941.840903270001</v>
      </c>
      <c r="D55" s="147">
        <v>48214</v>
      </c>
    </row>
    <row r="56" spans="2:4">
      <c r="B56" s="145" t="s">
        <v>4364</v>
      </c>
      <c r="C56" s="146">
        <v>13215.170378999999</v>
      </c>
      <c r="D56" s="147">
        <v>48214</v>
      </c>
    </row>
    <row r="57" spans="2:4">
      <c r="B57" s="145" t="s">
        <v>4365</v>
      </c>
      <c r="C57" s="146">
        <v>1660.92424835</v>
      </c>
      <c r="D57" s="147">
        <v>45536</v>
      </c>
    </row>
    <row r="58" spans="2:4">
      <c r="B58" s="145" t="s">
        <v>4366</v>
      </c>
      <c r="C58" s="146">
        <v>80197.370669999989</v>
      </c>
      <c r="D58" s="147">
        <v>46661</v>
      </c>
    </row>
    <row r="59" spans="2:4">
      <c r="B59" s="145" t="s">
        <v>2406</v>
      </c>
      <c r="C59" s="146">
        <v>81530.10500000001</v>
      </c>
      <c r="D59" s="147">
        <v>46661</v>
      </c>
    </row>
    <row r="60" spans="2:4">
      <c r="B60" s="145" t="s">
        <v>4573</v>
      </c>
      <c r="C60" s="146">
        <v>2420.0242935736437</v>
      </c>
      <c r="D60" s="147">
        <v>45199</v>
      </c>
    </row>
    <row r="61" spans="2:4">
      <c r="B61" s="145" t="s">
        <v>4574</v>
      </c>
      <c r="C61" s="146">
        <v>69339.37696214841</v>
      </c>
      <c r="D61" s="147">
        <v>46871</v>
      </c>
    </row>
    <row r="62" spans="2:4">
      <c r="B62" s="145" t="s">
        <v>4575</v>
      </c>
      <c r="C62" s="146">
        <v>2243.4070065065184</v>
      </c>
      <c r="D62" s="147">
        <v>48482</v>
      </c>
    </row>
    <row r="63" spans="2:4">
      <c r="B63" s="145" t="s">
        <v>4576</v>
      </c>
      <c r="C63" s="146">
        <v>8207.6510726191391</v>
      </c>
      <c r="D63" s="147">
        <v>45169</v>
      </c>
    </row>
    <row r="64" spans="2:4">
      <c r="B64" s="145" t="s">
        <v>4577</v>
      </c>
      <c r="C64" s="146">
        <v>11235.863584482348</v>
      </c>
      <c r="D64" s="147">
        <v>46253</v>
      </c>
    </row>
    <row r="65" spans="2:4">
      <c r="B65" s="145" t="s">
        <v>4578</v>
      </c>
      <c r="C65" s="146">
        <v>16639.316360482371</v>
      </c>
      <c r="D65" s="147">
        <v>46022</v>
      </c>
    </row>
    <row r="66" spans="2:4">
      <c r="B66" s="145" t="s">
        <v>4579</v>
      </c>
      <c r="C66" s="146">
        <v>835.62573756563097</v>
      </c>
      <c r="D66" s="147">
        <v>48844</v>
      </c>
    </row>
    <row r="67" spans="2:4">
      <c r="B67" s="145" t="s">
        <v>4580</v>
      </c>
      <c r="C67" s="146">
        <v>1593.7625653337716</v>
      </c>
      <c r="D67" s="147">
        <v>45340</v>
      </c>
    </row>
    <row r="68" spans="2:4">
      <c r="B68" s="145" t="s">
        <v>4581</v>
      </c>
      <c r="C68" s="146">
        <v>10547.278975000001</v>
      </c>
      <c r="D68" s="147">
        <v>45838</v>
      </c>
    </row>
    <row r="69" spans="2:4">
      <c r="B69" s="145" t="s">
        <v>4582</v>
      </c>
      <c r="C69" s="146">
        <v>28167.182814873053</v>
      </c>
      <c r="D69" s="147">
        <v>45935</v>
      </c>
    </row>
    <row r="70" spans="2:4">
      <c r="B70" s="145" t="s">
        <v>4583</v>
      </c>
      <c r="C70" s="146">
        <v>3376.6066668135441</v>
      </c>
      <c r="D70" s="147">
        <v>52047</v>
      </c>
    </row>
    <row r="71" spans="2:4">
      <c r="B71" s="145" t="s">
        <v>4584</v>
      </c>
      <c r="C71" s="146">
        <v>8529.5052750000032</v>
      </c>
      <c r="D71" s="147">
        <v>45363</v>
      </c>
    </row>
    <row r="72" spans="2:4">
      <c r="B72" s="143" t="s">
        <v>44</v>
      </c>
      <c r="C72" s="142">
        <v>5779783.2262875987</v>
      </c>
      <c r="D72" s="144"/>
    </row>
    <row r="73" spans="2:4">
      <c r="B73" s="145" t="s">
        <v>4367</v>
      </c>
      <c r="C73" s="146">
        <v>63045.770602000004</v>
      </c>
      <c r="D73" s="147">
        <v>47201</v>
      </c>
    </row>
    <row r="74" spans="2:4">
      <c r="B74" s="145" t="s">
        <v>4368</v>
      </c>
      <c r="C74" s="146">
        <v>3899.5621958974498</v>
      </c>
      <c r="D74" s="147">
        <v>47270</v>
      </c>
    </row>
    <row r="75" spans="2:4">
      <c r="B75" s="145" t="s">
        <v>4369</v>
      </c>
      <c r="C75" s="146">
        <v>54743.631687000016</v>
      </c>
      <c r="D75" s="147">
        <v>48366</v>
      </c>
    </row>
    <row r="76" spans="2:4">
      <c r="B76" s="145" t="s">
        <v>4370</v>
      </c>
      <c r="C76" s="146">
        <v>79754.202408000012</v>
      </c>
      <c r="D76" s="147">
        <v>48914</v>
      </c>
    </row>
    <row r="77" spans="2:4">
      <c r="B77" s="145" t="s">
        <v>2470</v>
      </c>
      <c r="C77" s="146">
        <v>8298.3853590771614</v>
      </c>
      <c r="D77" s="147">
        <v>47467</v>
      </c>
    </row>
    <row r="78" spans="2:4">
      <c r="B78" s="145" t="s">
        <v>2471</v>
      </c>
      <c r="C78" s="146">
        <v>21950.462462261246</v>
      </c>
      <c r="D78" s="147">
        <v>47848</v>
      </c>
    </row>
    <row r="79" spans="2:4">
      <c r="B79" s="145" t="s">
        <v>4371</v>
      </c>
      <c r="C79" s="146">
        <v>32689.087138830004</v>
      </c>
      <c r="D79" s="147">
        <v>46601</v>
      </c>
    </row>
    <row r="80" spans="2:4">
      <c r="B80" s="145" t="s">
        <v>2473</v>
      </c>
      <c r="C80" s="146">
        <v>12395.32617276</v>
      </c>
      <c r="D80" s="147">
        <v>46371</v>
      </c>
    </row>
    <row r="81" spans="2:4">
      <c r="B81" s="145" t="s">
        <v>4372</v>
      </c>
      <c r="C81" s="146">
        <v>43715.870922410002</v>
      </c>
      <c r="D81" s="147">
        <v>47209</v>
      </c>
    </row>
    <row r="82" spans="2:4">
      <c r="B82" s="145" t="s">
        <v>2477</v>
      </c>
      <c r="C82" s="146">
        <v>4953.0375625900015</v>
      </c>
      <c r="D82" s="147">
        <v>47209</v>
      </c>
    </row>
    <row r="83" spans="2:4">
      <c r="B83" s="145" t="s">
        <v>4373</v>
      </c>
      <c r="C83" s="146">
        <v>26131.776625215003</v>
      </c>
      <c r="D83" s="147">
        <v>45778</v>
      </c>
    </row>
    <row r="84" spans="2:4">
      <c r="B84" s="145" t="s">
        <v>4374</v>
      </c>
      <c r="C84" s="146">
        <v>62805.470711813563</v>
      </c>
      <c r="D84" s="147">
        <v>46997</v>
      </c>
    </row>
    <row r="85" spans="2:4">
      <c r="B85" s="145" t="s">
        <v>4375</v>
      </c>
      <c r="C85" s="146">
        <v>91450.468782328055</v>
      </c>
      <c r="D85" s="147">
        <v>46997</v>
      </c>
    </row>
    <row r="86" spans="2:4">
      <c r="B86" s="145" t="s">
        <v>4376</v>
      </c>
      <c r="C86" s="146">
        <v>51128.611857980002</v>
      </c>
      <c r="D86" s="147">
        <v>45343</v>
      </c>
    </row>
    <row r="87" spans="2:4">
      <c r="B87" s="145" t="s">
        <v>4377</v>
      </c>
      <c r="C87" s="146">
        <v>72441.400382000022</v>
      </c>
      <c r="D87" s="147">
        <v>47082</v>
      </c>
    </row>
    <row r="88" spans="2:4">
      <c r="B88" s="145" t="s">
        <v>4378</v>
      </c>
      <c r="C88" s="146">
        <v>1540.8132000000003</v>
      </c>
      <c r="D88" s="147">
        <v>45138</v>
      </c>
    </row>
    <row r="89" spans="2:4">
      <c r="B89" s="145" t="s">
        <v>4379</v>
      </c>
      <c r="C89" s="146">
        <v>90620.756827999998</v>
      </c>
      <c r="D89" s="147">
        <v>47398</v>
      </c>
    </row>
    <row r="90" spans="2:4">
      <c r="B90" s="145" t="s">
        <v>2483</v>
      </c>
      <c r="C90" s="146">
        <v>44378.299204470008</v>
      </c>
      <c r="D90" s="147">
        <v>48054</v>
      </c>
    </row>
    <row r="91" spans="2:4">
      <c r="B91" s="145" t="s">
        <v>2484</v>
      </c>
      <c r="C91" s="146">
        <v>8296.5869991058498</v>
      </c>
      <c r="D91" s="147">
        <v>47119</v>
      </c>
    </row>
    <row r="92" spans="2:4">
      <c r="B92" s="145" t="s">
        <v>2487</v>
      </c>
      <c r="C92" s="146">
        <v>41676.44284661502</v>
      </c>
      <c r="D92" s="147">
        <v>48757</v>
      </c>
    </row>
    <row r="93" spans="2:4">
      <c r="B93" s="145" t="s">
        <v>4380</v>
      </c>
      <c r="C93" s="146">
        <v>4085.2692591600007</v>
      </c>
      <c r="D93" s="147">
        <v>46326</v>
      </c>
    </row>
    <row r="94" spans="2:4">
      <c r="B94" s="145" t="s">
        <v>4381</v>
      </c>
      <c r="C94" s="146">
        <v>93125.354559830012</v>
      </c>
      <c r="D94" s="147">
        <v>47301</v>
      </c>
    </row>
    <row r="95" spans="2:4">
      <c r="B95" s="145" t="s">
        <v>4382</v>
      </c>
      <c r="C95" s="146">
        <v>35276.058334000001</v>
      </c>
      <c r="D95" s="147">
        <v>47301</v>
      </c>
    </row>
    <row r="96" spans="2:4">
      <c r="B96" s="145" t="s">
        <v>4383</v>
      </c>
      <c r="C96" s="146">
        <v>4586.3098400000008</v>
      </c>
      <c r="D96" s="147">
        <v>47119</v>
      </c>
    </row>
    <row r="97" spans="2:4">
      <c r="B97" s="145" t="s">
        <v>4384</v>
      </c>
      <c r="C97" s="146">
        <v>192.36810713295569</v>
      </c>
      <c r="D97" s="147">
        <v>48122</v>
      </c>
    </row>
    <row r="98" spans="2:4">
      <c r="B98" s="145" t="s">
        <v>4385</v>
      </c>
      <c r="C98" s="146">
        <v>53380.046032430168</v>
      </c>
      <c r="D98" s="147">
        <v>48395</v>
      </c>
    </row>
    <row r="99" spans="2:4">
      <c r="B99" s="145" t="s">
        <v>4386</v>
      </c>
      <c r="C99" s="146">
        <v>15923.159573550001</v>
      </c>
      <c r="D99" s="147">
        <v>47119</v>
      </c>
    </row>
    <row r="100" spans="2:4">
      <c r="B100" s="145" t="s">
        <v>4387</v>
      </c>
      <c r="C100" s="146">
        <v>8674.6149857900018</v>
      </c>
      <c r="D100" s="147">
        <v>45748</v>
      </c>
    </row>
    <row r="101" spans="2:4">
      <c r="B101" s="145" t="s">
        <v>4388</v>
      </c>
      <c r="C101" s="146">
        <v>18790.722516780002</v>
      </c>
      <c r="D101" s="147">
        <v>45494</v>
      </c>
    </row>
    <row r="102" spans="2:4">
      <c r="B102" s="145" t="s">
        <v>2494</v>
      </c>
      <c r="C102" s="146">
        <v>85656.992857000005</v>
      </c>
      <c r="D102" s="147">
        <v>48365</v>
      </c>
    </row>
    <row r="103" spans="2:4">
      <c r="B103" s="145" t="s">
        <v>2495</v>
      </c>
      <c r="C103" s="146">
        <v>5510.0977940000002</v>
      </c>
      <c r="D103" s="147">
        <v>45798</v>
      </c>
    </row>
    <row r="104" spans="2:4">
      <c r="B104" s="145" t="s">
        <v>2496</v>
      </c>
      <c r="C104" s="146">
        <v>22374.948547439999</v>
      </c>
      <c r="D104" s="147">
        <v>47119</v>
      </c>
    </row>
    <row r="105" spans="2:4">
      <c r="B105" s="145" t="s">
        <v>4389</v>
      </c>
      <c r="C105" s="146">
        <v>56.101693999999995</v>
      </c>
      <c r="D105" s="147">
        <v>47119</v>
      </c>
    </row>
    <row r="106" spans="2:4">
      <c r="B106" s="145" t="s">
        <v>4390</v>
      </c>
      <c r="C106" s="146">
        <v>17916.557730370001</v>
      </c>
      <c r="D106" s="147">
        <v>46082</v>
      </c>
    </row>
    <row r="107" spans="2:4">
      <c r="B107" s="145" t="s">
        <v>4391</v>
      </c>
      <c r="C107" s="146">
        <v>30489.46500538</v>
      </c>
      <c r="D107" s="147">
        <v>46742</v>
      </c>
    </row>
    <row r="108" spans="2:4">
      <c r="B108" s="145" t="s">
        <v>4392</v>
      </c>
      <c r="C108" s="146">
        <v>3592.7185000000004</v>
      </c>
      <c r="D108" s="147">
        <v>46742</v>
      </c>
    </row>
    <row r="109" spans="2:4">
      <c r="B109" s="145" t="s">
        <v>2416</v>
      </c>
      <c r="C109" s="146">
        <v>25355.520111619699</v>
      </c>
      <c r="D109" s="147">
        <v>48395</v>
      </c>
    </row>
    <row r="110" spans="2:4">
      <c r="B110" s="145" t="s">
        <v>4393</v>
      </c>
      <c r="C110" s="146">
        <v>76196.809021702313</v>
      </c>
      <c r="D110" s="147">
        <v>48669</v>
      </c>
    </row>
    <row r="111" spans="2:4">
      <c r="B111" s="145" t="s">
        <v>2506</v>
      </c>
      <c r="C111" s="146">
        <v>20487.329400936975</v>
      </c>
      <c r="D111" s="147">
        <v>46753</v>
      </c>
    </row>
    <row r="112" spans="2:4">
      <c r="B112" s="145" t="s">
        <v>4394</v>
      </c>
      <c r="C112" s="146">
        <v>8223.1726330000001</v>
      </c>
      <c r="D112" s="147">
        <v>47239</v>
      </c>
    </row>
    <row r="113" spans="2:4">
      <c r="B113" s="145" t="s">
        <v>4395</v>
      </c>
      <c r="C113" s="146">
        <v>40526.872178900005</v>
      </c>
      <c r="D113" s="147">
        <v>47463</v>
      </c>
    </row>
    <row r="114" spans="2:4">
      <c r="B114" s="145" t="s">
        <v>4396</v>
      </c>
      <c r="C114" s="146">
        <v>80006.832924885006</v>
      </c>
      <c r="D114" s="147">
        <v>49427</v>
      </c>
    </row>
    <row r="115" spans="2:4">
      <c r="B115" s="145" t="s">
        <v>4397</v>
      </c>
      <c r="C115" s="146">
        <v>111320.44878175993</v>
      </c>
      <c r="D115" s="147">
        <v>50041</v>
      </c>
    </row>
    <row r="116" spans="2:4">
      <c r="B116" s="145" t="s">
        <v>4398</v>
      </c>
      <c r="C116" s="146">
        <v>177172.22906194499</v>
      </c>
      <c r="D116" s="147">
        <v>50586</v>
      </c>
    </row>
    <row r="117" spans="2:4">
      <c r="B117" s="145" t="s">
        <v>4399</v>
      </c>
      <c r="C117" s="146">
        <v>1132.0483000000002</v>
      </c>
      <c r="D117" s="147">
        <v>45358</v>
      </c>
    </row>
    <row r="118" spans="2:4">
      <c r="B118" s="145" t="s">
        <v>4400</v>
      </c>
      <c r="C118" s="146">
        <v>28823.506031609999</v>
      </c>
      <c r="D118" s="147">
        <v>46971</v>
      </c>
    </row>
    <row r="119" spans="2:4">
      <c r="B119" s="145" t="s">
        <v>4401</v>
      </c>
      <c r="C119" s="146">
        <v>98605.123320999992</v>
      </c>
      <c r="D119" s="147">
        <v>45557</v>
      </c>
    </row>
    <row r="120" spans="2:4">
      <c r="B120" s="145" t="s">
        <v>2519</v>
      </c>
      <c r="C120" s="146">
        <v>83175.155874230026</v>
      </c>
      <c r="D120" s="147">
        <v>46149</v>
      </c>
    </row>
    <row r="121" spans="2:4">
      <c r="B121" s="145" t="s">
        <v>4402</v>
      </c>
      <c r="C121" s="146">
        <v>33138.679852000008</v>
      </c>
      <c r="D121" s="147">
        <v>46012</v>
      </c>
    </row>
    <row r="122" spans="2:4">
      <c r="B122" s="145" t="s">
        <v>4403</v>
      </c>
      <c r="C122" s="146">
        <v>118700.12501823684</v>
      </c>
      <c r="D122" s="147">
        <v>48693</v>
      </c>
    </row>
    <row r="123" spans="2:4">
      <c r="B123" s="145" t="s">
        <v>2520</v>
      </c>
      <c r="C123" s="146">
        <v>76074.800013298809</v>
      </c>
      <c r="D123" s="147">
        <v>47849</v>
      </c>
    </row>
    <row r="124" spans="2:4">
      <c r="B124" s="145" t="s">
        <v>4585</v>
      </c>
      <c r="C124" s="146">
        <v>2538.7877423284026</v>
      </c>
      <c r="D124" s="147">
        <v>45515</v>
      </c>
    </row>
    <row r="125" spans="2:4">
      <c r="B125" s="145" t="s">
        <v>2521</v>
      </c>
      <c r="C125" s="146">
        <v>95036.831862731065</v>
      </c>
      <c r="D125" s="147">
        <v>47665</v>
      </c>
    </row>
    <row r="126" spans="2:4">
      <c r="B126" s="145" t="s">
        <v>4404</v>
      </c>
      <c r="C126" s="146">
        <v>137.92942176999998</v>
      </c>
      <c r="D126" s="147">
        <v>46326</v>
      </c>
    </row>
    <row r="127" spans="2:4">
      <c r="B127" s="145" t="s">
        <v>4405</v>
      </c>
      <c r="C127" s="146">
        <v>913.28699843000004</v>
      </c>
      <c r="D127" s="147">
        <v>46326</v>
      </c>
    </row>
    <row r="128" spans="2:4">
      <c r="B128" s="145" t="s">
        <v>4406</v>
      </c>
      <c r="C128" s="146">
        <v>922.76042996000001</v>
      </c>
      <c r="D128" s="147">
        <v>46326</v>
      </c>
    </row>
    <row r="129" spans="2:4">
      <c r="B129" s="145" t="s">
        <v>4407</v>
      </c>
      <c r="C129" s="146">
        <v>1443.1868796000001</v>
      </c>
      <c r="D129" s="147">
        <v>46326</v>
      </c>
    </row>
    <row r="130" spans="2:4">
      <c r="B130" s="145" t="s">
        <v>4408</v>
      </c>
      <c r="C130" s="146">
        <v>881.62405085000012</v>
      </c>
      <c r="D130" s="147">
        <v>46326</v>
      </c>
    </row>
    <row r="131" spans="2:4">
      <c r="B131" s="145" t="s">
        <v>4409</v>
      </c>
      <c r="C131" s="146">
        <v>86744.759514079997</v>
      </c>
      <c r="D131" s="147">
        <v>46752</v>
      </c>
    </row>
    <row r="132" spans="2:4">
      <c r="B132" s="145" t="s">
        <v>4410</v>
      </c>
      <c r="C132" s="146">
        <v>101302.71787393</v>
      </c>
      <c r="D132" s="147">
        <v>47927</v>
      </c>
    </row>
    <row r="133" spans="2:4">
      <c r="B133" s="145" t="s">
        <v>4586</v>
      </c>
      <c r="C133" s="146">
        <v>17549.833019999998</v>
      </c>
      <c r="D133" s="147">
        <v>45615</v>
      </c>
    </row>
    <row r="134" spans="2:4">
      <c r="B134" s="145" t="s">
        <v>4411</v>
      </c>
      <c r="C134" s="146">
        <v>54895.956042680002</v>
      </c>
      <c r="D134" s="147">
        <v>47528</v>
      </c>
    </row>
    <row r="135" spans="2:4">
      <c r="B135" s="145" t="s">
        <v>2535</v>
      </c>
      <c r="C135" s="146">
        <v>20728.536196000001</v>
      </c>
      <c r="D135" s="147">
        <v>47756</v>
      </c>
    </row>
    <row r="136" spans="2:4">
      <c r="B136" s="145" t="s">
        <v>4412</v>
      </c>
      <c r="C136" s="146">
        <v>84066.363374426684</v>
      </c>
      <c r="D136" s="147">
        <v>48332</v>
      </c>
    </row>
    <row r="137" spans="2:4">
      <c r="B137" s="145" t="s">
        <v>4413</v>
      </c>
      <c r="C137" s="146">
        <v>740</v>
      </c>
      <c r="D137" s="147">
        <v>45138</v>
      </c>
    </row>
    <row r="138" spans="2:4">
      <c r="B138" s="145" t="s">
        <v>4414</v>
      </c>
      <c r="C138" s="146">
        <v>1526.24334</v>
      </c>
      <c r="D138" s="147">
        <v>45596</v>
      </c>
    </row>
    <row r="139" spans="2:4">
      <c r="B139" s="145" t="s">
        <v>4415</v>
      </c>
      <c r="C139" s="146">
        <v>167391.31127799998</v>
      </c>
      <c r="D139" s="147">
        <v>47715</v>
      </c>
    </row>
    <row r="140" spans="2:4">
      <c r="B140" s="145" t="s">
        <v>4416</v>
      </c>
      <c r="C140" s="146">
        <v>85765.729715000009</v>
      </c>
      <c r="D140" s="147">
        <v>47715</v>
      </c>
    </row>
    <row r="141" spans="2:4">
      <c r="B141" s="145" t="s">
        <v>4417</v>
      </c>
      <c r="C141" s="146">
        <v>4901.7790386450015</v>
      </c>
      <c r="D141" s="147">
        <v>47715</v>
      </c>
    </row>
    <row r="142" spans="2:4">
      <c r="B142" s="145" t="s">
        <v>2541</v>
      </c>
      <c r="C142" s="146">
        <v>5189.7440655</v>
      </c>
      <c r="D142" s="147">
        <v>48466</v>
      </c>
    </row>
    <row r="143" spans="2:4">
      <c r="B143" s="145" t="s">
        <v>2542</v>
      </c>
      <c r="C143" s="146">
        <v>3808.3819540000004</v>
      </c>
      <c r="D143" s="147">
        <v>48466</v>
      </c>
    </row>
    <row r="144" spans="2:4">
      <c r="B144" s="145" t="s">
        <v>4418</v>
      </c>
      <c r="C144" s="146">
        <v>70549.024713050007</v>
      </c>
      <c r="D144" s="147">
        <v>48446</v>
      </c>
    </row>
    <row r="145" spans="2:4">
      <c r="B145" s="145" t="s">
        <v>4419</v>
      </c>
      <c r="C145" s="146">
        <v>620.40867400000002</v>
      </c>
      <c r="D145" s="147">
        <v>48446</v>
      </c>
    </row>
    <row r="146" spans="2:4">
      <c r="B146" s="145" t="s">
        <v>2544</v>
      </c>
      <c r="C146" s="146">
        <v>2469.0185802225001</v>
      </c>
      <c r="D146" s="147">
        <v>48319</v>
      </c>
    </row>
    <row r="147" spans="2:4">
      <c r="B147" s="145" t="s">
        <v>4420</v>
      </c>
      <c r="C147" s="146">
        <v>32924.034896999998</v>
      </c>
      <c r="D147" s="147">
        <v>50586</v>
      </c>
    </row>
    <row r="148" spans="2:4">
      <c r="B148" s="145" t="s">
        <v>4421</v>
      </c>
      <c r="C148" s="146">
        <v>64935.922373000009</v>
      </c>
      <c r="D148" s="147">
        <v>47392</v>
      </c>
    </row>
    <row r="149" spans="2:4">
      <c r="B149" s="145" t="s">
        <v>4422</v>
      </c>
      <c r="C149" s="146">
        <v>205.26305000000002</v>
      </c>
      <c r="D149" s="147">
        <v>45855</v>
      </c>
    </row>
    <row r="150" spans="2:4">
      <c r="B150" s="145" t="s">
        <v>4587</v>
      </c>
      <c r="C150" s="146">
        <v>5981.3774210474221</v>
      </c>
      <c r="D150" s="147">
        <v>46418</v>
      </c>
    </row>
    <row r="151" spans="2:4">
      <c r="B151" s="145" t="s">
        <v>4423</v>
      </c>
      <c r="C151" s="146">
        <v>52657.243082896646</v>
      </c>
      <c r="D151" s="147">
        <v>48760</v>
      </c>
    </row>
    <row r="152" spans="2:4">
      <c r="B152" s="145" t="s">
        <v>2548</v>
      </c>
      <c r="C152" s="146">
        <v>150.58319199999997</v>
      </c>
      <c r="D152" s="147">
        <v>47453</v>
      </c>
    </row>
    <row r="153" spans="2:4">
      <c r="B153" s="145" t="s">
        <v>2421</v>
      </c>
      <c r="C153" s="146">
        <v>6767.4775996300014</v>
      </c>
      <c r="D153" s="147">
        <v>47262</v>
      </c>
    </row>
    <row r="154" spans="2:4">
      <c r="B154" s="145" t="s">
        <v>4588</v>
      </c>
      <c r="C154" s="146">
        <v>47.335590211704336</v>
      </c>
      <c r="D154" s="147">
        <v>45126</v>
      </c>
    </row>
    <row r="155" spans="2:4">
      <c r="B155" s="145" t="s">
        <v>4424</v>
      </c>
      <c r="C155" s="146">
        <v>1265.4684748489501</v>
      </c>
      <c r="D155" s="147">
        <v>45777</v>
      </c>
    </row>
    <row r="156" spans="2:4">
      <c r="B156" s="145" t="s">
        <v>2557</v>
      </c>
      <c r="C156" s="146">
        <v>73888.980263433012</v>
      </c>
      <c r="D156" s="147">
        <v>45930</v>
      </c>
    </row>
    <row r="157" spans="2:4">
      <c r="B157" s="145" t="s">
        <v>4425</v>
      </c>
      <c r="C157" s="146">
        <v>270345.85561238386</v>
      </c>
      <c r="D157" s="147">
        <v>47665</v>
      </c>
    </row>
    <row r="158" spans="2:4">
      <c r="B158" s="145" t="s">
        <v>4426</v>
      </c>
      <c r="C158" s="146">
        <v>27295.894766705562</v>
      </c>
      <c r="D158" s="147">
        <v>45485</v>
      </c>
    </row>
    <row r="159" spans="2:4">
      <c r="B159" s="145" t="s">
        <v>4427</v>
      </c>
      <c r="C159" s="146">
        <v>67830.415575803345</v>
      </c>
      <c r="D159" s="147">
        <v>46417</v>
      </c>
    </row>
    <row r="160" spans="2:4">
      <c r="B160" s="145" t="s">
        <v>4428</v>
      </c>
      <c r="C160" s="146">
        <v>35736.637628850003</v>
      </c>
      <c r="D160" s="147">
        <v>47178</v>
      </c>
    </row>
    <row r="161" spans="2:4">
      <c r="B161" s="145" t="s">
        <v>4429</v>
      </c>
      <c r="C161" s="146">
        <v>2844.5558930000002</v>
      </c>
      <c r="D161" s="147">
        <v>47447</v>
      </c>
    </row>
    <row r="162" spans="2:4">
      <c r="B162" s="145" t="s">
        <v>4430</v>
      </c>
      <c r="C162" s="146">
        <v>39908.362796300011</v>
      </c>
      <c r="D162" s="147">
        <v>47987</v>
      </c>
    </row>
    <row r="163" spans="2:4">
      <c r="B163" s="145" t="s">
        <v>2422</v>
      </c>
      <c r="C163" s="146">
        <v>54443.897470468328</v>
      </c>
      <c r="D163" s="147">
        <v>48180</v>
      </c>
    </row>
    <row r="164" spans="2:4">
      <c r="B164" s="145" t="s">
        <v>4431</v>
      </c>
      <c r="C164" s="146">
        <v>124613.10290000001</v>
      </c>
      <c r="D164" s="147">
        <v>47735</v>
      </c>
    </row>
    <row r="165" spans="2:4">
      <c r="B165" s="145" t="s">
        <v>4432</v>
      </c>
      <c r="C165" s="146">
        <v>3465.3011408299999</v>
      </c>
      <c r="D165" s="147">
        <v>48151</v>
      </c>
    </row>
    <row r="166" spans="2:4">
      <c r="B166" s="145" t="s">
        <v>4433</v>
      </c>
      <c r="C166" s="146">
        <v>50011.880651607811</v>
      </c>
      <c r="D166" s="147">
        <v>47848</v>
      </c>
    </row>
    <row r="167" spans="2:4">
      <c r="B167" s="145" t="s">
        <v>4434</v>
      </c>
      <c r="C167" s="146">
        <v>7695.534351915001</v>
      </c>
      <c r="D167" s="147">
        <v>45710</v>
      </c>
    </row>
    <row r="168" spans="2:4">
      <c r="B168" s="145" t="s">
        <v>4435</v>
      </c>
      <c r="C168" s="146">
        <v>93270.542970960014</v>
      </c>
      <c r="D168" s="147">
        <v>46573</v>
      </c>
    </row>
    <row r="169" spans="2:4">
      <c r="B169" s="145" t="s">
        <v>4436</v>
      </c>
      <c r="C169" s="146">
        <v>71309.333072737019</v>
      </c>
      <c r="D169" s="147">
        <v>47832</v>
      </c>
    </row>
    <row r="170" spans="2:4">
      <c r="B170" s="145" t="s">
        <v>4437</v>
      </c>
      <c r="C170" s="146">
        <v>5466.0900818250002</v>
      </c>
      <c r="D170" s="147">
        <v>46524</v>
      </c>
    </row>
    <row r="171" spans="2:4">
      <c r="B171" s="145" t="s">
        <v>4438</v>
      </c>
      <c r="C171" s="146">
        <v>74997.854874856057</v>
      </c>
      <c r="D171" s="147">
        <v>48121</v>
      </c>
    </row>
    <row r="172" spans="2:4">
      <c r="B172" s="145" t="s">
        <v>4439</v>
      </c>
      <c r="C172" s="146">
        <v>19903.278040397803</v>
      </c>
      <c r="D172" s="147">
        <v>48121</v>
      </c>
    </row>
    <row r="173" spans="2:4">
      <c r="B173" s="145" t="s">
        <v>4440</v>
      </c>
      <c r="C173" s="146">
        <v>12389.818010851348</v>
      </c>
      <c r="D173" s="147">
        <v>47255</v>
      </c>
    </row>
    <row r="174" spans="2:4">
      <c r="B174" s="145" t="s">
        <v>4441</v>
      </c>
      <c r="C174" s="146">
        <v>13264.239105711</v>
      </c>
      <c r="D174" s="147">
        <v>48029</v>
      </c>
    </row>
    <row r="175" spans="2:4">
      <c r="B175" s="145" t="s">
        <v>4589</v>
      </c>
      <c r="C175" s="146">
        <v>147.37905392434956</v>
      </c>
      <c r="D175" s="147">
        <v>45371</v>
      </c>
    </row>
    <row r="176" spans="2:4">
      <c r="B176" s="145" t="s">
        <v>4442</v>
      </c>
      <c r="C176" s="146">
        <v>11366.6405</v>
      </c>
      <c r="D176" s="147">
        <v>48294</v>
      </c>
    </row>
    <row r="177" spans="2:4">
      <c r="B177" s="145" t="s">
        <v>4443</v>
      </c>
      <c r="C177" s="146">
        <v>0.68687914917485005</v>
      </c>
      <c r="D177" s="147">
        <v>50586</v>
      </c>
    </row>
    <row r="178" spans="2:4">
      <c r="B178" s="145" t="s">
        <v>2585</v>
      </c>
      <c r="C178" s="146">
        <v>105372.65642692902</v>
      </c>
      <c r="D178" s="147">
        <v>47937</v>
      </c>
    </row>
    <row r="179" spans="2:4">
      <c r="B179" s="145" t="s">
        <v>4444</v>
      </c>
      <c r="C179" s="146">
        <v>847.42563870000004</v>
      </c>
      <c r="D179" s="147">
        <v>45201</v>
      </c>
    </row>
    <row r="180" spans="2:4">
      <c r="B180" s="145" t="s">
        <v>4445</v>
      </c>
      <c r="C180" s="146">
        <v>32173.419759999997</v>
      </c>
      <c r="D180" s="147">
        <v>46572</v>
      </c>
    </row>
    <row r="181" spans="2:4">
      <c r="B181" s="145" t="s">
        <v>4590</v>
      </c>
      <c r="C181" s="146">
        <v>2214.1391894768076</v>
      </c>
      <c r="D181" s="147">
        <v>45187</v>
      </c>
    </row>
    <row r="182" spans="2:4">
      <c r="B182" s="145" t="s">
        <v>4446</v>
      </c>
      <c r="C182" s="146">
        <v>20079.735173510002</v>
      </c>
      <c r="D182" s="147">
        <v>46844</v>
      </c>
    </row>
    <row r="183" spans="2:4">
      <c r="B183" s="145" t="s">
        <v>4591</v>
      </c>
      <c r="C183" s="146">
        <v>3020.6636556858839</v>
      </c>
      <c r="D183" s="147">
        <v>45602</v>
      </c>
    </row>
    <row r="184" spans="2:4">
      <c r="B184" s="145" t="s">
        <v>4447</v>
      </c>
      <c r="C184" s="146">
        <v>33189.687866610002</v>
      </c>
      <c r="D184" s="147">
        <v>50586</v>
      </c>
    </row>
    <row r="185" spans="2:4">
      <c r="B185" s="145" t="s">
        <v>4448</v>
      </c>
      <c r="C185" s="146">
        <v>24.162813000000007</v>
      </c>
      <c r="D185" s="147">
        <v>50586</v>
      </c>
    </row>
    <row r="186" spans="2:4">
      <c r="B186" s="145" t="s">
        <v>4449</v>
      </c>
      <c r="C186" s="146">
        <v>20383.732608682807</v>
      </c>
      <c r="D186" s="147">
        <v>50586</v>
      </c>
    </row>
    <row r="187" spans="2:4">
      <c r="B187" s="145" t="s">
        <v>4450</v>
      </c>
      <c r="C187" s="146">
        <v>13666.717575000001</v>
      </c>
      <c r="D187" s="147">
        <v>45869</v>
      </c>
    </row>
    <row r="188" spans="2:4">
      <c r="B188" s="145" t="s">
        <v>4451</v>
      </c>
      <c r="C188" s="146">
        <v>16178.490944000003</v>
      </c>
      <c r="D188" s="147">
        <v>46938</v>
      </c>
    </row>
    <row r="189" spans="2:4">
      <c r="B189" s="145" t="s">
        <v>4452</v>
      </c>
      <c r="C189" s="146">
        <v>31513.530961</v>
      </c>
      <c r="D189" s="147">
        <v>46201</v>
      </c>
    </row>
    <row r="190" spans="2:4">
      <c r="B190" s="145" t="s">
        <v>4453</v>
      </c>
      <c r="C190" s="146">
        <v>27115.307143000002</v>
      </c>
      <c r="D190" s="147">
        <v>46203</v>
      </c>
    </row>
    <row r="191" spans="2:4">
      <c r="B191" s="145" t="s">
        <v>4454</v>
      </c>
      <c r="C191" s="146">
        <v>50158.780089069995</v>
      </c>
      <c r="D191" s="147">
        <v>46660</v>
      </c>
    </row>
    <row r="192" spans="2:4">
      <c r="B192" s="145" t="s">
        <v>2600</v>
      </c>
      <c r="C192" s="146">
        <v>21059.231947</v>
      </c>
      <c r="D192" s="147">
        <v>47301</v>
      </c>
    </row>
    <row r="193" spans="2:4">
      <c r="B193" s="145" t="s">
        <v>4455</v>
      </c>
      <c r="C193" s="146">
        <v>70850.604412579982</v>
      </c>
      <c r="D193" s="147">
        <v>48176</v>
      </c>
    </row>
    <row r="194" spans="2:4">
      <c r="B194" s="145" t="s">
        <v>4456</v>
      </c>
      <c r="C194" s="146">
        <v>6389.1106420000015</v>
      </c>
      <c r="D194" s="147">
        <v>48213</v>
      </c>
    </row>
    <row r="195" spans="2:4">
      <c r="B195" s="145" t="s">
        <v>2606</v>
      </c>
      <c r="C195" s="146">
        <v>33138.783118629995</v>
      </c>
      <c r="D195" s="147">
        <v>47992</v>
      </c>
    </row>
    <row r="196" spans="2:4">
      <c r="B196" s="145" t="s">
        <v>4457</v>
      </c>
      <c r="C196" s="146">
        <v>29621.084708999999</v>
      </c>
      <c r="D196" s="147">
        <v>46601</v>
      </c>
    </row>
    <row r="197" spans="2:4">
      <c r="B197" s="145" t="s">
        <v>4458</v>
      </c>
      <c r="C197" s="146">
        <v>11311.354145952982</v>
      </c>
      <c r="D197" s="147">
        <v>46722</v>
      </c>
    </row>
    <row r="198" spans="2:4">
      <c r="B198" s="145" t="s">
        <v>4459</v>
      </c>
      <c r="C198" s="146">
        <v>16233.772377666561</v>
      </c>
      <c r="D198" s="147">
        <v>46794</v>
      </c>
    </row>
    <row r="199" spans="2:4">
      <c r="B199" s="145" t="s">
        <v>4460</v>
      </c>
      <c r="C199" s="146">
        <v>19121.798011635001</v>
      </c>
      <c r="D199" s="147">
        <v>47407</v>
      </c>
    </row>
    <row r="200" spans="2:4">
      <c r="B200" s="145" t="s">
        <v>4461</v>
      </c>
      <c r="C200" s="146">
        <v>62672.646675554999</v>
      </c>
      <c r="D200" s="147">
        <v>48234</v>
      </c>
    </row>
    <row r="201" spans="2:4">
      <c r="B201" s="145" t="s">
        <v>2613</v>
      </c>
      <c r="C201" s="146">
        <v>11482.042226806769</v>
      </c>
      <c r="D201" s="147">
        <v>47467</v>
      </c>
    </row>
    <row r="202" spans="2:4">
      <c r="B202" s="145" t="s">
        <v>4462</v>
      </c>
      <c r="C202" s="146">
        <v>40208.157927000007</v>
      </c>
      <c r="D202" s="147">
        <v>47599</v>
      </c>
    </row>
    <row r="203" spans="2:4">
      <c r="B203" s="145" t="s">
        <v>2623</v>
      </c>
      <c r="C203" s="146">
        <v>202.14916700000003</v>
      </c>
      <c r="D203" s="147">
        <v>46082</v>
      </c>
    </row>
    <row r="204" spans="2:4">
      <c r="B204" s="145" t="s">
        <v>2624</v>
      </c>
      <c r="C204" s="146">
        <v>33945.822012999997</v>
      </c>
      <c r="D204" s="147">
        <v>47236</v>
      </c>
    </row>
    <row r="205" spans="2:4">
      <c r="B205" s="145" t="s">
        <v>4463</v>
      </c>
      <c r="C205" s="146">
        <v>3110.1147360283503</v>
      </c>
      <c r="D205" s="147">
        <v>45838</v>
      </c>
    </row>
    <row r="206" spans="2:4">
      <c r="B206" s="145" t="s">
        <v>4464</v>
      </c>
      <c r="C206" s="146">
        <v>88671.275406764995</v>
      </c>
      <c r="D206" s="147">
        <v>46465</v>
      </c>
    </row>
    <row r="207" spans="2:4">
      <c r="B207" s="145" t="s">
        <v>4465</v>
      </c>
      <c r="C207" s="146">
        <v>6420.6755946450003</v>
      </c>
      <c r="D207" s="147">
        <v>45806</v>
      </c>
    </row>
    <row r="208" spans="2:4">
      <c r="B208" s="145" t="s">
        <v>4592</v>
      </c>
      <c r="C208" s="146">
        <v>732.88262292841785</v>
      </c>
      <c r="D208" s="147">
        <v>46014</v>
      </c>
    </row>
    <row r="209" spans="2:4">
      <c r="B209" s="145" t="s">
        <v>4593</v>
      </c>
      <c r="C209" s="146">
        <v>344.41407878868841</v>
      </c>
      <c r="D209" s="147">
        <v>45830</v>
      </c>
    </row>
    <row r="210" spans="2:4">
      <c r="B210" s="145" t="s">
        <v>4466</v>
      </c>
      <c r="C210" s="146">
        <v>7050.2280479999999</v>
      </c>
      <c r="D210" s="147">
        <v>48723</v>
      </c>
    </row>
    <row r="211" spans="2:4">
      <c r="B211" s="145" t="s">
        <v>4467</v>
      </c>
      <c r="C211" s="146">
        <v>9678.8299626299977</v>
      </c>
      <c r="D211" s="147">
        <v>47031</v>
      </c>
    </row>
    <row r="212" spans="2:4">
      <c r="B212" s="145" t="s">
        <v>4468</v>
      </c>
      <c r="C212" s="146">
        <v>26561.608729000003</v>
      </c>
      <c r="D212" s="147">
        <v>48268</v>
      </c>
    </row>
    <row r="213" spans="2:4">
      <c r="B213" s="145" t="s">
        <v>4469</v>
      </c>
      <c r="C213" s="146">
        <v>16227.557088000001</v>
      </c>
      <c r="D213" s="147">
        <v>46054</v>
      </c>
    </row>
    <row r="214" spans="2:4">
      <c r="B214" s="145" t="s">
        <v>2642</v>
      </c>
      <c r="C214" s="146">
        <v>11922.578154000003</v>
      </c>
      <c r="D214" s="147">
        <v>47107</v>
      </c>
    </row>
    <row r="215" spans="2:4">
      <c r="B215" s="145" t="s">
        <v>4470</v>
      </c>
      <c r="C215" s="146">
        <v>4908.3879287700001</v>
      </c>
      <c r="D215" s="147">
        <v>48213</v>
      </c>
    </row>
    <row r="216" spans="2:4">
      <c r="B216" s="145" t="s">
        <v>4471</v>
      </c>
      <c r="C216" s="146">
        <v>4731.2874652500013</v>
      </c>
      <c r="D216" s="147">
        <v>45869</v>
      </c>
    </row>
    <row r="217" spans="2:4">
      <c r="B217" s="145" t="s">
        <v>2645</v>
      </c>
      <c r="C217" s="146">
        <v>16752.297483450002</v>
      </c>
      <c r="D217" s="147">
        <v>47848</v>
      </c>
    </row>
    <row r="218" spans="2:4">
      <c r="B218" s="145" t="s">
        <v>4472</v>
      </c>
      <c r="C218" s="146">
        <v>15865.748008510001</v>
      </c>
      <c r="D218" s="147">
        <v>46637</v>
      </c>
    </row>
    <row r="219" spans="2:4">
      <c r="B219" s="145" t="s">
        <v>4473</v>
      </c>
      <c r="C219" s="146">
        <v>8969.960487923101</v>
      </c>
      <c r="D219" s="147">
        <v>45383</v>
      </c>
    </row>
    <row r="220" spans="2:4">
      <c r="B220" s="145" t="s">
        <v>2648</v>
      </c>
      <c r="C220" s="146">
        <v>57783.933588735003</v>
      </c>
      <c r="D220" s="147">
        <v>47574</v>
      </c>
    </row>
    <row r="221" spans="2:4">
      <c r="B221" s="145" t="s">
        <v>4474</v>
      </c>
      <c r="C221" s="146">
        <v>434.20146575000001</v>
      </c>
      <c r="D221" s="147">
        <v>45381</v>
      </c>
    </row>
    <row r="222" spans="2:4">
      <c r="B222" s="145" t="s">
        <v>4475</v>
      </c>
      <c r="C222" s="146">
        <v>25855.008245680005</v>
      </c>
      <c r="D222" s="147">
        <v>48942</v>
      </c>
    </row>
    <row r="223" spans="2:4">
      <c r="B223" s="145" t="s">
        <v>4476</v>
      </c>
      <c r="C223" s="146">
        <v>36164.348904620005</v>
      </c>
      <c r="D223" s="147">
        <v>48942</v>
      </c>
    </row>
    <row r="224" spans="2:4">
      <c r="B224" s="145" t="s">
        <v>2438</v>
      </c>
      <c r="C224" s="146">
        <v>66364.742826000002</v>
      </c>
      <c r="D224" s="147">
        <v>49405</v>
      </c>
    </row>
    <row r="225" spans="2:4">
      <c r="B225" s="145" t="s">
        <v>4477</v>
      </c>
      <c r="C225" s="146">
        <v>10824.901263000002</v>
      </c>
      <c r="D225" s="147">
        <v>47177</v>
      </c>
    </row>
    <row r="226" spans="2:4">
      <c r="B226" s="145" t="s">
        <v>4478</v>
      </c>
      <c r="C226" s="146">
        <v>5758.5126996899999</v>
      </c>
      <c r="D226" s="147">
        <v>48069</v>
      </c>
    </row>
    <row r="227" spans="2:4">
      <c r="B227" s="145" t="s">
        <v>4479</v>
      </c>
      <c r="C227" s="146">
        <v>5524.992921</v>
      </c>
      <c r="D227" s="147">
        <v>46482</v>
      </c>
    </row>
    <row r="228" spans="2:4">
      <c r="B228" s="145" t="s">
        <v>4480</v>
      </c>
      <c r="C228" s="146">
        <v>118467.57640780001</v>
      </c>
      <c r="D228" s="147">
        <v>46643</v>
      </c>
    </row>
    <row r="229" spans="2:4">
      <c r="B229" s="145" t="s">
        <v>4481</v>
      </c>
      <c r="C229" s="146">
        <v>39782.400000000009</v>
      </c>
      <c r="D229" s="147">
        <v>48004</v>
      </c>
    </row>
    <row r="230" spans="2:4">
      <c r="B230" s="145" t="s">
        <v>4482</v>
      </c>
      <c r="C230" s="146">
        <v>728.16523771999994</v>
      </c>
      <c r="D230" s="147">
        <v>47262</v>
      </c>
    </row>
    <row r="231" spans="2:4">
      <c r="B231" s="145" t="s">
        <v>4483</v>
      </c>
      <c r="C231" s="146">
        <v>177.80706642999999</v>
      </c>
      <c r="D231" s="147">
        <v>45939</v>
      </c>
    </row>
    <row r="232" spans="2:4">
      <c r="B232" s="145" t="s">
        <v>2655</v>
      </c>
      <c r="C232" s="146">
        <v>49491.969763539993</v>
      </c>
      <c r="D232" s="147">
        <v>46742</v>
      </c>
    </row>
    <row r="233" spans="2:4">
      <c r="B233" s="145" t="s">
        <v>4484</v>
      </c>
      <c r="C233" s="146">
        <v>52738.601829000014</v>
      </c>
      <c r="D233" s="147">
        <v>46112</v>
      </c>
    </row>
    <row r="234" spans="2:4">
      <c r="B234" s="145" t="s">
        <v>2656</v>
      </c>
      <c r="C234" s="146">
        <v>135842.66399773001</v>
      </c>
      <c r="D234" s="147">
        <v>46722</v>
      </c>
    </row>
    <row r="235" spans="2:4">
      <c r="B235" s="145" t="s">
        <v>2657</v>
      </c>
      <c r="C235" s="146">
        <v>9696.0097290000012</v>
      </c>
      <c r="D235" s="147">
        <v>46722</v>
      </c>
    </row>
    <row r="236" spans="2:4">
      <c r="B236" s="145" t="s">
        <v>2440</v>
      </c>
      <c r="C236" s="146">
        <v>283.92802739000007</v>
      </c>
      <c r="D236" s="147">
        <v>48030</v>
      </c>
    </row>
    <row r="237" spans="2:4">
      <c r="B237"/>
      <c r="C237"/>
      <c r="D237"/>
    </row>
    <row r="238" spans="2:4">
      <c r="B238"/>
      <c r="C238"/>
      <c r="D238"/>
    </row>
    <row r="239" spans="2:4">
      <c r="B239"/>
      <c r="C239"/>
      <c r="D239"/>
    </row>
    <row r="240" spans="2:4">
      <c r="B240"/>
      <c r="C240"/>
      <c r="D240"/>
    </row>
    <row r="241" spans="2:4">
      <c r="B241"/>
      <c r="C241"/>
      <c r="D241"/>
    </row>
    <row r="242" spans="2:4">
      <c r="B242"/>
      <c r="C242"/>
      <c r="D242"/>
    </row>
    <row r="243" spans="2:4">
      <c r="B243"/>
      <c r="C243"/>
      <c r="D243"/>
    </row>
    <row r="244" spans="2:4">
      <c r="B244"/>
      <c r="C244"/>
      <c r="D244"/>
    </row>
    <row r="245" spans="2:4">
      <c r="B245"/>
      <c r="C245"/>
      <c r="D245"/>
    </row>
    <row r="246" spans="2:4">
      <c r="B246"/>
      <c r="C246"/>
      <c r="D246"/>
    </row>
    <row r="247" spans="2:4">
      <c r="B247"/>
      <c r="C247"/>
      <c r="D247"/>
    </row>
    <row r="248" spans="2:4">
      <c r="B248"/>
      <c r="C248"/>
      <c r="D248"/>
    </row>
    <row r="249" spans="2:4">
      <c r="B249" s="96"/>
      <c r="C249" s="98"/>
      <c r="D249" s="98"/>
    </row>
    <row r="250" spans="2:4">
      <c r="B250" s="96"/>
      <c r="C250" s="98"/>
      <c r="D250" s="98"/>
    </row>
    <row r="251" spans="2:4">
      <c r="B251" s="96"/>
      <c r="C251" s="98"/>
      <c r="D251" s="98"/>
    </row>
    <row r="252" spans="2:4">
      <c r="B252" s="96"/>
      <c r="C252" s="98"/>
      <c r="D252" s="98"/>
    </row>
    <row r="253" spans="2:4">
      <c r="B253" s="96"/>
      <c r="C253" s="98"/>
      <c r="D253" s="98"/>
    </row>
    <row r="254" spans="2:4">
      <c r="B254" s="96"/>
      <c r="C254" s="98"/>
      <c r="D254" s="98"/>
    </row>
    <row r="255" spans="2:4">
      <c r="B255" s="96"/>
      <c r="C255" s="98"/>
      <c r="D255" s="98"/>
    </row>
    <row r="256" spans="2:4">
      <c r="B256" s="96"/>
      <c r="C256" s="98"/>
      <c r="D256" s="98"/>
    </row>
    <row r="257" spans="2:4">
      <c r="B257" s="96"/>
      <c r="C257" s="98"/>
      <c r="D257" s="98"/>
    </row>
    <row r="258" spans="2:4">
      <c r="B258" s="96"/>
      <c r="C258" s="98"/>
      <c r="D258" s="98"/>
    </row>
    <row r="259" spans="2:4">
      <c r="B259" s="96"/>
      <c r="C259" s="98"/>
      <c r="D259" s="98"/>
    </row>
    <row r="260" spans="2:4">
      <c r="B260" s="96"/>
      <c r="C260" s="98"/>
      <c r="D260" s="98"/>
    </row>
    <row r="261" spans="2:4">
      <c r="B261" s="96"/>
      <c r="C261" s="98"/>
      <c r="D261" s="98"/>
    </row>
    <row r="262" spans="2:4">
      <c r="B262" s="96"/>
      <c r="C262" s="98"/>
      <c r="D262" s="98"/>
    </row>
    <row r="263" spans="2:4">
      <c r="B263" s="96"/>
      <c r="C263" s="98"/>
      <c r="D263" s="98"/>
    </row>
    <row r="264" spans="2:4">
      <c r="B264" s="96"/>
      <c r="C264" s="98"/>
      <c r="D264" s="98"/>
    </row>
    <row r="265" spans="2:4">
      <c r="B265" s="96"/>
      <c r="C265" s="98"/>
      <c r="D265" s="98"/>
    </row>
    <row r="266" spans="2:4">
      <c r="B266" s="96"/>
      <c r="C266" s="98"/>
      <c r="D266" s="98"/>
    </row>
    <row r="267" spans="2:4">
      <c r="B267" s="96"/>
      <c r="C267" s="98"/>
      <c r="D267" s="98"/>
    </row>
    <row r="268" spans="2:4">
      <c r="B268" s="96"/>
      <c r="C268" s="98"/>
      <c r="D268" s="98"/>
    </row>
    <row r="269" spans="2:4">
      <c r="B269" s="96"/>
      <c r="C269" s="98"/>
      <c r="D269" s="98"/>
    </row>
    <row r="270" spans="2:4">
      <c r="B270" s="96"/>
      <c r="C270" s="98"/>
      <c r="D270" s="98"/>
    </row>
    <row r="271" spans="2:4">
      <c r="B271" s="96"/>
      <c r="C271" s="98"/>
      <c r="D271" s="98"/>
    </row>
    <row r="272" spans="2:4">
      <c r="B272" s="96"/>
      <c r="C272" s="98"/>
      <c r="D272" s="98"/>
    </row>
    <row r="273" spans="2:4">
      <c r="B273" s="96"/>
      <c r="C273" s="98"/>
      <c r="D273" s="98"/>
    </row>
    <row r="274" spans="2:4">
      <c r="B274" s="96"/>
      <c r="C274" s="98"/>
      <c r="D274" s="98"/>
    </row>
    <row r="275" spans="2:4">
      <c r="B275" s="96"/>
      <c r="C275" s="98"/>
      <c r="D275" s="98"/>
    </row>
    <row r="276" spans="2:4">
      <c r="B276" s="96"/>
      <c r="C276" s="98"/>
      <c r="D276" s="98"/>
    </row>
    <row r="277" spans="2:4">
      <c r="B277" s="96"/>
      <c r="C277" s="98"/>
      <c r="D277" s="98"/>
    </row>
    <row r="278" spans="2:4">
      <c r="B278" s="96"/>
      <c r="C278" s="98"/>
      <c r="D278" s="98"/>
    </row>
    <row r="279" spans="2:4">
      <c r="B279" s="96"/>
      <c r="C279" s="98"/>
      <c r="D279" s="98"/>
    </row>
    <row r="280" spans="2:4">
      <c r="B280" s="96"/>
      <c r="C280" s="98"/>
      <c r="D280" s="98"/>
    </row>
    <row r="281" spans="2:4">
      <c r="B281" s="96"/>
      <c r="C281" s="98"/>
      <c r="D281" s="98"/>
    </row>
    <row r="282" spans="2:4">
      <c r="B282" s="96"/>
      <c r="C282" s="98"/>
      <c r="D282" s="98"/>
    </row>
    <row r="283" spans="2:4">
      <c r="B283" s="96"/>
      <c r="C283" s="98"/>
      <c r="D283" s="98"/>
    </row>
    <row r="284" spans="2:4">
      <c r="B284" s="96"/>
      <c r="C284" s="98"/>
      <c r="D284" s="98"/>
    </row>
    <row r="285" spans="2:4">
      <c r="B285" s="96"/>
      <c r="C285" s="98"/>
      <c r="D285" s="98"/>
    </row>
    <row r="286" spans="2:4">
      <c r="B286" s="96"/>
      <c r="C286" s="98"/>
      <c r="D286" s="98"/>
    </row>
    <row r="287" spans="2:4">
      <c r="B287" s="96"/>
      <c r="C287" s="98"/>
      <c r="D287" s="98"/>
    </row>
    <row r="288" spans="2:4">
      <c r="B288" s="96"/>
      <c r="C288" s="98"/>
      <c r="D288" s="98"/>
    </row>
    <row r="289" spans="2:4">
      <c r="B289" s="96"/>
      <c r="C289" s="98"/>
      <c r="D289" s="98"/>
    </row>
    <row r="290" spans="2:4">
      <c r="B290" s="96"/>
      <c r="C290" s="98"/>
      <c r="D290" s="98"/>
    </row>
    <row r="291" spans="2:4">
      <c r="B291" s="96"/>
      <c r="C291" s="98"/>
      <c r="D291" s="98"/>
    </row>
    <row r="292" spans="2:4">
      <c r="B292" s="96"/>
      <c r="C292" s="98"/>
      <c r="D292" s="98"/>
    </row>
    <row r="293" spans="2:4">
      <c r="B293" s="96"/>
      <c r="C293" s="98"/>
      <c r="D293" s="98"/>
    </row>
    <row r="294" spans="2:4">
      <c r="B294" s="96"/>
      <c r="C294" s="98"/>
      <c r="D294" s="98"/>
    </row>
    <row r="295" spans="2:4">
      <c r="B295" s="96"/>
      <c r="C295" s="98"/>
      <c r="D295" s="98"/>
    </row>
    <row r="296" spans="2:4">
      <c r="B296" s="96"/>
      <c r="C296" s="98"/>
      <c r="D296" s="98"/>
    </row>
    <row r="297" spans="2:4">
      <c r="B297" s="96"/>
      <c r="C297" s="98"/>
      <c r="D297" s="98"/>
    </row>
    <row r="298" spans="2:4">
      <c r="B298" s="96"/>
      <c r="C298" s="98"/>
      <c r="D298" s="98"/>
    </row>
    <row r="299" spans="2:4">
      <c r="B299" s="96"/>
      <c r="C299" s="98"/>
      <c r="D299" s="98"/>
    </row>
    <row r="300" spans="2:4">
      <c r="B300" s="96"/>
      <c r="C300" s="98"/>
      <c r="D300" s="98"/>
    </row>
    <row r="301" spans="2:4">
      <c r="B301" s="96"/>
      <c r="C301" s="98"/>
      <c r="D301" s="98"/>
    </row>
    <row r="302" spans="2:4">
      <c r="B302" s="96"/>
      <c r="C302" s="98"/>
      <c r="D302" s="98"/>
    </row>
    <row r="303" spans="2:4">
      <c r="B303" s="96"/>
      <c r="C303" s="98"/>
      <c r="D303" s="98"/>
    </row>
    <row r="304" spans="2:4">
      <c r="B304" s="96"/>
      <c r="C304" s="98"/>
      <c r="D304" s="98"/>
    </row>
    <row r="305" spans="2:4">
      <c r="B305" s="96"/>
      <c r="C305" s="98"/>
      <c r="D305" s="98"/>
    </row>
    <row r="306" spans="2:4">
      <c r="B306" s="96"/>
      <c r="C306" s="98"/>
      <c r="D306" s="98"/>
    </row>
    <row r="307" spans="2:4">
      <c r="B307" s="96"/>
      <c r="C307" s="98"/>
      <c r="D307" s="98"/>
    </row>
    <row r="308" spans="2:4">
      <c r="B308" s="96"/>
      <c r="C308" s="98"/>
      <c r="D308" s="98"/>
    </row>
    <row r="309" spans="2:4">
      <c r="B309" s="96"/>
      <c r="C309" s="98"/>
      <c r="D309" s="98"/>
    </row>
    <row r="310" spans="2:4">
      <c r="B310" s="96"/>
      <c r="C310" s="98"/>
      <c r="D310" s="98"/>
    </row>
    <row r="311" spans="2:4">
      <c r="B311" s="96"/>
      <c r="C311" s="98"/>
      <c r="D311" s="98"/>
    </row>
    <row r="312" spans="2:4">
      <c r="B312" s="96"/>
      <c r="C312" s="98"/>
      <c r="D312" s="98"/>
    </row>
    <row r="313" spans="2:4">
      <c r="B313" s="96"/>
      <c r="C313" s="98"/>
      <c r="D313" s="98"/>
    </row>
    <row r="314" spans="2:4">
      <c r="B314" s="96"/>
      <c r="C314" s="98"/>
      <c r="D314" s="98"/>
    </row>
    <row r="315" spans="2:4">
      <c r="B315" s="96"/>
      <c r="C315" s="98"/>
      <c r="D315" s="98"/>
    </row>
    <row r="316" spans="2:4">
      <c r="B316" s="96"/>
      <c r="C316" s="98"/>
      <c r="D316" s="98"/>
    </row>
    <row r="317" spans="2:4">
      <c r="B317" s="96"/>
      <c r="C317" s="98"/>
      <c r="D317" s="98"/>
    </row>
    <row r="318" spans="2:4">
      <c r="B318" s="96"/>
      <c r="C318" s="98"/>
      <c r="D318" s="98"/>
    </row>
    <row r="319" spans="2:4">
      <c r="B319" s="96"/>
      <c r="C319" s="98"/>
      <c r="D319" s="98"/>
    </row>
    <row r="320" spans="2:4">
      <c r="B320" s="96"/>
      <c r="C320" s="98"/>
      <c r="D320" s="98"/>
    </row>
    <row r="321" spans="2:4">
      <c r="B321" s="96"/>
      <c r="C321" s="98"/>
      <c r="D321" s="98"/>
    </row>
    <row r="322" spans="2:4">
      <c r="B322" s="96"/>
      <c r="C322" s="98"/>
      <c r="D322" s="98"/>
    </row>
    <row r="323" spans="2:4">
      <c r="B323" s="96"/>
      <c r="C323" s="98"/>
      <c r="D323" s="98"/>
    </row>
    <row r="324" spans="2:4">
      <c r="B324" s="96"/>
      <c r="C324" s="98"/>
      <c r="D324" s="98"/>
    </row>
    <row r="325" spans="2:4">
      <c r="B325" s="96"/>
      <c r="C325" s="98"/>
      <c r="D325" s="98"/>
    </row>
    <row r="326" spans="2:4">
      <c r="B326" s="96"/>
      <c r="C326" s="98"/>
      <c r="D326" s="98"/>
    </row>
    <row r="327" spans="2:4">
      <c r="B327" s="96"/>
      <c r="C327" s="98"/>
      <c r="D327" s="98"/>
    </row>
    <row r="328" spans="2:4">
      <c r="B328" s="96"/>
      <c r="C328" s="98"/>
      <c r="D328" s="98"/>
    </row>
    <row r="329" spans="2:4">
      <c r="B329" s="96"/>
      <c r="C329" s="98"/>
      <c r="D329" s="98"/>
    </row>
    <row r="330" spans="2:4">
      <c r="B330" s="96"/>
      <c r="C330" s="98"/>
      <c r="D330" s="98"/>
    </row>
    <row r="331" spans="2:4">
      <c r="B331" s="96"/>
      <c r="C331" s="98"/>
      <c r="D331" s="98"/>
    </row>
    <row r="332" spans="2:4">
      <c r="B332" s="96"/>
      <c r="C332" s="98"/>
      <c r="D332" s="98"/>
    </row>
    <row r="333" spans="2:4">
      <c r="B333" s="96"/>
      <c r="C333" s="98"/>
      <c r="D333" s="98"/>
    </row>
    <row r="334" spans="2:4">
      <c r="B334" s="96"/>
      <c r="C334" s="98"/>
      <c r="D334" s="98"/>
    </row>
    <row r="335" spans="2:4">
      <c r="B335" s="96"/>
      <c r="C335" s="98"/>
      <c r="D335" s="98"/>
    </row>
    <row r="336" spans="2:4">
      <c r="B336" s="96"/>
      <c r="C336" s="98"/>
      <c r="D336" s="98"/>
    </row>
    <row r="337" spans="2:4">
      <c r="B337" s="96"/>
      <c r="C337" s="98"/>
      <c r="D337" s="98"/>
    </row>
    <row r="338" spans="2:4">
      <c r="B338" s="96"/>
      <c r="C338" s="98"/>
      <c r="D338" s="98"/>
    </row>
    <row r="339" spans="2:4">
      <c r="B339" s="96"/>
      <c r="C339" s="98"/>
      <c r="D339" s="98"/>
    </row>
    <row r="340" spans="2:4">
      <c r="B340" s="96"/>
      <c r="C340" s="98"/>
      <c r="D340" s="98"/>
    </row>
    <row r="341" spans="2:4">
      <c r="B341" s="96"/>
      <c r="C341" s="98"/>
      <c r="D341" s="98"/>
    </row>
    <row r="342" spans="2:4">
      <c r="B342" s="96"/>
      <c r="C342" s="98"/>
      <c r="D342" s="98"/>
    </row>
    <row r="343" spans="2:4">
      <c r="B343" s="96"/>
      <c r="C343" s="98"/>
      <c r="D343" s="98"/>
    </row>
    <row r="344" spans="2:4">
      <c r="B344" s="96"/>
      <c r="C344" s="98"/>
      <c r="D344" s="98"/>
    </row>
    <row r="345" spans="2:4">
      <c r="B345" s="96"/>
      <c r="C345" s="98"/>
      <c r="D345" s="98"/>
    </row>
    <row r="346" spans="2:4">
      <c r="B346" s="96"/>
      <c r="C346" s="98"/>
      <c r="D346" s="98"/>
    </row>
    <row r="347" spans="2:4">
      <c r="B347" s="96"/>
      <c r="C347" s="98"/>
      <c r="D347" s="98"/>
    </row>
    <row r="348" spans="2:4">
      <c r="B348" s="96"/>
      <c r="C348" s="98"/>
      <c r="D348" s="98"/>
    </row>
    <row r="349" spans="2:4">
      <c r="B349" s="96"/>
      <c r="C349" s="98"/>
      <c r="D349" s="98"/>
    </row>
    <row r="350" spans="2:4">
      <c r="B350" s="96"/>
      <c r="C350" s="98"/>
      <c r="D350" s="98"/>
    </row>
    <row r="351" spans="2:4">
      <c r="B351" s="96"/>
      <c r="C351" s="98"/>
      <c r="D351" s="98"/>
    </row>
    <row r="352" spans="2:4">
      <c r="B352" s="96"/>
      <c r="C352" s="98"/>
      <c r="D352" s="98"/>
    </row>
    <row r="353" spans="2:4">
      <c r="B353" s="96"/>
      <c r="C353" s="98"/>
      <c r="D353" s="98"/>
    </row>
    <row r="354" spans="2:4">
      <c r="B354" s="96"/>
      <c r="C354" s="98"/>
      <c r="D354" s="98"/>
    </row>
    <row r="355" spans="2:4">
      <c r="B355" s="96"/>
      <c r="C355" s="98"/>
      <c r="D355" s="98"/>
    </row>
    <row r="356" spans="2:4">
      <c r="B356" s="96"/>
      <c r="C356" s="98"/>
      <c r="D356" s="98"/>
    </row>
    <row r="357" spans="2:4">
      <c r="B357" s="96"/>
      <c r="C357" s="98"/>
      <c r="D357" s="98"/>
    </row>
    <row r="358" spans="2:4">
      <c r="B358" s="96"/>
      <c r="C358" s="98"/>
      <c r="D358" s="98"/>
    </row>
    <row r="359" spans="2:4">
      <c r="B359" s="96"/>
      <c r="C359" s="98"/>
      <c r="D359" s="98"/>
    </row>
    <row r="360" spans="2:4">
      <c r="B360" s="96"/>
      <c r="C360" s="98"/>
      <c r="D360" s="98"/>
    </row>
    <row r="361" spans="2:4">
      <c r="B361" s="96"/>
      <c r="C361" s="98"/>
      <c r="D361" s="98"/>
    </row>
    <row r="362" spans="2:4">
      <c r="B362" s="96"/>
      <c r="C362" s="98"/>
      <c r="D362" s="98"/>
    </row>
    <row r="363" spans="2:4">
      <c r="B363" s="96"/>
      <c r="C363" s="98"/>
      <c r="D363" s="98"/>
    </row>
    <row r="364" spans="2:4">
      <c r="B364" s="96"/>
      <c r="C364" s="98"/>
      <c r="D364" s="98"/>
    </row>
    <row r="365" spans="2:4">
      <c r="B365" s="96"/>
      <c r="C365" s="98"/>
      <c r="D365" s="98"/>
    </row>
    <row r="366" spans="2:4">
      <c r="B366" s="96"/>
      <c r="C366" s="98"/>
      <c r="D366" s="98"/>
    </row>
    <row r="367" spans="2:4">
      <c r="B367" s="96"/>
      <c r="C367" s="98"/>
      <c r="D367" s="98"/>
    </row>
    <row r="368" spans="2:4">
      <c r="B368" s="96"/>
      <c r="C368" s="98"/>
      <c r="D368" s="98"/>
    </row>
    <row r="369" spans="2:4">
      <c r="B369" s="96"/>
      <c r="C369" s="98"/>
      <c r="D369" s="98"/>
    </row>
    <row r="370" spans="2:4">
      <c r="B370" s="96"/>
      <c r="C370" s="98"/>
      <c r="D370" s="98"/>
    </row>
    <row r="371" spans="2:4">
      <c r="B371" s="96"/>
      <c r="C371" s="98"/>
      <c r="D371" s="98"/>
    </row>
    <row r="372" spans="2:4">
      <c r="B372" s="96"/>
      <c r="C372" s="98"/>
      <c r="D372" s="98"/>
    </row>
    <row r="373" spans="2:4">
      <c r="B373" s="96"/>
      <c r="C373" s="98"/>
      <c r="D373" s="98"/>
    </row>
    <row r="374" spans="2:4">
      <c r="B374" s="96"/>
      <c r="C374" s="98"/>
      <c r="D374" s="98"/>
    </row>
    <row r="375" spans="2:4">
      <c r="B375" s="96"/>
      <c r="C375" s="98"/>
      <c r="D375" s="98"/>
    </row>
    <row r="376" spans="2:4">
      <c r="B376" s="96"/>
      <c r="C376" s="98"/>
      <c r="D376" s="98"/>
    </row>
    <row r="377" spans="2:4">
      <c r="B377" s="96"/>
      <c r="C377" s="98"/>
      <c r="D377" s="98"/>
    </row>
    <row r="378" spans="2:4">
      <c r="B378" s="96"/>
      <c r="C378" s="98"/>
      <c r="D378" s="98"/>
    </row>
    <row r="379" spans="2:4">
      <c r="B379" s="96"/>
      <c r="C379" s="98"/>
      <c r="D379" s="98"/>
    </row>
    <row r="380" spans="2:4">
      <c r="B380" s="96"/>
      <c r="C380" s="98"/>
      <c r="D380" s="98"/>
    </row>
    <row r="381" spans="2:4">
      <c r="B381" s="96"/>
      <c r="C381" s="98"/>
      <c r="D381" s="98"/>
    </row>
    <row r="382" spans="2:4">
      <c r="B382" s="96"/>
      <c r="C382" s="98"/>
      <c r="D382" s="98"/>
    </row>
    <row r="383" spans="2:4">
      <c r="B383" s="96"/>
      <c r="C383" s="98"/>
      <c r="D383" s="98"/>
    </row>
    <row r="384" spans="2:4">
      <c r="B384" s="96"/>
      <c r="C384" s="98"/>
      <c r="D384" s="98"/>
    </row>
    <row r="385" spans="2:4">
      <c r="B385" s="96"/>
      <c r="C385" s="98"/>
      <c r="D385" s="98"/>
    </row>
    <row r="386" spans="2:4">
      <c r="B386" s="96"/>
      <c r="C386" s="98"/>
      <c r="D386" s="98"/>
    </row>
    <row r="387" spans="2:4">
      <c r="B387" s="96"/>
      <c r="C387" s="98"/>
      <c r="D387" s="98"/>
    </row>
    <row r="388" spans="2:4">
      <c r="B388" s="96"/>
      <c r="C388" s="98"/>
      <c r="D388" s="98"/>
    </row>
    <row r="389" spans="2:4">
      <c r="B389" s="96"/>
      <c r="C389" s="98"/>
      <c r="D389" s="98"/>
    </row>
    <row r="390" spans="2:4">
      <c r="B390" s="96"/>
      <c r="C390" s="98"/>
      <c r="D390" s="98"/>
    </row>
    <row r="391" spans="2:4">
      <c r="B391" s="96"/>
      <c r="C391" s="98"/>
      <c r="D391" s="98"/>
    </row>
    <row r="392" spans="2:4">
      <c r="B392" s="96"/>
      <c r="C392" s="98"/>
      <c r="D392" s="98"/>
    </row>
    <row r="393" spans="2:4">
      <c r="B393" s="96"/>
      <c r="C393" s="98"/>
      <c r="D393" s="98"/>
    </row>
    <row r="394" spans="2:4">
      <c r="B394" s="96"/>
      <c r="C394" s="98"/>
      <c r="D394" s="98"/>
    </row>
    <row r="395" spans="2:4">
      <c r="B395" s="96"/>
      <c r="C395" s="98"/>
      <c r="D395" s="98"/>
    </row>
    <row r="396" spans="2:4">
      <c r="B396" s="96"/>
      <c r="C396" s="98"/>
      <c r="D396" s="98"/>
    </row>
    <row r="397" spans="2:4">
      <c r="B397" s="96"/>
      <c r="C397" s="98"/>
      <c r="D397" s="98"/>
    </row>
    <row r="398" spans="2:4">
      <c r="B398" s="96"/>
      <c r="C398" s="98"/>
      <c r="D398" s="98"/>
    </row>
    <row r="399" spans="2:4">
      <c r="B399" s="96"/>
      <c r="C399" s="98"/>
      <c r="D399" s="98"/>
    </row>
    <row r="400" spans="2:4">
      <c r="B400" s="96"/>
      <c r="C400" s="98"/>
      <c r="D400" s="98"/>
    </row>
    <row r="401" spans="2:4">
      <c r="B401" s="96"/>
      <c r="C401" s="98"/>
      <c r="D401" s="98"/>
    </row>
    <row r="402" spans="2:4">
      <c r="B402" s="96"/>
      <c r="C402" s="98"/>
      <c r="D402" s="98"/>
    </row>
    <row r="403" spans="2:4">
      <c r="B403" s="96"/>
      <c r="C403" s="98"/>
      <c r="D403" s="98"/>
    </row>
    <row r="404" spans="2:4">
      <c r="B404" s="96"/>
      <c r="C404" s="98"/>
      <c r="D404" s="98"/>
    </row>
    <row r="405" spans="2:4">
      <c r="B405" s="96"/>
      <c r="C405" s="98"/>
      <c r="D405" s="98"/>
    </row>
    <row r="406" spans="2:4">
      <c r="B406" s="96"/>
      <c r="C406" s="98"/>
      <c r="D406" s="98"/>
    </row>
    <row r="407" spans="2:4">
      <c r="B407" s="96"/>
      <c r="C407" s="98"/>
      <c r="D407" s="98"/>
    </row>
    <row r="408" spans="2:4">
      <c r="B408" s="96"/>
      <c r="C408" s="98"/>
      <c r="D408" s="98"/>
    </row>
    <row r="409" spans="2:4">
      <c r="B409" s="96"/>
      <c r="C409" s="98"/>
      <c r="D409" s="98"/>
    </row>
    <row r="410" spans="2:4">
      <c r="B410" s="96"/>
      <c r="C410" s="98"/>
      <c r="D410" s="98"/>
    </row>
    <row r="411" spans="2:4">
      <c r="B411" s="96"/>
      <c r="C411" s="98"/>
      <c r="D411" s="98"/>
    </row>
    <row r="412" spans="2:4">
      <c r="B412" s="96"/>
      <c r="C412" s="98"/>
      <c r="D412" s="98"/>
    </row>
    <row r="413" spans="2:4">
      <c r="B413" s="96"/>
      <c r="C413" s="98"/>
      <c r="D413" s="98"/>
    </row>
    <row r="414" spans="2:4">
      <c r="B414" s="96"/>
      <c r="C414" s="98"/>
      <c r="D414" s="98"/>
    </row>
    <row r="415" spans="2:4">
      <c r="B415" s="96"/>
      <c r="C415" s="98"/>
      <c r="D415" s="98"/>
    </row>
    <row r="416" spans="2:4">
      <c r="B416" s="96"/>
      <c r="C416" s="98"/>
      <c r="D416" s="98"/>
    </row>
    <row r="417" spans="2:4">
      <c r="B417" s="96"/>
      <c r="C417" s="98"/>
      <c r="D417" s="98"/>
    </row>
    <row r="418" spans="2:4">
      <c r="B418" s="96"/>
      <c r="C418" s="98"/>
      <c r="D418" s="98"/>
    </row>
    <row r="419" spans="2:4">
      <c r="B419" s="96"/>
      <c r="C419" s="98"/>
      <c r="D419" s="98"/>
    </row>
    <row r="420" spans="2:4">
      <c r="B420" s="96"/>
      <c r="C420" s="98"/>
      <c r="D420" s="98"/>
    </row>
    <row r="421" spans="2:4">
      <c r="B421" s="96"/>
      <c r="C421" s="98"/>
      <c r="D421" s="98"/>
    </row>
    <row r="422" spans="2:4">
      <c r="B422" s="96"/>
      <c r="C422" s="98"/>
      <c r="D422" s="98"/>
    </row>
    <row r="423" spans="2:4">
      <c r="B423" s="96"/>
      <c r="C423" s="98"/>
      <c r="D423" s="98"/>
    </row>
    <row r="424" spans="2:4">
      <c r="B424" s="96"/>
      <c r="C424" s="98"/>
      <c r="D424" s="98"/>
    </row>
    <row r="425" spans="2:4">
      <c r="B425" s="96"/>
      <c r="C425" s="98"/>
      <c r="D425" s="98"/>
    </row>
    <row r="426" spans="2:4">
      <c r="B426" s="96"/>
      <c r="C426" s="98"/>
      <c r="D426" s="98"/>
    </row>
    <row r="427" spans="2:4">
      <c r="B427" s="96"/>
      <c r="C427" s="98"/>
      <c r="D427" s="98"/>
    </row>
    <row r="428" spans="2:4">
      <c r="B428" s="96"/>
      <c r="C428" s="98"/>
      <c r="D428" s="98"/>
    </row>
    <row r="429" spans="2:4">
      <c r="B429" s="96"/>
      <c r="C429" s="98"/>
      <c r="D429" s="98"/>
    </row>
    <row r="430" spans="2:4">
      <c r="B430" s="96"/>
      <c r="C430" s="98"/>
      <c r="D430" s="98"/>
    </row>
    <row r="431" spans="2:4">
      <c r="B431" s="96"/>
      <c r="C431" s="98"/>
      <c r="D431" s="98"/>
    </row>
    <row r="432" spans="2:4">
      <c r="B432" s="96"/>
      <c r="C432" s="98"/>
      <c r="D432" s="98"/>
    </row>
    <row r="433" spans="2:4">
      <c r="B433" s="96"/>
      <c r="C433" s="98"/>
      <c r="D433" s="98"/>
    </row>
    <row r="434" spans="2:4">
      <c r="B434" s="96"/>
      <c r="C434" s="98"/>
      <c r="D434" s="98"/>
    </row>
    <row r="435" spans="2:4">
      <c r="B435" s="96"/>
      <c r="C435" s="98"/>
      <c r="D435" s="98"/>
    </row>
    <row r="436" spans="2:4">
      <c r="B436" s="96"/>
      <c r="C436" s="98"/>
      <c r="D436" s="98"/>
    </row>
    <row r="437" spans="2:4">
      <c r="B437" s="96"/>
      <c r="C437" s="98"/>
      <c r="D437" s="98"/>
    </row>
    <row r="438" spans="2:4">
      <c r="B438" s="96"/>
      <c r="C438" s="98"/>
      <c r="D438" s="98"/>
    </row>
    <row r="439" spans="2:4">
      <c r="B439" s="96"/>
      <c r="C439" s="98"/>
      <c r="D439" s="98"/>
    </row>
    <row r="440" spans="2:4">
      <c r="B440" s="96"/>
      <c r="C440" s="98"/>
      <c r="D440" s="98"/>
    </row>
    <row r="441" spans="2:4">
      <c r="B441" s="96"/>
      <c r="C441" s="98"/>
      <c r="D441" s="98"/>
    </row>
    <row r="442" spans="2:4">
      <c r="B442" s="96"/>
      <c r="C442" s="98"/>
      <c r="D442" s="98"/>
    </row>
    <row r="443" spans="2:4">
      <c r="B443" s="96"/>
      <c r="C443" s="98"/>
      <c r="D443" s="98"/>
    </row>
    <row r="444" spans="2:4">
      <c r="B444" s="96"/>
      <c r="C444" s="98"/>
      <c r="D444" s="98"/>
    </row>
    <row r="445" spans="2:4">
      <c r="B445" s="96"/>
      <c r="C445" s="98"/>
      <c r="D445" s="98"/>
    </row>
    <row r="446" spans="2:4">
      <c r="B446" s="96"/>
      <c r="C446" s="98"/>
      <c r="D446" s="98"/>
    </row>
    <row r="447" spans="2:4">
      <c r="B447" s="96"/>
      <c r="C447" s="98"/>
      <c r="D447" s="98"/>
    </row>
    <row r="448" spans="2:4">
      <c r="B448" s="96"/>
      <c r="C448" s="98"/>
      <c r="D448" s="98"/>
    </row>
    <row r="449" spans="2:4">
      <c r="B449" s="96"/>
      <c r="C449" s="98"/>
      <c r="D449" s="98"/>
    </row>
    <row r="450" spans="2:4">
      <c r="B450" s="96"/>
      <c r="C450" s="98"/>
      <c r="D450" s="98"/>
    </row>
    <row r="451" spans="2:4">
      <c r="B451" s="96"/>
      <c r="C451" s="98"/>
      <c r="D451" s="98"/>
    </row>
    <row r="452" spans="2:4">
      <c r="B452" s="96"/>
      <c r="C452" s="98"/>
      <c r="D452" s="98"/>
    </row>
    <row r="453" spans="2:4">
      <c r="B453" s="96"/>
      <c r="C453" s="98"/>
      <c r="D453" s="98"/>
    </row>
    <row r="454" spans="2:4">
      <c r="B454" s="96"/>
      <c r="C454" s="98"/>
      <c r="D454" s="98"/>
    </row>
    <row r="455" spans="2:4">
      <c r="B455" s="96"/>
      <c r="C455" s="98"/>
      <c r="D455" s="98"/>
    </row>
    <row r="456" spans="2:4">
      <c r="B456" s="96"/>
      <c r="C456" s="98"/>
      <c r="D456" s="98"/>
    </row>
    <row r="457" spans="2:4">
      <c r="B457" s="96"/>
      <c r="C457" s="98"/>
      <c r="D457" s="98"/>
    </row>
    <row r="458" spans="2:4">
      <c r="B458" s="96"/>
      <c r="C458" s="98"/>
      <c r="D458" s="98"/>
    </row>
    <row r="459" spans="2:4">
      <c r="B459" s="96"/>
      <c r="C459" s="98"/>
      <c r="D459" s="98"/>
    </row>
    <row r="460" spans="2:4">
      <c r="B460" s="96"/>
      <c r="C460" s="98"/>
      <c r="D460" s="98"/>
    </row>
    <row r="461" spans="2:4">
      <c r="B461" s="96"/>
      <c r="C461" s="98"/>
      <c r="D461" s="98"/>
    </row>
    <row r="462" spans="2:4">
      <c r="B462" s="96"/>
      <c r="C462" s="98"/>
      <c r="D462" s="98"/>
    </row>
    <row r="463" spans="2:4">
      <c r="B463" s="96"/>
      <c r="C463" s="98"/>
      <c r="D463" s="98"/>
    </row>
    <row r="464" spans="2:4">
      <c r="B464" s="96"/>
      <c r="C464" s="98"/>
      <c r="D464" s="98"/>
    </row>
    <row r="465" spans="2:4">
      <c r="B465" s="96"/>
      <c r="C465" s="98"/>
      <c r="D465" s="98"/>
    </row>
    <row r="466" spans="2:4">
      <c r="B466" s="96"/>
      <c r="C466" s="98"/>
      <c r="D466" s="98"/>
    </row>
    <row r="467" spans="2:4">
      <c r="B467" s="96"/>
      <c r="C467" s="98"/>
      <c r="D467" s="98"/>
    </row>
    <row r="468" spans="2:4">
      <c r="B468" s="96"/>
      <c r="C468" s="98"/>
      <c r="D468" s="98"/>
    </row>
    <row r="469" spans="2:4">
      <c r="B469" s="96"/>
      <c r="C469" s="98"/>
      <c r="D469" s="98"/>
    </row>
    <row r="470" spans="2:4">
      <c r="B470" s="96"/>
      <c r="C470" s="98"/>
      <c r="D470" s="98"/>
    </row>
    <row r="471" spans="2:4">
      <c r="B471" s="96"/>
      <c r="C471" s="98"/>
      <c r="D471" s="98"/>
    </row>
    <row r="472" spans="2:4">
      <c r="B472" s="96"/>
      <c r="C472" s="98"/>
      <c r="D472" s="98"/>
    </row>
    <row r="473" spans="2:4">
      <c r="B473" s="96"/>
      <c r="C473" s="98"/>
      <c r="D473" s="98"/>
    </row>
    <row r="474" spans="2:4">
      <c r="B474" s="96"/>
      <c r="C474" s="98"/>
      <c r="D474" s="98"/>
    </row>
    <row r="475" spans="2:4">
      <c r="B475" s="96"/>
      <c r="C475" s="98"/>
      <c r="D475" s="98"/>
    </row>
    <row r="476" spans="2:4">
      <c r="B476" s="96"/>
      <c r="C476" s="98"/>
      <c r="D476" s="98"/>
    </row>
    <row r="477" spans="2:4">
      <c r="B477" s="96"/>
      <c r="C477" s="98"/>
      <c r="D477" s="98"/>
    </row>
    <row r="478" spans="2:4">
      <c r="B478" s="96"/>
      <c r="C478" s="98"/>
      <c r="D478" s="98"/>
    </row>
    <row r="479" spans="2:4">
      <c r="B479" s="96"/>
      <c r="C479" s="98"/>
      <c r="D479" s="98"/>
    </row>
    <row r="480" spans="2:4">
      <c r="B480" s="96"/>
      <c r="C480" s="98"/>
      <c r="D480" s="98"/>
    </row>
    <row r="481" spans="2:4">
      <c r="B481" s="96"/>
      <c r="C481" s="98"/>
      <c r="D481" s="98"/>
    </row>
    <row r="482" spans="2:4">
      <c r="B482" s="96"/>
      <c r="C482" s="98"/>
      <c r="D482" s="98"/>
    </row>
    <row r="483" spans="2:4">
      <c r="B483" s="96"/>
      <c r="C483" s="98"/>
      <c r="D483" s="98"/>
    </row>
    <row r="484" spans="2:4">
      <c r="B484" s="96"/>
      <c r="C484" s="98"/>
      <c r="D484" s="98"/>
    </row>
    <row r="485" spans="2:4">
      <c r="B485" s="96"/>
      <c r="C485" s="98"/>
      <c r="D485" s="98"/>
    </row>
    <row r="486" spans="2:4">
      <c r="B486" s="96"/>
      <c r="C486" s="98"/>
      <c r="D486" s="98"/>
    </row>
    <row r="487" spans="2:4">
      <c r="B487" s="96"/>
      <c r="C487" s="98"/>
      <c r="D487" s="98"/>
    </row>
    <row r="488" spans="2:4">
      <c r="B488" s="96"/>
      <c r="C488" s="98"/>
      <c r="D488" s="98"/>
    </row>
    <row r="489" spans="2:4">
      <c r="B489" s="96"/>
      <c r="C489" s="98"/>
      <c r="D489" s="98"/>
    </row>
    <row r="490" spans="2:4">
      <c r="B490" s="96"/>
      <c r="C490" s="98"/>
      <c r="D490" s="98"/>
    </row>
    <row r="491" spans="2:4">
      <c r="B491" s="96"/>
      <c r="C491" s="98"/>
      <c r="D491" s="98"/>
    </row>
    <row r="492" spans="2:4">
      <c r="B492" s="96"/>
      <c r="C492" s="98"/>
      <c r="D492" s="98"/>
    </row>
    <row r="493" spans="2:4">
      <c r="B493" s="96"/>
      <c r="C493" s="98"/>
      <c r="D493" s="98"/>
    </row>
    <row r="494" spans="2:4">
      <c r="B494" s="96"/>
      <c r="C494" s="98"/>
      <c r="D494" s="98"/>
    </row>
    <row r="495" spans="2:4">
      <c r="B495" s="96"/>
      <c r="C495" s="98"/>
      <c r="D495" s="98"/>
    </row>
    <row r="496" spans="2:4">
      <c r="B496" s="96"/>
      <c r="C496" s="98"/>
      <c r="D496" s="98"/>
    </row>
    <row r="497" spans="2:4">
      <c r="B497" s="96"/>
      <c r="C497" s="98"/>
      <c r="D497" s="98"/>
    </row>
    <row r="498" spans="2:4">
      <c r="B498" s="96"/>
      <c r="C498" s="98"/>
      <c r="D498" s="98"/>
    </row>
    <row r="499" spans="2:4">
      <c r="B499" s="96"/>
      <c r="C499" s="98"/>
      <c r="D499" s="98"/>
    </row>
    <row r="500" spans="2:4">
      <c r="B500" s="96"/>
      <c r="C500" s="98"/>
      <c r="D500" s="98"/>
    </row>
    <row r="501" spans="2:4">
      <c r="B501" s="96"/>
      <c r="C501" s="98"/>
      <c r="D501" s="98"/>
    </row>
    <row r="502" spans="2:4">
      <c r="B502" s="96"/>
      <c r="C502" s="98"/>
      <c r="D502" s="98"/>
    </row>
    <row r="503" spans="2:4">
      <c r="B503" s="96"/>
      <c r="C503" s="98"/>
      <c r="D503" s="98"/>
    </row>
    <row r="504" spans="2:4">
      <c r="B504" s="96"/>
      <c r="C504" s="98"/>
      <c r="D504" s="98"/>
    </row>
    <row r="505" spans="2:4">
      <c r="B505" s="96"/>
      <c r="C505" s="98"/>
      <c r="D505" s="98"/>
    </row>
    <row r="506" spans="2:4">
      <c r="B506" s="96"/>
      <c r="C506" s="98"/>
      <c r="D506" s="98"/>
    </row>
    <row r="507" spans="2:4">
      <c r="B507" s="96"/>
      <c r="C507" s="98"/>
      <c r="D507" s="98"/>
    </row>
    <row r="508" spans="2:4">
      <c r="B508" s="96"/>
      <c r="C508" s="98"/>
      <c r="D508" s="98"/>
    </row>
    <row r="509" spans="2:4">
      <c r="B509" s="96"/>
      <c r="C509" s="98"/>
      <c r="D509" s="98"/>
    </row>
    <row r="510" spans="2:4">
      <c r="B510" s="96"/>
      <c r="C510" s="98"/>
      <c r="D510" s="98"/>
    </row>
    <row r="511" spans="2:4">
      <c r="B511" s="96"/>
      <c r="C511" s="98"/>
      <c r="D511" s="98"/>
    </row>
    <row r="512" spans="2:4">
      <c r="B512" s="96"/>
      <c r="C512" s="98"/>
      <c r="D512" s="98"/>
    </row>
    <row r="513" spans="2:4">
      <c r="B513" s="96"/>
      <c r="C513" s="98"/>
      <c r="D513" s="98"/>
    </row>
    <row r="514" spans="2:4">
      <c r="B514" s="96"/>
      <c r="C514" s="98"/>
      <c r="D514" s="98"/>
    </row>
    <row r="515" spans="2:4">
      <c r="B515" s="96"/>
      <c r="C515" s="98"/>
      <c r="D515" s="98"/>
    </row>
    <row r="516" spans="2:4">
      <c r="B516" s="96"/>
      <c r="C516" s="98"/>
      <c r="D516" s="98"/>
    </row>
    <row r="517" spans="2:4">
      <c r="B517" s="96"/>
      <c r="C517" s="98"/>
      <c r="D517" s="98"/>
    </row>
    <row r="518" spans="2:4">
      <c r="B518" s="96"/>
      <c r="C518" s="98"/>
      <c r="D518" s="98"/>
    </row>
    <row r="519" spans="2:4">
      <c r="B519" s="96"/>
      <c r="C519" s="98"/>
      <c r="D519" s="98"/>
    </row>
    <row r="520" spans="2:4">
      <c r="B520" s="96"/>
      <c r="C520" s="98"/>
      <c r="D520" s="98"/>
    </row>
    <row r="521" spans="2:4">
      <c r="B521" s="96"/>
      <c r="C521" s="98"/>
      <c r="D521" s="98"/>
    </row>
    <row r="522" spans="2:4">
      <c r="B522" s="96"/>
      <c r="C522" s="98"/>
      <c r="D522" s="98"/>
    </row>
    <row r="523" spans="2:4">
      <c r="B523" s="96"/>
      <c r="C523" s="98"/>
      <c r="D523" s="98"/>
    </row>
    <row r="524" spans="2:4">
      <c r="B524" s="96"/>
      <c r="C524" s="98"/>
      <c r="D524" s="98"/>
    </row>
    <row r="525" spans="2:4">
      <c r="B525" s="96"/>
      <c r="C525" s="98"/>
      <c r="D525" s="98"/>
    </row>
    <row r="526" spans="2:4">
      <c r="B526" s="96"/>
      <c r="C526" s="98"/>
      <c r="D526" s="98"/>
    </row>
    <row r="527" spans="2:4">
      <c r="B527" s="96"/>
      <c r="C527" s="98"/>
      <c r="D527" s="98"/>
    </row>
    <row r="528" spans="2:4">
      <c r="B528" s="96"/>
      <c r="C528" s="98"/>
      <c r="D528" s="98"/>
    </row>
    <row r="529" spans="2:4">
      <c r="B529" s="96"/>
      <c r="C529" s="98"/>
      <c r="D529" s="98"/>
    </row>
    <row r="530" spans="2:4">
      <c r="B530" s="96"/>
      <c r="C530" s="98"/>
      <c r="D530" s="98"/>
    </row>
    <row r="531" spans="2:4">
      <c r="B531" s="96"/>
      <c r="C531" s="98"/>
      <c r="D531" s="98"/>
    </row>
    <row r="532" spans="2:4">
      <c r="B532" s="96"/>
      <c r="C532" s="98"/>
      <c r="D532" s="98"/>
    </row>
    <row r="533" spans="2:4">
      <c r="B533" s="96"/>
      <c r="C533" s="98"/>
      <c r="D533" s="98"/>
    </row>
    <row r="534" spans="2:4">
      <c r="B534" s="96"/>
      <c r="C534" s="98"/>
      <c r="D534" s="98"/>
    </row>
    <row r="535" spans="2:4">
      <c r="B535" s="96"/>
      <c r="C535" s="98"/>
      <c r="D535" s="98"/>
    </row>
    <row r="536" spans="2:4">
      <c r="B536" s="96"/>
      <c r="C536" s="98"/>
      <c r="D536" s="98"/>
    </row>
    <row r="537" spans="2:4">
      <c r="B537" s="96"/>
      <c r="C537" s="98"/>
      <c r="D537" s="98"/>
    </row>
    <row r="538" spans="2:4">
      <c r="B538" s="96"/>
      <c r="C538" s="98"/>
      <c r="D538" s="98"/>
    </row>
    <row r="539" spans="2:4">
      <c r="B539" s="96"/>
      <c r="C539" s="98"/>
      <c r="D539" s="98"/>
    </row>
    <row r="540" spans="2:4">
      <c r="B540" s="96"/>
      <c r="C540" s="98"/>
      <c r="D540" s="98"/>
    </row>
    <row r="541" spans="2:4">
      <c r="B541" s="96"/>
      <c r="C541" s="98"/>
      <c r="D541" s="98"/>
    </row>
    <row r="542" spans="2:4">
      <c r="B542" s="96"/>
      <c r="C542" s="98"/>
      <c r="D542" s="98"/>
    </row>
    <row r="543" spans="2:4">
      <c r="B543" s="96"/>
      <c r="C543" s="98"/>
      <c r="D543" s="98"/>
    </row>
    <row r="544" spans="2:4">
      <c r="B544" s="96"/>
      <c r="C544" s="98"/>
      <c r="D544" s="98"/>
    </row>
    <row r="545" spans="2:4">
      <c r="B545" s="96"/>
      <c r="C545" s="98"/>
      <c r="D545" s="98"/>
    </row>
    <row r="546" spans="2:4">
      <c r="B546" s="96"/>
      <c r="C546" s="98"/>
      <c r="D546" s="98"/>
    </row>
    <row r="547" spans="2:4">
      <c r="B547" s="96"/>
      <c r="C547" s="98"/>
      <c r="D547" s="98"/>
    </row>
    <row r="548" spans="2:4">
      <c r="B548" s="96"/>
      <c r="C548" s="98"/>
      <c r="D548" s="98"/>
    </row>
    <row r="549" spans="2:4">
      <c r="B549" s="96"/>
      <c r="C549" s="98"/>
      <c r="D549" s="98"/>
    </row>
    <row r="550" spans="2:4">
      <c r="B550" s="96"/>
      <c r="C550" s="98"/>
      <c r="D550" s="98"/>
    </row>
    <row r="551" spans="2:4">
      <c r="B551" s="96"/>
      <c r="C551" s="98"/>
      <c r="D551" s="98"/>
    </row>
    <row r="552" spans="2:4">
      <c r="B552" s="96"/>
      <c r="C552" s="98"/>
      <c r="D552" s="98"/>
    </row>
    <row r="553" spans="2:4">
      <c r="B553" s="96"/>
      <c r="C553" s="98"/>
      <c r="D553" s="98"/>
    </row>
    <row r="554" spans="2:4">
      <c r="B554" s="96"/>
      <c r="C554" s="98"/>
      <c r="D554" s="98"/>
    </row>
    <row r="555" spans="2:4">
      <c r="B555" s="96"/>
      <c r="C555" s="98"/>
      <c r="D555" s="98"/>
    </row>
    <row r="556" spans="2:4">
      <c r="B556" s="96"/>
      <c r="C556" s="98"/>
      <c r="D556" s="98"/>
    </row>
    <row r="557" spans="2:4">
      <c r="B557" s="96"/>
      <c r="C557" s="98"/>
      <c r="D557" s="98"/>
    </row>
    <row r="558" spans="2:4">
      <c r="B558" s="96"/>
      <c r="C558" s="98"/>
      <c r="D558" s="98"/>
    </row>
    <row r="559" spans="2:4">
      <c r="B559" s="96"/>
      <c r="C559" s="98"/>
      <c r="D559" s="98"/>
    </row>
    <row r="560" spans="2:4">
      <c r="B560" s="96"/>
      <c r="C560" s="98"/>
      <c r="D560" s="98"/>
    </row>
    <row r="561" spans="2:4">
      <c r="B561" s="96"/>
      <c r="C561" s="98"/>
      <c r="D561" s="98"/>
    </row>
    <row r="562" spans="2:4">
      <c r="B562" s="96"/>
      <c r="C562" s="98"/>
      <c r="D562" s="98"/>
    </row>
    <row r="563" spans="2:4">
      <c r="B563" s="96"/>
      <c r="C563" s="98"/>
      <c r="D563" s="98"/>
    </row>
    <row r="564" spans="2:4">
      <c r="B564" s="96"/>
      <c r="C564" s="98"/>
      <c r="D564" s="98"/>
    </row>
    <row r="565" spans="2:4">
      <c r="B565" s="96"/>
      <c r="C565" s="98"/>
      <c r="D565" s="98"/>
    </row>
    <row r="566" spans="2:4">
      <c r="B566" s="96"/>
      <c r="C566" s="98"/>
      <c r="D566" s="98"/>
    </row>
    <row r="567" spans="2:4">
      <c r="B567" s="96"/>
      <c r="C567" s="98"/>
      <c r="D567" s="98"/>
    </row>
    <row r="568" spans="2:4">
      <c r="B568" s="96"/>
      <c r="C568" s="98"/>
      <c r="D568" s="98"/>
    </row>
    <row r="569" spans="2:4">
      <c r="B569" s="96"/>
      <c r="C569" s="98"/>
      <c r="D569" s="98"/>
    </row>
    <row r="570" spans="2:4">
      <c r="B570" s="96"/>
      <c r="C570" s="98"/>
      <c r="D570" s="98"/>
    </row>
    <row r="571" spans="2:4">
      <c r="B571" s="96"/>
      <c r="C571" s="98"/>
      <c r="D571" s="98"/>
    </row>
    <row r="572" spans="2:4">
      <c r="B572" s="96"/>
      <c r="C572" s="98"/>
      <c r="D572" s="98"/>
    </row>
    <row r="573" spans="2:4">
      <c r="B573" s="96"/>
      <c r="C573" s="98"/>
      <c r="D573" s="98"/>
    </row>
    <row r="574" spans="2:4">
      <c r="B574" s="96"/>
      <c r="C574" s="98"/>
      <c r="D574" s="98"/>
    </row>
    <row r="575" spans="2:4">
      <c r="B575" s="96"/>
      <c r="C575" s="98"/>
      <c r="D575" s="98"/>
    </row>
    <row r="576" spans="2:4">
      <c r="B576" s="96"/>
      <c r="C576" s="98"/>
      <c r="D576" s="98"/>
    </row>
    <row r="577" spans="2:4">
      <c r="B577" s="96"/>
      <c r="C577" s="98"/>
      <c r="D577" s="98"/>
    </row>
    <row r="578" spans="2:4">
      <c r="B578" s="96"/>
      <c r="C578" s="98"/>
      <c r="D578" s="98"/>
    </row>
    <row r="579" spans="2:4">
      <c r="B579" s="96"/>
      <c r="C579" s="98"/>
      <c r="D579" s="98"/>
    </row>
    <row r="580" spans="2:4">
      <c r="B580" s="96"/>
      <c r="C580" s="98"/>
      <c r="D580" s="98"/>
    </row>
    <row r="581" spans="2:4">
      <c r="B581" s="96"/>
      <c r="C581" s="98"/>
      <c r="D581" s="98"/>
    </row>
    <row r="582" spans="2:4">
      <c r="B582" s="96"/>
      <c r="C582" s="98"/>
      <c r="D582" s="98"/>
    </row>
    <row r="583" spans="2:4">
      <c r="B583" s="96"/>
      <c r="C583" s="98"/>
      <c r="D583" s="98"/>
    </row>
    <row r="584" spans="2:4">
      <c r="B584" s="96"/>
      <c r="C584" s="98"/>
      <c r="D584" s="98"/>
    </row>
    <row r="585" spans="2:4">
      <c r="B585" s="96"/>
      <c r="C585" s="98"/>
      <c r="D585" s="98"/>
    </row>
    <row r="586" spans="2:4">
      <c r="B586" s="96"/>
      <c r="C586" s="98"/>
      <c r="D586" s="98"/>
    </row>
    <row r="587" spans="2:4">
      <c r="B587" s="96"/>
      <c r="C587" s="98"/>
      <c r="D587" s="98"/>
    </row>
    <row r="588" spans="2:4">
      <c r="B588" s="96"/>
      <c r="C588" s="98"/>
      <c r="D588" s="98"/>
    </row>
    <row r="589" spans="2:4">
      <c r="B589" s="96"/>
      <c r="C589" s="98"/>
      <c r="D589" s="98"/>
    </row>
    <row r="590" spans="2:4">
      <c r="B590" s="96"/>
      <c r="C590" s="98"/>
      <c r="D590" s="98"/>
    </row>
    <row r="591" spans="2:4">
      <c r="B591" s="96"/>
      <c r="C591" s="98"/>
      <c r="D591" s="98"/>
    </row>
    <row r="592" spans="2:4">
      <c r="B592" s="96"/>
      <c r="C592" s="98"/>
      <c r="D592" s="98"/>
    </row>
    <row r="593" spans="2:4">
      <c r="B593" s="96"/>
      <c r="C593" s="98"/>
      <c r="D593" s="98"/>
    </row>
    <row r="594" spans="2:4">
      <c r="B594" s="96"/>
      <c r="C594" s="98"/>
      <c r="D594" s="98"/>
    </row>
    <row r="595" spans="2:4">
      <c r="B595" s="96"/>
      <c r="C595" s="98"/>
      <c r="D595" s="98"/>
    </row>
    <row r="596" spans="2:4">
      <c r="B596" s="96"/>
      <c r="C596" s="98"/>
      <c r="D596" s="98"/>
    </row>
    <row r="597" spans="2:4">
      <c r="B597" s="96"/>
      <c r="C597" s="98"/>
      <c r="D597" s="98"/>
    </row>
    <row r="598" spans="2:4">
      <c r="B598" s="96"/>
      <c r="C598" s="98"/>
      <c r="D598" s="98"/>
    </row>
    <row r="599" spans="2:4">
      <c r="B599" s="96"/>
      <c r="C599" s="98"/>
      <c r="D599" s="98"/>
    </row>
    <row r="600" spans="2:4">
      <c r="B600" s="96"/>
      <c r="C600" s="98"/>
      <c r="D600" s="98"/>
    </row>
    <row r="601" spans="2:4">
      <c r="B601" s="96"/>
      <c r="C601" s="98"/>
      <c r="D601" s="98"/>
    </row>
    <row r="602" spans="2:4">
      <c r="B602" s="96"/>
      <c r="C602" s="98"/>
      <c r="D602" s="98"/>
    </row>
    <row r="603" spans="2:4">
      <c r="B603" s="96"/>
      <c r="C603" s="98"/>
      <c r="D603" s="98"/>
    </row>
    <row r="604" spans="2:4">
      <c r="B604" s="96"/>
      <c r="C604" s="98"/>
      <c r="D604" s="98"/>
    </row>
    <row r="605" spans="2:4">
      <c r="B605" s="96"/>
      <c r="C605" s="98"/>
      <c r="D605" s="98"/>
    </row>
    <row r="606" spans="2:4">
      <c r="B606" s="96"/>
      <c r="C606" s="98"/>
      <c r="D606" s="98"/>
    </row>
    <row r="607" spans="2:4">
      <c r="B607" s="96"/>
      <c r="C607" s="98"/>
      <c r="D607" s="98"/>
    </row>
    <row r="608" spans="2:4">
      <c r="B608" s="96"/>
      <c r="C608" s="98"/>
      <c r="D608" s="98"/>
    </row>
    <row r="609" spans="2:4">
      <c r="B609" s="96"/>
      <c r="C609" s="98"/>
      <c r="D609" s="98"/>
    </row>
    <row r="610" spans="2:4">
      <c r="B610" s="96"/>
      <c r="C610" s="98"/>
      <c r="D610" s="98"/>
    </row>
    <row r="611" spans="2:4">
      <c r="B611" s="96"/>
      <c r="C611" s="98"/>
      <c r="D611" s="98"/>
    </row>
    <row r="612" spans="2:4">
      <c r="B612" s="96"/>
      <c r="C612" s="98"/>
      <c r="D612" s="98"/>
    </row>
    <row r="613" spans="2:4">
      <c r="B613" s="96"/>
      <c r="C613" s="98"/>
      <c r="D613" s="98"/>
    </row>
    <row r="614" spans="2:4">
      <c r="B614" s="96"/>
      <c r="C614" s="98"/>
      <c r="D614" s="98"/>
    </row>
    <row r="615" spans="2:4">
      <c r="B615" s="96"/>
      <c r="C615" s="98"/>
      <c r="D615" s="98"/>
    </row>
    <row r="616" spans="2:4">
      <c r="B616" s="96"/>
      <c r="C616" s="98"/>
      <c r="D616" s="98"/>
    </row>
    <row r="617" spans="2:4">
      <c r="B617" s="96"/>
      <c r="C617" s="98"/>
      <c r="D617" s="98"/>
    </row>
    <row r="618" spans="2:4">
      <c r="B618" s="96"/>
      <c r="C618" s="98"/>
      <c r="D618" s="98"/>
    </row>
    <row r="619" spans="2:4">
      <c r="B619" s="96"/>
      <c r="C619" s="98"/>
      <c r="D619" s="98"/>
    </row>
    <row r="620" spans="2:4">
      <c r="B620" s="96"/>
      <c r="C620" s="98"/>
      <c r="D620" s="98"/>
    </row>
    <row r="621" spans="2:4">
      <c r="B621" s="96"/>
      <c r="C621" s="98"/>
      <c r="D621" s="98"/>
    </row>
    <row r="622" spans="2:4">
      <c r="B622" s="96"/>
      <c r="C622" s="98"/>
      <c r="D622" s="98"/>
    </row>
    <row r="623" spans="2:4">
      <c r="B623" s="96"/>
      <c r="C623" s="98"/>
      <c r="D623" s="98"/>
    </row>
    <row r="624" spans="2:4">
      <c r="B624" s="96"/>
      <c r="C624" s="98"/>
      <c r="D624" s="98"/>
    </row>
    <row r="625" spans="2:4">
      <c r="B625" s="96"/>
      <c r="C625" s="98"/>
      <c r="D625" s="98"/>
    </row>
    <row r="626" spans="2:4">
      <c r="B626" s="96"/>
      <c r="C626" s="98"/>
      <c r="D626" s="98"/>
    </row>
    <row r="627" spans="2:4">
      <c r="B627" s="96"/>
      <c r="C627" s="98"/>
      <c r="D627" s="98"/>
    </row>
    <row r="628" spans="2:4">
      <c r="B628" s="96"/>
      <c r="C628" s="98"/>
      <c r="D628" s="98"/>
    </row>
    <row r="629" spans="2:4">
      <c r="B629" s="96"/>
      <c r="C629" s="98"/>
      <c r="D629" s="98"/>
    </row>
    <row r="630" spans="2:4">
      <c r="B630" s="96"/>
      <c r="C630" s="98"/>
      <c r="D630" s="98"/>
    </row>
    <row r="631" spans="2:4">
      <c r="B631" s="96"/>
      <c r="C631" s="98"/>
      <c r="D631" s="98"/>
    </row>
    <row r="632" spans="2:4">
      <c r="B632" s="96"/>
      <c r="C632" s="98"/>
      <c r="D632" s="98"/>
    </row>
    <row r="633" spans="2:4">
      <c r="B633" s="96"/>
      <c r="C633" s="98"/>
      <c r="D633" s="98"/>
    </row>
    <row r="634" spans="2:4">
      <c r="B634" s="96"/>
      <c r="C634" s="98"/>
      <c r="D634" s="98"/>
    </row>
    <row r="635" spans="2:4">
      <c r="B635" s="96"/>
      <c r="C635" s="98"/>
      <c r="D635" s="98"/>
    </row>
    <row r="636" spans="2:4">
      <c r="B636" s="96"/>
      <c r="C636" s="98"/>
      <c r="D636" s="98"/>
    </row>
    <row r="637" spans="2:4">
      <c r="B637" s="96"/>
      <c r="C637" s="98"/>
      <c r="D637" s="98"/>
    </row>
    <row r="638" spans="2:4">
      <c r="B638" s="96"/>
      <c r="C638" s="98"/>
      <c r="D638" s="98"/>
    </row>
    <row r="639" spans="2:4">
      <c r="B639" s="96"/>
      <c r="C639" s="98"/>
      <c r="D639" s="98"/>
    </row>
    <row r="640" spans="2:4">
      <c r="B640" s="96"/>
      <c r="C640" s="98"/>
      <c r="D640" s="98"/>
    </row>
    <row r="641" spans="2:4">
      <c r="B641" s="96"/>
      <c r="C641" s="98"/>
      <c r="D641" s="98"/>
    </row>
    <row r="642" spans="2:4">
      <c r="B642" s="96"/>
      <c r="C642" s="98"/>
      <c r="D642" s="98"/>
    </row>
    <row r="643" spans="2:4">
      <c r="B643" s="96"/>
      <c r="C643" s="98"/>
      <c r="D643" s="98"/>
    </row>
    <row r="644" spans="2:4">
      <c r="B644" s="96"/>
      <c r="C644" s="98"/>
      <c r="D644" s="98"/>
    </row>
    <row r="645" spans="2:4">
      <c r="B645" s="96"/>
      <c r="C645" s="98"/>
      <c r="D645" s="98"/>
    </row>
    <row r="646" spans="2:4">
      <c r="B646" s="96"/>
      <c r="C646" s="98"/>
      <c r="D646" s="98"/>
    </row>
    <row r="647" spans="2:4">
      <c r="B647" s="96"/>
      <c r="C647" s="98"/>
      <c r="D647" s="98"/>
    </row>
    <row r="648" spans="2:4">
      <c r="B648" s="96"/>
      <c r="C648" s="98"/>
      <c r="D648" s="98"/>
    </row>
    <row r="649" spans="2:4">
      <c r="B649" s="96"/>
      <c r="C649" s="98"/>
      <c r="D649" s="98"/>
    </row>
    <row r="650" spans="2:4">
      <c r="B650" s="96"/>
      <c r="C650" s="98"/>
      <c r="D650" s="98"/>
    </row>
    <row r="651" spans="2:4">
      <c r="B651" s="96"/>
      <c r="C651" s="98"/>
      <c r="D651" s="98"/>
    </row>
    <row r="652" spans="2:4">
      <c r="B652" s="96"/>
      <c r="C652" s="98"/>
      <c r="D652" s="98"/>
    </row>
    <row r="653" spans="2:4">
      <c r="B653" s="96"/>
      <c r="C653" s="98"/>
      <c r="D653" s="98"/>
    </row>
    <row r="654" spans="2:4">
      <c r="B654" s="96"/>
      <c r="C654" s="98"/>
      <c r="D654" s="98"/>
    </row>
    <row r="655" spans="2:4">
      <c r="B655" s="96"/>
      <c r="C655" s="98"/>
      <c r="D655" s="98"/>
    </row>
    <row r="656" spans="2:4">
      <c r="B656" s="96"/>
      <c r="C656" s="98"/>
      <c r="D656" s="98"/>
    </row>
    <row r="657" spans="2:4">
      <c r="B657" s="96"/>
      <c r="C657" s="98"/>
      <c r="D657" s="98"/>
    </row>
    <row r="658" spans="2:4">
      <c r="B658" s="96"/>
      <c r="C658" s="98"/>
      <c r="D658" s="98"/>
    </row>
    <row r="659" spans="2:4">
      <c r="B659" s="96"/>
      <c r="C659" s="98"/>
      <c r="D659" s="98"/>
    </row>
    <row r="660" spans="2:4">
      <c r="B660" s="96"/>
      <c r="C660" s="98"/>
      <c r="D660" s="98"/>
    </row>
    <row r="661" spans="2:4">
      <c r="B661" s="96"/>
      <c r="C661" s="98"/>
      <c r="D661" s="98"/>
    </row>
    <row r="662" spans="2:4">
      <c r="B662" s="96"/>
      <c r="C662" s="98"/>
      <c r="D662" s="98"/>
    </row>
    <row r="663" spans="2:4">
      <c r="B663" s="96"/>
      <c r="C663" s="98"/>
      <c r="D663" s="98"/>
    </row>
    <row r="664" spans="2:4">
      <c r="B664" s="96"/>
      <c r="C664" s="98"/>
      <c r="D664" s="98"/>
    </row>
    <row r="665" spans="2:4">
      <c r="B665" s="96"/>
      <c r="C665" s="98"/>
      <c r="D665" s="98"/>
    </row>
    <row r="666" spans="2:4">
      <c r="B666" s="96"/>
      <c r="C666" s="98"/>
      <c r="D666" s="98"/>
    </row>
    <row r="667" spans="2:4">
      <c r="B667" s="96"/>
      <c r="C667" s="98"/>
      <c r="D667" s="98"/>
    </row>
    <row r="668" spans="2:4">
      <c r="B668" s="96"/>
      <c r="C668" s="98"/>
      <c r="D668" s="98"/>
    </row>
    <row r="669" spans="2:4">
      <c r="B669" s="96"/>
      <c r="C669" s="98"/>
      <c r="D669" s="98"/>
    </row>
    <row r="670" spans="2:4">
      <c r="B670" s="96"/>
      <c r="C670" s="98"/>
      <c r="D670" s="98"/>
    </row>
    <row r="671" spans="2:4">
      <c r="B671" s="96"/>
      <c r="C671" s="98"/>
      <c r="D671" s="98"/>
    </row>
    <row r="672" spans="2:4">
      <c r="B672" s="96"/>
      <c r="C672" s="98"/>
      <c r="D672" s="98"/>
    </row>
    <row r="673" spans="2:4">
      <c r="B673" s="96"/>
      <c r="C673" s="98"/>
      <c r="D673" s="98"/>
    </row>
    <row r="674" spans="2:4">
      <c r="B674" s="96"/>
      <c r="C674" s="98"/>
      <c r="D674" s="98"/>
    </row>
    <row r="675" spans="2:4">
      <c r="B675" s="96"/>
      <c r="C675" s="98"/>
      <c r="D675" s="98"/>
    </row>
    <row r="676" spans="2:4">
      <c r="B676" s="96"/>
      <c r="C676" s="98"/>
      <c r="D676" s="98"/>
    </row>
    <row r="677" spans="2:4">
      <c r="B677" s="96"/>
      <c r="C677" s="98"/>
      <c r="D677" s="98"/>
    </row>
    <row r="678" spans="2:4">
      <c r="B678" s="96"/>
      <c r="C678" s="98"/>
      <c r="D678" s="98"/>
    </row>
    <row r="679" spans="2:4">
      <c r="B679" s="96"/>
      <c r="C679" s="98"/>
      <c r="D679" s="98"/>
    </row>
    <row r="680" spans="2:4">
      <c r="B680" s="96"/>
      <c r="C680" s="98"/>
      <c r="D680" s="98"/>
    </row>
    <row r="681" spans="2:4">
      <c r="B681" s="96"/>
      <c r="C681" s="98"/>
      <c r="D681" s="98"/>
    </row>
    <row r="682" spans="2:4">
      <c r="B682" s="96"/>
      <c r="C682" s="98"/>
      <c r="D682" s="98"/>
    </row>
    <row r="683" spans="2:4">
      <c r="B683" s="96"/>
      <c r="C683" s="98"/>
      <c r="D683" s="98"/>
    </row>
    <row r="684" spans="2:4">
      <c r="B684" s="96"/>
      <c r="C684" s="98"/>
      <c r="D684" s="98"/>
    </row>
    <row r="685" spans="2:4">
      <c r="B685" s="96"/>
      <c r="C685" s="98"/>
      <c r="D685" s="98"/>
    </row>
    <row r="686" spans="2:4">
      <c r="B686" s="96"/>
      <c r="C686" s="98"/>
      <c r="D686" s="98"/>
    </row>
    <row r="687" spans="2:4">
      <c r="B687" s="96"/>
      <c r="C687" s="98"/>
      <c r="D687" s="98"/>
    </row>
    <row r="688" spans="2:4">
      <c r="B688" s="96"/>
      <c r="C688" s="98"/>
      <c r="D688" s="98"/>
    </row>
    <row r="689" spans="2:4">
      <c r="B689" s="96"/>
      <c r="C689" s="98"/>
      <c r="D689" s="98"/>
    </row>
    <row r="690" spans="2:4">
      <c r="B690" s="96"/>
      <c r="C690" s="98"/>
      <c r="D690" s="98"/>
    </row>
    <row r="691" spans="2:4">
      <c r="B691" s="96"/>
      <c r="C691" s="98"/>
      <c r="D691" s="98"/>
    </row>
    <row r="692" spans="2:4">
      <c r="B692" s="96"/>
      <c r="C692" s="98"/>
      <c r="D692" s="98"/>
    </row>
    <row r="693" spans="2:4">
      <c r="B693" s="96"/>
      <c r="C693" s="98"/>
      <c r="D693" s="98"/>
    </row>
    <row r="694" spans="2:4">
      <c r="B694" s="96"/>
      <c r="C694" s="98"/>
      <c r="D694" s="98"/>
    </row>
    <row r="695" spans="2:4">
      <c r="B695" s="96"/>
      <c r="C695" s="98"/>
      <c r="D695" s="98"/>
    </row>
    <row r="696" spans="2:4">
      <c r="B696" s="96"/>
      <c r="C696" s="98"/>
      <c r="D696" s="98"/>
    </row>
    <row r="697" spans="2:4">
      <c r="B697" s="96"/>
      <c r="C697" s="98"/>
      <c r="D697" s="98"/>
    </row>
    <row r="698" spans="2:4">
      <c r="B698" s="96"/>
      <c r="C698" s="98"/>
      <c r="D698" s="98"/>
    </row>
    <row r="699" spans="2:4">
      <c r="B699" s="96"/>
      <c r="C699" s="98"/>
      <c r="D699" s="98"/>
    </row>
    <row r="700" spans="2:4">
      <c r="B700" s="96"/>
      <c r="C700" s="98"/>
      <c r="D700" s="98"/>
    </row>
    <row r="701" spans="2:4">
      <c r="B701" s="96"/>
      <c r="C701" s="98"/>
      <c r="D701" s="98"/>
    </row>
    <row r="702" spans="2:4">
      <c r="B702" s="96"/>
      <c r="C702" s="98"/>
      <c r="D702" s="98"/>
    </row>
    <row r="703" spans="2:4">
      <c r="B703" s="96"/>
      <c r="C703" s="98"/>
      <c r="D703" s="98"/>
    </row>
    <row r="704" spans="2:4">
      <c r="B704" s="96"/>
      <c r="C704" s="98"/>
      <c r="D704" s="98"/>
    </row>
    <row r="705" spans="2:4">
      <c r="B705" s="96"/>
      <c r="C705" s="98"/>
      <c r="D705" s="98"/>
    </row>
    <row r="706" spans="2:4">
      <c r="B706" s="96"/>
      <c r="C706" s="98"/>
      <c r="D706" s="98"/>
    </row>
    <row r="707" spans="2:4">
      <c r="B707" s="96"/>
      <c r="C707" s="98"/>
      <c r="D707" s="98"/>
    </row>
    <row r="708" spans="2:4">
      <c r="B708" s="96"/>
      <c r="C708" s="98"/>
      <c r="D708" s="98"/>
    </row>
    <row r="709" spans="2:4">
      <c r="B709" s="96"/>
      <c r="C709" s="98"/>
      <c r="D709" s="98"/>
    </row>
    <row r="710" spans="2:4">
      <c r="B710" s="96"/>
      <c r="C710" s="98"/>
      <c r="D710" s="98"/>
    </row>
    <row r="711" spans="2:4">
      <c r="B711" s="96"/>
      <c r="C711" s="98"/>
      <c r="D711" s="98"/>
    </row>
    <row r="712" spans="2:4">
      <c r="B712" s="96"/>
      <c r="C712" s="98"/>
      <c r="D712" s="98"/>
    </row>
    <row r="713" spans="2:4">
      <c r="B713" s="96"/>
      <c r="C713" s="98"/>
      <c r="D713" s="98"/>
    </row>
    <row r="714" spans="2:4">
      <c r="B714" s="96"/>
      <c r="C714" s="98"/>
      <c r="D714" s="98"/>
    </row>
    <row r="715" spans="2:4">
      <c r="B715" s="96"/>
      <c r="C715" s="98"/>
      <c r="D715" s="98"/>
    </row>
    <row r="716" spans="2:4">
      <c r="B716" s="96"/>
      <c r="C716" s="98"/>
      <c r="D716" s="98"/>
    </row>
    <row r="717" spans="2:4">
      <c r="B717" s="96"/>
      <c r="C717" s="98"/>
      <c r="D717" s="98"/>
    </row>
    <row r="718" spans="2:4">
      <c r="B718" s="96"/>
      <c r="C718" s="98"/>
      <c r="D718" s="98"/>
    </row>
    <row r="719" spans="2:4">
      <c r="B719" s="96"/>
      <c r="C719" s="98"/>
      <c r="D719" s="98"/>
    </row>
    <row r="720" spans="2:4">
      <c r="B720" s="96"/>
      <c r="C720" s="98"/>
      <c r="D720" s="98"/>
    </row>
    <row r="721" spans="2:4">
      <c r="B721" s="96"/>
      <c r="C721" s="98"/>
      <c r="D721" s="98"/>
    </row>
    <row r="722" spans="2:4">
      <c r="B722" s="96"/>
      <c r="C722" s="98"/>
      <c r="D722" s="98"/>
    </row>
    <row r="723" spans="2:4">
      <c r="B723" s="96"/>
      <c r="C723" s="98"/>
      <c r="D723" s="98"/>
    </row>
    <row r="724" spans="2:4">
      <c r="B724" s="96"/>
      <c r="C724" s="98"/>
      <c r="D724" s="98"/>
    </row>
    <row r="725" spans="2:4">
      <c r="B725" s="96"/>
      <c r="C725" s="98"/>
      <c r="D725" s="98"/>
    </row>
    <row r="726" spans="2:4">
      <c r="B726" s="96"/>
      <c r="C726" s="98"/>
      <c r="D726" s="98"/>
    </row>
    <row r="727" spans="2:4">
      <c r="B727" s="96"/>
      <c r="C727" s="98"/>
      <c r="D727" s="98"/>
    </row>
    <row r="728" spans="2:4">
      <c r="B728" s="96"/>
      <c r="C728" s="98"/>
      <c r="D728" s="98"/>
    </row>
    <row r="729" spans="2:4">
      <c r="B729" s="96"/>
      <c r="C729" s="98"/>
      <c r="D729" s="98"/>
    </row>
    <row r="730" spans="2:4">
      <c r="B730" s="96"/>
      <c r="C730" s="98"/>
      <c r="D730" s="98"/>
    </row>
    <row r="731" spans="2:4">
      <c r="B731" s="96"/>
      <c r="C731" s="98"/>
      <c r="D731" s="98"/>
    </row>
    <row r="732" spans="2:4">
      <c r="B732" s="96"/>
      <c r="C732" s="98"/>
      <c r="D732" s="98"/>
    </row>
    <row r="733" spans="2:4">
      <c r="B733" s="96"/>
      <c r="C733" s="98"/>
      <c r="D733" s="98"/>
    </row>
    <row r="734" spans="2:4">
      <c r="B734" s="96"/>
      <c r="C734" s="98"/>
      <c r="D734" s="98"/>
    </row>
    <row r="735" spans="2:4">
      <c r="B735" s="96"/>
      <c r="C735" s="98"/>
      <c r="D735" s="98"/>
    </row>
    <row r="736" spans="2:4">
      <c r="B736" s="96"/>
      <c r="C736" s="98"/>
      <c r="D736" s="98"/>
    </row>
    <row r="737" spans="2:4">
      <c r="B737" s="96"/>
      <c r="C737" s="98"/>
      <c r="D737" s="98"/>
    </row>
    <row r="738" spans="2:4">
      <c r="B738" s="96"/>
      <c r="C738" s="98"/>
      <c r="D738" s="98"/>
    </row>
    <row r="739" spans="2:4">
      <c r="B739" s="96"/>
      <c r="C739" s="98"/>
      <c r="D739" s="98"/>
    </row>
    <row r="740" spans="2:4">
      <c r="B740" s="96"/>
      <c r="C740" s="98"/>
      <c r="D740" s="98"/>
    </row>
    <row r="741" spans="2:4">
      <c r="B741" s="96"/>
      <c r="C741" s="98"/>
      <c r="D741" s="98"/>
    </row>
    <row r="742" spans="2:4">
      <c r="B742" s="96"/>
      <c r="C742" s="98"/>
      <c r="D742" s="98"/>
    </row>
    <row r="743" spans="2:4">
      <c r="B743" s="96"/>
      <c r="C743" s="98"/>
      <c r="D743" s="98"/>
    </row>
    <row r="744" spans="2:4">
      <c r="B744" s="96"/>
      <c r="C744" s="98"/>
      <c r="D744" s="98"/>
    </row>
    <row r="745" spans="2:4">
      <c r="B745" s="96"/>
      <c r="C745" s="98"/>
      <c r="D745" s="98"/>
    </row>
    <row r="746" spans="2:4">
      <c r="B746" s="96"/>
      <c r="C746" s="98"/>
      <c r="D746" s="98"/>
    </row>
    <row r="747" spans="2:4">
      <c r="B747" s="96"/>
      <c r="C747" s="98"/>
      <c r="D747" s="98"/>
    </row>
    <row r="748" spans="2:4">
      <c r="B748" s="96"/>
      <c r="C748" s="98"/>
      <c r="D748" s="98"/>
    </row>
    <row r="749" spans="2:4">
      <c r="B749" s="96"/>
      <c r="C749" s="98"/>
      <c r="D749" s="98"/>
    </row>
    <row r="750" spans="2:4">
      <c r="B750" s="96"/>
      <c r="C750" s="98"/>
      <c r="D750" s="98"/>
    </row>
    <row r="751" spans="2:4">
      <c r="B751" s="96"/>
      <c r="C751" s="98"/>
      <c r="D751" s="98"/>
    </row>
    <row r="752" spans="2:4">
      <c r="B752" s="96"/>
      <c r="C752" s="98"/>
      <c r="D752" s="98"/>
    </row>
    <row r="753" spans="2:4">
      <c r="B753" s="96"/>
      <c r="C753" s="98"/>
      <c r="D753" s="98"/>
    </row>
    <row r="754" spans="2:4">
      <c r="B754" s="96"/>
      <c r="C754" s="98"/>
      <c r="D754" s="98"/>
    </row>
    <row r="755" spans="2:4">
      <c r="B755" s="96"/>
      <c r="C755" s="98"/>
      <c r="D755" s="98"/>
    </row>
    <row r="756" spans="2:4">
      <c r="B756" s="96"/>
      <c r="C756" s="98"/>
      <c r="D756" s="98"/>
    </row>
    <row r="757" spans="2:4">
      <c r="B757" s="96"/>
      <c r="C757" s="98"/>
      <c r="D757" s="98"/>
    </row>
    <row r="758" spans="2:4">
      <c r="B758" s="96"/>
      <c r="C758" s="98"/>
      <c r="D758" s="98"/>
    </row>
    <row r="759" spans="2:4">
      <c r="B759" s="96"/>
      <c r="C759" s="98"/>
      <c r="D759" s="98"/>
    </row>
    <row r="760" spans="2:4">
      <c r="B760" s="96"/>
      <c r="C760" s="98"/>
      <c r="D760" s="98"/>
    </row>
    <row r="761" spans="2:4">
      <c r="B761" s="96"/>
      <c r="C761" s="98"/>
      <c r="D761" s="98"/>
    </row>
    <row r="762" spans="2:4">
      <c r="B762" s="96"/>
      <c r="C762" s="98"/>
      <c r="D762" s="98"/>
    </row>
    <row r="763" spans="2:4">
      <c r="B763" s="96"/>
      <c r="C763" s="98"/>
      <c r="D763" s="98"/>
    </row>
    <row r="764" spans="2:4">
      <c r="B764" s="96"/>
      <c r="C764" s="98"/>
      <c r="D764" s="98"/>
    </row>
    <row r="765" spans="2:4">
      <c r="B765" s="96"/>
      <c r="C765" s="98"/>
      <c r="D765" s="98"/>
    </row>
    <row r="766" spans="2:4">
      <c r="B766" s="96"/>
      <c r="C766" s="98"/>
      <c r="D766" s="98"/>
    </row>
    <row r="767" spans="2:4">
      <c r="B767" s="96"/>
      <c r="C767" s="98"/>
      <c r="D767" s="98"/>
    </row>
    <row r="768" spans="2:4">
      <c r="B768" s="96"/>
      <c r="C768" s="98"/>
      <c r="D768" s="98"/>
    </row>
    <row r="769" spans="2:4">
      <c r="B769" s="96"/>
      <c r="C769" s="98"/>
      <c r="D769" s="98"/>
    </row>
    <row r="770" spans="2:4">
      <c r="B770" s="96"/>
      <c r="C770" s="98"/>
      <c r="D770" s="98"/>
    </row>
    <row r="771" spans="2:4">
      <c r="B771" s="96"/>
      <c r="C771" s="98"/>
      <c r="D771" s="98"/>
    </row>
    <row r="772" spans="2:4">
      <c r="B772" s="96"/>
      <c r="C772" s="98"/>
      <c r="D772" s="98"/>
    </row>
    <row r="773" spans="2:4">
      <c r="B773" s="96"/>
      <c r="C773" s="98"/>
      <c r="D773" s="98"/>
    </row>
    <row r="774" spans="2:4">
      <c r="B774" s="96"/>
      <c r="C774" s="98"/>
      <c r="D774" s="98"/>
    </row>
    <row r="775" spans="2:4">
      <c r="B775" s="96"/>
      <c r="C775" s="98"/>
      <c r="D775" s="98"/>
    </row>
    <row r="776" spans="2:4">
      <c r="B776" s="96"/>
      <c r="C776" s="98"/>
      <c r="D776" s="98"/>
    </row>
    <row r="777" spans="2:4">
      <c r="B777" s="96"/>
      <c r="C777" s="98"/>
      <c r="D777" s="98"/>
    </row>
    <row r="778" spans="2:4">
      <c r="B778" s="96"/>
      <c r="C778" s="98"/>
      <c r="D778" s="98"/>
    </row>
    <row r="779" spans="2:4">
      <c r="B779" s="96"/>
      <c r="C779" s="98"/>
      <c r="D779" s="98"/>
    </row>
    <row r="780" spans="2:4">
      <c r="B780" s="96"/>
      <c r="C780" s="98"/>
      <c r="D780" s="98"/>
    </row>
    <row r="781" spans="2:4">
      <c r="B781" s="96"/>
      <c r="C781" s="98"/>
      <c r="D781" s="98"/>
    </row>
    <row r="782" spans="2:4">
      <c r="B782" s="96"/>
      <c r="C782" s="98"/>
      <c r="D782" s="98"/>
    </row>
    <row r="783" spans="2:4">
      <c r="B783" s="96"/>
      <c r="C783" s="98"/>
      <c r="D783" s="98"/>
    </row>
    <row r="784" spans="2:4">
      <c r="B784" s="96"/>
      <c r="C784" s="98"/>
      <c r="D784" s="98"/>
    </row>
    <row r="785" spans="2:4">
      <c r="B785" s="96"/>
      <c r="C785" s="98"/>
      <c r="D785" s="98"/>
    </row>
    <row r="786" spans="2:4">
      <c r="B786" s="96"/>
      <c r="C786" s="98"/>
      <c r="D786" s="98"/>
    </row>
    <row r="787" spans="2:4">
      <c r="B787" s="96"/>
      <c r="C787" s="98"/>
      <c r="D787" s="98"/>
    </row>
    <row r="788" spans="2:4">
      <c r="B788" s="96"/>
      <c r="C788" s="98"/>
      <c r="D788" s="98"/>
    </row>
    <row r="789" spans="2:4">
      <c r="B789" s="96"/>
      <c r="C789" s="98"/>
      <c r="D789" s="98"/>
    </row>
    <row r="790" spans="2:4">
      <c r="B790" s="96"/>
      <c r="C790" s="98"/>
      <c r="D790" s="98"/>
    </row>
    <row r="791" spans="2:4">
      <c r="B791" s="96"/>
      <c r="C791" s="98"/>
      <c r="D791" s="98"/>
    </row>
    <row r="792" spans="2:4">
      <c r="B792" s="96"/>
      <c r="C792" s="98"/>
      <c r="D792" s="98"/>
    </row>
    <row r="793" spans="2:4">
      <c r="B793" s="96"/>
      <c r="C793" s="98"/>
      <c r="D793" s="98"/>
    </row>
    <row r="794" spans="2:4">
      <c r="B794" s="96"/>
      <c r="C794" s="98"/>
      <c r="D794" s="98"/>
    </row>
    <row r="795" spans="2:4">
      <c r="B795" s="96"/>
      <c r="C795" s="98"/>
      <c r="D795" s="98"/>
    </row>
    <row r="796" spans="2:4">
      <c r="B796" s="96"/>
      <c r="C796" s="98"/>
      <c r="D796" s="98"/>
    </row>
    <row r="797" spans="2:4">
      <c r="B797" s="96"/>
      <c r="C797" s="98"/>
      <c r="D797" s="98"/>
    </row>
    <row r="798" spans="2:4">
      <c r="B798" s="96"/>
      <c r="C798" s="98"/>
      <c r="D798" s="98"/>
    </row>
    <row r="799" spans="2:4">
      <c r="B799" s="96"/>
      <c r="C799" s="98"/>
      <c r="D799" s="98"/>
    </row>
    <row r="800" spans="2:4">
      <c r="B800" s="96"/>
      <c r="C800" s="98"/>
      <c r="D800" s="98"/>
    </row>
    <row r="801" spans="2:4">
      <c r="B801" s="96"/>
      <c r="C801" s="98"/>
      <c r="D801" s="98"/>
    </row>
    <row r="802" spans="2:4">
      <c r="B802" s="96"/>
      <c r="C802" s="98"/>
      <c r="D802" s="98"/>
    </row>
    <row r="803" spans="2:4">
      <c r="B803" s="96"/>
      <c r="C803" s="98"/>
      <c r="D803" s="98"/>
    </row>
    <row r="804" spans="2:4">
      <c r="B804" s="96"/>
      <c r="C804" s="98"/>
      <c r="D804" s="98"/>
    </row>
    <row r="805" spans="2:4">
      <c r="B805" s="96"/>
      <c r="C805" s="98"/>
      <c r="D805" s="98"/>
    </row>
    <row r="806" spans="2:4">
      <c r="B806" s="96"/>
      <c r="C806" s="98"/>
      <c r="D806" s="98"/>
    </row>
    <row r="807" spans="2:4">
      <c r="B807" s="96"/>
      <c r="C807" s="98"/>
      <c r="D807" s="98"/>
    </row>
    <row r="808" spans="2:4">
      <c r="B808" s="96"/>
      <c r="C808" s="98"/>
      <c r="D808" s="98"/>
    </row>
    <row r="809" spans="2:4">
      <c r="B809" s="96"/>
      <c r="C809" s="98"/>
      <c r="D809" s="98"/>
    </row>
    <row r="810" spans="2:4">
      <c r="B810" s="96"/>
      <c r="C810" s="98"/>
      <c r="D810" s="98"/>
    </row>
    <row r="811" spans="2:4">
      <c r="B811" s="96"/>
      <c r="C811" s="98"/>
      <c r="D811" s="98"/>
    </row>
    <row r="812" spans="2:4">
      <c r="B812" s="96"/>
      <c r="C812" s="98"/>
      <c r="D812" s="98"/>
    </row>
    <row r="813" spans="2:4">
      <c r="B813" s="96"/>
      <c r="C813" s="98"/>
      <c r="D813" s="98"/>
    </row>
    <row r="814" spans="2:4">
      <c r="B814" s="96"/>
      <c r="C814" s="98"/>
      <c r="D814" s="98"/>
    </row>
    <row r="815" spans="2:4">
      <c r="B815" s="96"/>
      <c r="C815" s="98"/>
      <c r="D815" s="98"/>
    </row>
    <row r="816" spans="2:4">
      <c r="B816" s="96"/>
      <c r="C816" s="98"/>
      <c r="D816" s="98"/>
    </row>
    <row r="817" spans="2:4">
      <c r="B817" s="96"/>
      <c r="C817" s="98"/>
      <c r="D817" s="98"/>
    </row>
    <row r="818" spans="2:4">
      <c r="B818" s="96"/>
      <c r="C818" s="98"/>
      <c r="D818" s="98"/>
    </row>
    <row r="819" spans="2:4">
      <c r="B819" s="96"/>
      <c r="C819" s="98"/>
      <c r="D819" s="98"/>
    </row>
    <row r="820" spans="2:4">
      <c r="B820" s="96"/>
      <c r="C820" s="98"/>
      <c r="D820" s="98"/>
    </row>
    <row r="821" spans="2:4">
      <c r="B821" s="96"/>
      <c r="C821" s="98"/>
      <c r="D821" s="98"/>
    </row>
    <row r="822" spans="2:4">
      <c r="B822" s="96"/>
      <c r="C822" s="98"/>
      <c r="D822" s="98"/>
    </row>
    <row r="823" spans="2:4">
      <c r="B823" s="96"/>
      <c r="C823" s="98"/>
      <c r="D823" s="98"/>
    </row>
    <row r="824" spans="2:4">
      <c r="B824" s="96"/>
      <c r="C824" s="98"/>
      <c r="D824" s="98"/>
    </row>
    <row r="825" spans="2:4">
      <c r="B825" s="96"/>
      <c r="C825" s="98"/>
      <c r="D825" s="98"/>
    </row>
    <row r="826" spans="2:4">
      <c r="B826" s="96"/>
      <c r="C826" s="98"/>
      <c r="D826" s="98"/>
    </row>
    <row r="827" spans="2:4">
      <c r="B827" s="96"/>
      <c r="C827" s="98"/>
      <c r="D827" s="98"/>
    </row>
    <row r="828" spans="2:4">
      <c r="B828" s="96"/>
      <c r="C828" s="98"/>
      <c r="D828" s="98"/>
    </row>
    <row r="829" spans="2:4">
      <c r="B829" s="96"/>
      <c r="C829" s="98"/>
      <c r="D829" s="98"/>
    </row>
    <row r="830" spans="2:4">
      <c r="B830" s="96"/>
      <c r="C830" s="98"/>
      <c r="D830" s="98"/>
    </row>
    <row r="831" spans="2:4">
      <c r="B831" s="96"/>
      <c r="C831" s="98"/>
      <c r="D831" s="98"/>
    </row>
    <row r="832" spans="2:4">
      <c r="B832" s="96"/>
      <c r="C832" s="98"/>
      <c r="D832" s="98"/>
    </row>
    <row r="833" spans="2:4">
      <c r="B833" s="96"/>
      <c r="C833" s="98"/>
      <c r="D833" s="98"/>
    </row>
    <row r="834" spans="2:4">
      <c r="B834" s="96"/>
      <c r="C834" s="98"/>
      <c r="D834" s="98"/>
    </row>
    <row r="835" spans="2:4">
      <c r="B835" s="96"/>
      <c r="C835" s="98"/>
      <c r="D835" s="98"/>
    </row>
    <row r="836" spans="2:4">
      <c r="B836" s="96"/>
      <c r="C836" s="98"/>
      <c r="D836" s="98"/>
    </row>
    <row r="837" spans="2:4">
      <c r="B837" s="96"/>
      <c r="C837" s="98"/>
      <c r="D837" s="98"/>
    </row>
    <row r="838" spans="2:4">
      <c r="B838" s="96"/>
      <c r="C838" s="98"/>
      <c r="D838" s="98"/>
    </row>
    <row r="839" spans="2:4">
      <c r="B839" s="96"/>
      <c r="C839" s="98"/>
      <c r="D839" s="98"/>
    </row>
    <row r="840" spans="2:4">
      <c r="B840" s="96"/>
      <c r="C840" s="98"/>
      <c r="D840" s="98"/>
    </row>
    <row r="841" spans="2:4">
      <c r="B841" s="96"/>
      <c r="C841" s="98"/>
      <c r="D841" s="98"/>
    </row>
    <row r="842" spans="2:4">
      <c r="B842" s="96"/>
      <c r="C842" s="98"/>
      <c r="D842" s="98"/>
    </row>
    <row r="843" spans="2:4">
      <c r="B843" s="96"/>
      <c r="C843" s="98"/>
      <c r="D843" s="98"/>
    </row>
    <row r="844" spans="2:4">
      <c r="B844" s="96"/>
      <c r="C844" s="98"/>
      <c r="D844" s="98"/>
    </row>
    <row r="845" spans="2:4">
      <c r="B845" s="96"/>
      <c r="C845" s="98"/>
      <c r="D845" s="98"/>
    </row>
    <row r="846" spans="2:4">
      <c r="B846" s="96"/>
      <c r="C846" s="98"/>
      <c r="D846" s="98"/>
    </row>
    <row r="847" spans="2:4">
      <c r="B847" s="96"/>
      <c r="C847" s="98"/>
      <c r="D847" s="98"/>
    </row>
    <row r="848" spans="2:4">
      <c r="B848" s="96"/>
      <c r="C848" s="98"/>
      <c r="D848" s="98"/>
    </row>
    <row r="849" spans="2:4">
      <c r="B849" s="96"/>
      <c r="C849" s="98"/>
      <c r="D849" s="98"/>
    </row>
    <row r="850" spans="2:4">
      <c r="B850" s="96"/>
      <c r="C850" s="98"/>
      <c r="D850" s="98"/>
    </row>
    <row r="851" spans="2:4">
      <c r="B851" s="96"/>
      <c r="C851" s="98"/>
      <c r="D851" s="98"/>
    </row>
    <row r="852" spans="2:4">
      <c r="B852" s="96"/>
      <c r="C852" s="98"/>
      <c r="D852" s="98"/>
    </row>
    <row r="853" spans="2:4">
      <c r="B853" s="96"/>
      <c r="C853" s="98"/>
      <c r="D853" s="98"/>
    </row>
    <row r="854" spans="2:4">
      <c r="B854" s="96"/>
      <c r="C854" s="98"/>
      <c r="D854" s="98"/>
    </row>
    <row r="855" spans="2:4">
      <c r="B855" s="96"/>
      <c r="C855" s="98"/>
      <c r="D855" s="98"/>
    </row>
    <row r="856" spans="2:4">
      <c r="B856" s="96"/>
      <c r="C856" s="98"/>
      <c r="D856" s="98"/>
    </row>
    <row r="857" spans="2:4">
      <c r="B857" s="96"/>
      <c r="C857" s="98"/>
      <c r="D857" s="98"/>
    </row>
    <row r="858" spans="2:4">
      <c r="B858" s="96"/>
      <c r="C858" s="98"/>
      <c r="D858" s="98"/>
    </row>
    <row r="859" spans="2:4">
      <c r="B859" s="96"/>
      <c r="C859" s="98"/>
      <c r="D859" s="98"/>
    </row>
    <row r="860" spans="2:4">
      <c r="B860" s="96"/>
      <c r="C860" s="98"/>
      <c r="D860" s="98"/>
    </row>
    <row r="861" spans="2:4">
      <c r="B861" s="96"/>
      <c r="C861" s="98"/>
      <c r="D861" s="98"/>
    </row>
    <row r="862" spans="2:4">
      <c r="B862" s="96"/>
      <c r="C862" s="98"/>
      <c r="D862" s="98"/>
    </row>
    <row r="863" spans="2:4">
      <c r="B863" s="96"/>
      <c r="C863" s="98"/>
      <c r="D863" s="98"/>
    </row>
    <row r="864" spans="2:4">
      <c r="B864" s="96"/>
      <c r="C864" s="98"/>
      <c r="D864" s="98"/>
    </row>
    <row r="865" spans="2:4">
      <c r="B865" s="96"/>
      <c r="C865" s="98"/>
      <c r="D865" s="98"/>
    </row>
    <row r="866" spans="2:4">
      <c r="B866" s="96"/>
      <c r="C866" s="98"/>
      <c r="D866" s="98"/>
    </row>
    <row r="867" spans="2:4">
      <c r="B867" s="96"/>
      <c r="C867" s="98"/>
      <c r="D867" s="98"/>
    </row>
    <row r="868" spans="2:4">
      <c r="B868" s="96"/>
      <c r="C868" s="98"/>
      <c r="D868" s="98"/>
    </row>
    <row r="869" spans="2:4">
      <c r="B869" s="96"/>
      <c r="C869" s="98"/>
      <c r="D869" s="98"/>
    </row>
    <row r="870" spans="2:4">
      <c r="B870" s="96"/>
      <c r="C870" s="98"/>
      <c r="D870" s="98"/>
    </row>
    <row r="871" spans="2:4">
      <c r="B871" s="96"/>
      <c r="C871" s="98"/>
      <c r="D871" s="98"/>
    </row>
    <row r="872" spans="2:4">
      <c r="B872" s="96"/>
      <c r="C872" s="98"/>
      <c r="D872" s="98"/>
    </row>
    <row r="873" spans="2:4">
      <c r="B873" s="96"/>
      <c r="C873" s="98"/>
      <c r="D873" s="98"/>
    </row>
    <row r="874" spans="2:4">
      <c r="B874" s="96"/>
      <c r="C874" s="98"/>
      <c r="D874" s="98"/>
    </row>
    <row r="875" spans="2:4">
      <c r="B875" s="96"/>
      <c r="C875" s="98"/>
      <c r="D875" s="98"/>
    </row>
    <row r="876" spans="2:4">
      <c r="B876" s="96"/>
      <c r="C876" s="98"/>
      <c r="D876" s="98"/>
    </row>
    <row r="877" spans="2:4">
      <c r="B877" s="96"/>
      <c r="C877" s="98"/>
      <c r="D877" s="98"/>
    </row>
    <row r="878" spans="2:4">
      <c r="B878" s="96"/>
      <c r="C878" s="98"/>
      <c r="D878" s="98"/>
    </row>
    <row r="879" spans="2:4">
      <c r="B879" s="96"/>
      <c r="C879" s="98"/>
      <c r="D879" s="98"/>
    </row>
    <row r="880" spans="2:4">
      <c r="B880" s="96"/>
      <c r="C880" s="98"/>
      <c r="D880" s="98"/>
    </row>
    <row r="881" spans="2:4">
      <c r="B881" s="96"/>
      <c r="C881" s="98"/>
      <c r="D881" s="98"/>
    </row>
    <row r="882" spans="2:4">
      <c r="B882" s="96"/>
      <c r="C882" s="98"/>
      <c r="D882" s="98"/>
    </row>
    <row r="883" spans="2:4">
      <c r="B883" s="96"/>
      <c r="C883" s="98"/>
      <c r="D883" s="98"/>
    </row>
    <row r="884" spans="2:4">
      <c r="B884" s="96"/>
      <c r="C884" s="98"/>
      <c r="D884" s="98"/>
    </row>
    <row r="885" spans="2:4">
      <c r="B885" s="96"/>
      <c r="C885" s="98"/>
      <c r="D885" s="98"/>
    </row>
    <row r="886" spans="2:4">
      <c r="B886" s="96"/>
      <c r="C886" s="98"/>
      <c r="D886" s="98"/>
    </row>
    <row r="887" spans="2:4">
      <c r="B887" s="96"/>
      <c r="C887" s="98"/>
      <c r="D887" s="98"/>
    </row>
    <row r="888" spans="2:4">
      <c r="B888" s="96"/>
      <c r="C888" s="98"/>
      <c r="D888" s="98"/>
    </row>
    <row r="889" spans="2:4">
      <c r="B889" s="96"/>
      <c r="C889" s="98"/>
      <c r="D889" s="98"/>
    </row>
    <row r="890" spans="2:4">
      <c r="B890" s="96"/>
      <c r="C890" s="98"/>
      <c r="D890" s="98"/>
    </row>
    <row r="891" spans="2:4">
      <c r="B891" s="96"/>
      <c r="C891" s="98"/>
      <c r="D891" s="98"/>
    </row>
    <row r="892" spans="2:4">
      <c r="B892" s="96"/>
      <c r="C892" s="98"/>
      <c r="D892" s="98"/>
    </row>
    <row r="893" spans="2:4">
      <c r="B893" s="96"/>
      <c r="C893" s="98"/>
      <c r="D893" s="98"/>
    </row>
    <row r="894" spans="2:4">
      <c r="B894" s="96"/>
      <c r="C894" s="98"/>
      <c r="D894" s="98"/>
    </row>
    <row r="895" spans="2:4">
      <c r="B895" s="96"/>
      <c r="C895" s="98"/>
      <c r="D895" s="98"/>
    </row>
    <row r="896" spans="2:4">
      <c r="B896" s="96"/>
      <c r="C896" s="98"/>
      <c r="D896" s="98"/>
    </row>
    <row r="897" spans="2:4">
      <c r="B897" s="96"/>
      <c r="C897" s="98"/>
      <c r="D897" s="98"/>
    </row>
    <row r="898" spans="2:4">
      <c r="B898" s="96"/>
      <c r="C898" s="98"/>
      <c r="D898" s="98"/>
    </row>
    <row r="899" spans="2:4">
      <c r="B899" s="96"/>
      <c r="C899" s="98"/>
      <c r="D899" s="98"/>
    </row>
    <row r="900" spans="2:4">
      <c r="B900" s="96"/>
      <c r="C900" s="98"/>
      <c r="D900" s="98"/>
    </row>
    <row r="901" spans="2:4">
      <c r="B901" s="96"/>
      <c r="C901" s="98"/>
      <c r="D901" s="98"/>
    </row>
    <row r="902" spans="2:4">
      <c r="B902" s="96"/>
      <c r="C902" s="98"/>
      <c r="D902" s="98"/>
    </row>
    <row r="903" spans="2:4">
      <c r="B903" s="96"/>
      <c r="C903" s="98"/>
      <c r="D903" s="98"/>
    </row>
    <row r="904" spans="2:4">
      <c r="B904" s="96"/>
      <c r="C904" s="98"/>
      <c r="D904" s="98"/>
    </row>
    <row r="905" spans="2:4">
      <c r="B905" s="96"/>
      <c r="C905" s="98"/>
      <c r="D905" s="98"/>
    </row>
    <row r="906" spans="2:4">
      <c r="B906" s="96"/>
      <c r="C906" s="98"/>
      <c r="D906" s="98"/>
    </row>
    <row r="907" spans="2:4">
      <c r="B907" s="96"/>
      <c r="C907" s="98"/>
      <c r="D907" s="98"/>
    </row>
    <row r="908" spans="2:4">
      <c r="B908" s="96"/>
      <c r="C908" s="98"/>
      <c r="D908" s="98"/>
    </row>
    <row r="909" spans="2:4">
      <c r="B909" s="96"/>
      <c r="C909" s="98"/>
      <c r="D909" s="98"/>
    </row>
    <row r="910" spans="2:4">
      <c r="B910" s="96"/>
      <c r="C910" s="98"/>
      <c r="D910" s="98"/>
    </row>
    <row r="911" spans="2:4">
      <c r="B911" s="96"/>
      <c r="C911" s="98"/>
      <c r="D911" s="98"/>
    </row>
    <row r="912" spans="2:4">
      <c r="B912" s="96"/>
      <c r="C912" s="98"/>
      <c r="D912" s="98"/>
    </row>
    <row r="913" spans="2:4">
      <c r="B913" s="96"/>
      <c r="C913" s="98"/>
      <c r="D913" s="98"/>
    </row>
    <row r="914" spans="2:4">
      <c r="B914" s="96"/>
      <c r="C914" s="98"/>
      <c r="D914" s="98"/>
    </row>
    <row r="915" spans="2:4">
      <c r="B915" s="96"/>
      <c r="C915" s="98"/>
      <c r="D915" s="98"/>
    </row>
    <row r="916" spans="2:4">
      <c r="B916" s="96"/>
      <c r="C916" s="98"/>
      <c r="D916" s="98"/>
    </row>
    <row r="917" spans="2:4">
      <c r="B917" s="96"/>
      <c r="C917" s="98"/>
      <c r="D917" s="98"/>
    </row>
    <row r="918" spans="2:4">
      <c r="B918" s="96"/>
      <c r="C918" s="98"/>
      <c r="D918" s="98"/>
    </row>
    <row r="919" spans="2:4">
      <c r="B919" s="96"/>
      <c r="C919" s="98"/>
      <c r="D919" s="98"/>
    </row>
    <row r="920" spans="2:4">
      <c r="B920" s="96"/>
      <c r="C920" s="98"/>
      <c r="D920" s="98"/>
    </row>
    <row r="921" spans="2:4">
      <c r="B921" s="96"/>
      <c r="C921" s="98"/>
      <c r="D921" s="98"/>
    </row>
    <row r="922" spans="2:4">
      <c r="B922" s="96"/>
      <c r="C922" s="98"/>
      <c r="D922" s="98"/>
    </row>
    <row r="923" spans="2:4">
      <c r="B923" s="96"/>
      <c r="C923" s="98"/>
      <c r="D923" s="98"/>
    </row>
    <row r="924" spans="2:4">
      <c r="B924" s="96"/>
      <c r="C924" s="98"/>
      <c r="D924" s="98"/>
    </row>
    <row r="925" spans="2:4">
      <c r="B925" s="96"/>
      <c r="C925" s="98"/>
      <c r="D925" s="98"/>
    </row>
    <row r="926" spans="2:4">
      <c r="B926" s="96"/>
      <c r="C926" s="98"/>
      <c r="D926" s="98"/>
    </row>
    <row r="927" spans="2:4">
      <c r="B927" s="96"/>
      <c r="C927" s="98"/>
      <c r="D927" s="98"/>
    </row>
    <row r="928" spans="2:4">
      <c r="B928" s="96"/>
      <c r="C928" s="98"/>
      <c r="D928" s="98"/>
    </row>
    <row r="929" spans="2:4">
      <c r="B929" s="96"/>
      <c r="C929" s="98"/>
      <c r="D929" s="98"/>
    </row>
    <row r="930" spans="2:4">
      <c r="B930" s="96"/>
      <c r="C930" s="98"/>
      <c r="D930" s="98"/>
    </row>
    <row r="931" spans="2:4">
      <c r="B931" s="96"/>
      <c r="C931" s="98"/>
      <c r="D931" s="98"/>
    </row>
    <row r="932" spans="2:4">
      <c r="B932" s="96"/>
      <c r="C932" s="98"/>
      <c r="D932" s="98"/>
    </row>
    <row r="933" spans="2:4">
      <c r="B933" s="96"/>
      <c r="C933" s="98"/>
      <c r="D933" s="98"/>
    </row>
    <row r="934" spans="2:4">
      <c r="B934" s="96"/>
      <c r="C934" s="98"/>
      <c r="D934" s="98"/>
    </row>
    <row r="935" spans="2:4">
      <c r="B935" s="96"/>
      <c r="C935" s="98"/>
      <c r="D935" s="98"/>
    </row>
    <row r="936" spans="2:4">
      <c r="B936" s="96"/>
      <c r="C936" s="98"/>
      <c r="D936" s="98"/>
    </row>
    <row r="937" spans="2:4">
      <c r="B937" s="96"/>
      <c r="C937" s="98"/>
      <c r="D937" s="98"/>
    </row>
    <row r="938" spans="2:4">
      <c r="B938" s="96"/>
      <c r="C938" s="98"/>
      <c r="D938" s="98"/>
    </row>
    <row r="939" spans="2:4">
      <c r="B939" s="96"/>
      <c r="C939" s="98"/>
      <c r="D939" s="98"/>
    </row>
    <row r="940" spans="2:4">
      <c r="B940" s="96"/>
      <c r="C940" s="98"/>
      <c r="D940" s="98"/>
    </row>
    <row r="941" spans="2:4">
      <c r="B941" s="96"/>
      <c r="C941" s="98"/>
      <c r="D941" s="98"/>
    </row>
    <row r="942" spans="2:4">
      <c r="B942" s="96"/>
      <c r="C942" s="98"/>
      <c r="D942" s="98"/>
    </row>
    <row r="943" spans="2:4">
      <c r="B943" s="96"/>
      <c r="C943" s="98"/>
      <c r="D943" s="98"/>
    </row>
    <row r="944" spans="2:4">
      <c r="B944" s="96"/>
      <c r="C944" s="98"/>
      <c r="D944" s="98"/>
    </row>
    <row r="945" spans="2:4">
      <c r="B945" s="96"/>
      <c r="C945" s="98"/>
      <c r="D945" s="98"/>
    </row>
    <row r="946" spans="2:4">
      <c r="B946" s="96"/>
      <c r="C946" s="98"/>
      <c r="D946" s="98"/>
    </row>
    <row r="947" spans="2:4">
      <c r="B947" s="96"/>
      <c r="C947" s="98"/>
      <c r="D947" s="98"/>
    </row>
    <row r="948" spans="2:4">
      <c r="B948" s="96"/>
      <c r="C948" s="98"/>
      <c r="D948" s="98"/>
    </row>
    <row r="949" spans="2:4">
      <c r="B949" s="96"/>
      <c r="C949" s="98"/>
      <c r="D949" s="98"/>
    </row>
    <row r="950" spans="2:4">
      <c r="B950" s="96"/>
      <c r="C950" s="98"/>
      <c r="D950" s="98"/>
    </row>
    <row r="951" spans="2:4">
      <c r="B951" s="96"/>
      <c r="C951" s="98"/>
      <c r="D951" s="98"/>
    </row>
    <row r="952" spans="2:4">
      <c r="B952" s="96"/>
      <c r="C952" s="98"/>
      <c r="D952" s="98"/>
    </row>
    <row r="953" spans="2:4">
      <c r="B953" s="96"/>
      <c r="C953" s="98"/>
      <c r="D953" s="98"/>
    </row>
    <row r="954" spans="2:4">
      <c r="B954" s="96"/>
      <c r="C954" s="98"/>
      <c r="D954" s="98"/>
    </row>
    <row r="955" spans="2:4">
      <c r="B955" s="96"/>
      <c r="C955" s="98"/>
      <c r="D955" s="98"/>
    </row>
    <row r="956" spans="2:4">
      <c r="B956" s="96"/>
      <c r="C956" s="98"/>
      <c r="D956" s="98"/>
    </row>
    <row r="957" spans="2:4">
      <c r="B957" s="96"/>
      <c r="C957" s="98"/>
      <c r="D957" s="98"/>
    </row>
    <row r="958" spans="2:4">
      <c r="B958" s="96"/>
      <c r="C958" s="98"/>
      <c r="D958" s="98"/>
    </row>
    <row r="959" spans="2:4">
      <c r="B959" s="96"/>
      <c r="C959" s="98"/>
      <c r="D959" s="98"/>
    </row>
    <row r="960" spans="2:4">
      <c r="B960" s="96"/>
      <c r="C960" s="98"/>
      <c r="D960" s="98"/>
    </row>
    <row r="961" spans="2:4">
      <c r="B961" s="96"/>
      <c r="C961" s="98"/>
      <c r="D961" s="98"/>
    </row>
    <row r="962" spans="2:4">
      <c r="B962" s="96"/>
      <c r="C962" s="98"/>
      <c r="D962" s="98"/>
    </row>
    <row r="963" spans="2:4">
      <c r="B963" s="96"/>
      <c r="C963" s="98"/>
      <c r="D963" s="98"/>
    </row>
    <row r="964" spans="2:4">
      <c r="B964" s="96"/>
      <c r="C964" s="98"/>
      <c r="D964" s="98"/>
    </row>
    <row r="965" spans="2:4">
      <c r="B965" s="96"/>
      <c r="C965" s="98"/>
      <c r="D965" s="98"/>
    </row>
    <row r="966" spans="2:4">
      <c r="B966" s="96"/>
      <c r="C966" s="98"/>
      <c r="D966" s="98"/>
    </row>
    <row r="967" spans="2:4">
      <c r="B967" s="96"/>
      <c r="C967" s="98"/>
      <c r="D967" s="98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152</v>
      </c>
      <c r="C1" s="46" t="s" vm="1">
        <v>240</v>
      </c>
    </row>
    <row r="2" spans="2:16">
      <c r="B2" s="46" t="s">
        <v>151</v>
      </c>
      <c r="C2" s="46" t="s">
        <v>241</v>
      </c>
    </row>
    <row r="3" spans="2:16">
      <c r="B3" s="46" t="s">
        <v>153</v>
      </c>
      <c r="C3" s="46" t="s">
        <v>242</v>
      </c>
    </row>
    <row r="4" spans="2:16">
      <c r="B4" s="46" t="s">
        <v>154</v>
      </c>
      <c r="C4" s="46" t="s">
        <v>243</v>
      </c>
    </row>
    <row r="6" spans="2:16" ht="26.25" customHeight="1">
      <c r="B6" s="151" t="s">
        <v>190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63">
      <c r="B7" s="21" t="s">
        <v>121</v>
      </c>
      <c r="C7" s="29" t="s">
        <v>49</v>
      </c>
      <c r="D7" s="29" t="s">
        <v>70</v>
      </c>
      <c r="E7" s="29" t="s">
        <v>14</v>
      </c>
      <c r="F7" s="29" t="s">
        <v>71</v>
      </c>
      <c r="G7" s="29" t="s">
        <v>109</v>
      </c>
      <c r="H7" s="29" t="s">
        <v>17</v>
      </c>
      <c r="I7" s="29" t="s">
        <v>108</v>
      </c>
      <c r="J7" s="29" t="s">
        <v>16</v>
      </c>
      <c r="K7" s="29" t="s">
        <v>188</v>
      </c>
      <c r="L7" s="29" t="s">
        <v>220</v>
      </c>
      <c r="M7" s="29" t="s">
        <v>189</v>
      </c>
      <c r="N7" s="29" t="s">
        <v>63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222</v>
      </c>
      <c r="M8" s="31" t="s">
        <v>218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9" t="s">
        <v>4328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0">
        <v>0</v>
      </c>
      <c r="N10" s="90"/>
      <c r="O10" s="111">
        <v>0</v>
      </c>
      <c r="P10" s="111">
        <v>0</v>
      </c>
    </row>
    <row r="11" spans="2:16" ht="20.25" customHeight="1">
      <c r="B11" s="112" t="s">
        <v>230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2:16">
      <c r="B12" s="112" t="s">
        <v>117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2:16">
      <c r="B13" s="112" t="s">
        <v>221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2:16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2:16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2:16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2:16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2:16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2:16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2:16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2:16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2:16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2:16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2:16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6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16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2:16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2:16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2:16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2:16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2:16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2:16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2:16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2:16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</row>
    <row r="38" spans="2:16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2:16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2:16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2:16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2:16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2:16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2:16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2:16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2:16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2:16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2:16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2:16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2:16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2:16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2:16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2:16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2:16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2:16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2:16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2:16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2:16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2:16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2:16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2:16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2:16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2:16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2:16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2:16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2:16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2:16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2:16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2:16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2:16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2:16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2:16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2:16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2:16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2:16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2:16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2:16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2:16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2:16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2:16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2:16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2:16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2:16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2:16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2:16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2:16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2:16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2:16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2:16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0" spans="2:16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2:16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</row>
    <row r="92" spans="2:16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</row>
    <row r="93" spans="2:16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</row>
    <row r="94" spans="2:16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</row>
    <row r="95" spans="2:16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</row>
    <row r="96" spans="2:16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2:16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</row>
    <row r="98" spans="2:16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</row>
    <row r="99" spans="2:16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</row>
    <row r="100" spans="2:16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</row>
    <row r="101" spans="2:16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2:16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</row>
    <row r="103" spans="2:16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</row>
    <row r="104" spans="2:16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</row>
    <row r="105" spans="2:16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2:16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2:16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</row>
    <row r="108" spans="2:16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</row>
    <row r="109" spans="2:16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2:16">
      <c r="B110" s="96"/>
      <c r="C110" s="96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</row>
    <row r="111" spans="2:16">
      <c r="B111" s="96"/>
      <c r="C111" s="96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</row>
    <row r="112" spans="2:16">
      <c r="B112" s="96"/>
      <c r="C112" s="96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</row>
    <row r="113" spans="2:16">
      <c r="B113" s="96"/>
      <c r="C113" s="96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</row>
    <row r="114" spans="2:16">
      <c r="B114" s="96"/>
      <c r="C114" s="96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</row>
    <row r="115" spans="2:16">
      <c r="B115" s="96"/>
      <c r="C115" s="96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</row>
    <row r="116" spans="2:16">
      <c r="B116" s="96"/>
      <c r="C116" s="96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</row>
    <row r="117" spans="2:16">
      <c r="B117" s="96"/>
      <c r="C117" s="96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</row>
    <row r="118" spans="2:16">
      <c r="B118" s="96"/>
      <c r="C118" s="96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</row>
    <row r="119" spans="2:16">
      <c r="B119" s="96"/>
      <c r="C119" s="96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</row>
    <row r="120" spans="2:16">
      <c r="B120" s="96"/>
      <c r="C120" s="96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</row>
    <row r="121" spans="2:16">
      <c r="B121" s="96"/>
      <c r="C121" s="96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</row>
    <row r="122" spans="2:16">
      <c r="B122" s="96"/>
      <c r="C122" s="96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</row>
    <row r="123" spans="2:16">
      <c r="B123" s="96"/>
      <c r="C123" s="96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</row>
    <row r="124" spans="2:16">
      <c r="B124" s="96"/>
      <c r="C124" s="96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</row>
    <row r="125" spans="2:16">
      <c r="B125" s="96"/>
      <c r="C125" s="96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</row>
    <row r="126" spans="2:16">
      <c r="B126" s="96"/>
      <c r="C126" s="96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</row>
    <row r="127" spans="2:16">
      <c r="B127" s="96"/>
      <c r="C127" s="96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</row>
    <row r="128" spans="2:16">
      <c r="B128" s="96"/>
      <c r="C128" s="96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</row>
    <row r="129" spans="2:16">
      <c r="B129" s="96"/>
      <c r="C129" s="96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</row>
    <row r="130" spans="2:16">
      <c r="B130" s="96"/>
      <c r="C130" s="96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</row>
    <row r="131" spans="2:16">
      <c r="B131" s="96"/>
      <c r="C131" s="96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</row>
    <row r="132" spans="2:16">
      <c r="B132" s="96"/>
      <c r="C132" s="96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</row>
    <row r="133" spans="2:16">
      <c r="B133" s="96"/>
      <c r="C133" s="96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</row>
    <row r="134" spans="2:16">
      <c r="B134" s="96"/>
      <c r="C134" s="96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</row>
    <row r="135" spans="2:16">
      <c r="B135" s="96"/>
      <c r="C135" s="96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</row>
    <row r="136" spans="2:16">
      <c r="B136" s="96"/>
      <c r="C136" s="96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</row>
    <row r="137" spans="2:16">
      <c r="B137" s="96"/>
      <c r="C137" s="96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</row>
    <row r="138" spans="2:16">
      <c r="B138" s="96"/>
      <c r="C138" s="96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</row>
    <row r="139" spans="2:16">
      <c r="B139" s="96"/>
      <c r="C139" s="96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</row>
    <row r="140" spans="2:16">
      <c r="B140" s="96"/>
      <c r="C140" s="96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</row>
    <row r="141" spans="2:16">
      <c r="B141" s="96"/>
      <c r="C141" s="96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</row>
    <row r="142" spans="2:16">
      <c r="B142" s="96"/>
      <c r="C142" s="96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</row>
    <row r="143" spans="2:16">
      <c r="B143" s="96"/>
      <c r="C143" s="96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</row>
    <row r="144" spans="2:16">
      <c r="B144" s="96"/>
      <c r="C144" s="96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</row>
    <row r="145" spans="2:16">
      <c r="B145" s="96"/>
      <c r="C145" s="96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</row>
    <row r="146" spans="2:16">
      <c r="B146" s="96"/>
      <c r="C146" s="96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</row>
    <row r="147" spans="2:16">
      <c r="B147" s="96"/>
      <c r="C147" s="96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</row>
    <row r="148" spans="2:16">
      <c r="B148" s="96"/>
      <c r="C148" s="96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</row>
    <row r="149" spans="2:16">
      <c r="B149" s="96"/>
      <c r="C149" s="96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</row>
    <row r="150" spans="2:16">
      <c r="B150" s="96"/>
      <c r="C150" s="96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</row>
    <row r="151" spans="2:16">
      <c r="B151" s="96"/>
      <c r="C151" s="96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</row>
    <row r="152" spans="2:16">
      <c r="B152" s="96"/>
      <c r="C152" s="96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</row>
    <row r="153" spans="2:16">
      <c r="B153" s="96"/>
      <c r="C153" s="96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</row>
    <row r="154" spans="2:16">
      <c r="B154" s="96"/>
      <c r="C154" s="96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</row>
    <row r="155" spans="2:16">
      <c r="B155" s="96"/>
      <c r="C155" s="96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</row>
    <row r="156" spans="2:16">
      <c r="B156" s="96"/>
      <c r="C156" s="96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</row>
    <row r="157" spans="2:16">
      <c r="B157" s="96"/>
      <c r="C157" s="96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</row>
    <row r="158" spans="2:16">
      <c r="B158" s="96"/>
      <c r="C158" s="96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</row>
    <row r="159" spans="2:16">
      <c r="B159" s="96"/>
      <c r="C159" s="96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</row>
    <row r="160" spans="2:16">
      <c r="B160" s="96"/>
      <c r="C160" s="96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</row>
    <row r="161" spans="2:16">
      <c r="B161" s="96"/>
      <c r="C161" s="96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</row>
    <row r="162" spans="2:16">
      <c r="B162" s="96"/>
      <c r="C162" s="96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</row>
    <row r="163" spans="2:16">
      <c r="B163" s="96"/>
      <c r="C163" s="96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</row>
    <row r="164" spans="2:16">
      <c r="B164" s="96"/>
      <c r="C164" s="96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</row>
    <row r="165" spans="2:16">
      <c r="B165" s="96"/>
      <c r="C165" s="96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</row>
    <row r="166" spans="2:16">
      <c r="B166" s="96"/>
      <c r="C166" s="96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</row>
    <row r="167" spans="2:16">
      <c r="B167" s="96"/>
      <c r="C167" s="96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</row>
    <row r="168" spans="2:16">
      <c r="B168" s="96"/>
      <c r="C168" s="96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</row>
    <row r="169" spans="2:16">
      <c r="B169" s="96"/>
      <c r="C169" s="96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</row>
    <row r="170" spans="2:16">
      <c r="B170" s="96"/>
      <c r="C170" s="96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</row>
    <row r="171" spans="2:16">
      <c r="B171" s="96"/>
      <c r="C171" s="96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</row>
    <row r="172" spans="2:16">
      <c r="B172" s="96"/>
      <c r="C172" s="96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</row>
    <row r="173" spans="2:16">
      <c r="B173" s="96"/>
      <c r="C173" s="96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</row>
    <row r="174" spans="2:16">
      <c r="B174" s="96"/>
      <c r="C174" s="96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</row>
    <row r="175" spans="2:16">
      <c r="B175" s="96"/>
      <c r="C175" s="96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</row>
    <row r="176" spans="2:16">
      <c r="B176" s="96"/>
      <c r="C176" s="96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</row>
    <row r="177" spans="2:16">
      <c r="B177" s="96"/>
      <c r="C177" s="96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</row>
    <row r="178" spans="2:16">
      <c r="B178" s="96"/>
      <c r="C178" s="96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</row>
    <row r="179" spans="2:16">
      <c r="B179" s="96"/>
      <c r="C179" s="96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</row>
    <row r="180" spans="2:16">
      <c r="B180" s="96"/>
      <c r="C180" s="96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</row>
    <row r="181" spans="2:16">
      <c r="B181" s="96"/>
      <c r="C181" s="96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</row>
    <row r="182" spans="2:16">
      <c r="B182" s="96"/>
      <c r="C182" s="96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</row>
    <row r="183" spans="2:16">
      <c r="B183" s="96"/>
      <c r="C183" s="96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</row>
    <row r="184" spans="2:16">
      <c r="B184" s="96"/>
      <c r="C184" s="96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</row>
    <row r="185" spans="2:16">
      <c r="B185" s="96"/>
      <c r="C185" s="96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</row>
    <row r="186" spans="2:16">
      <c r="B186" s="96"/>
      <c r="C186" s="96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</row>
    <row r="187" spans="2:16">
      <c r="B187" s="96"/>
      <c r="C187" s="96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</row>
    <row r="188" spans="2:16">
      <c r="B188" s="96"/>
      <c r="C188" s="96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</row>
    <row r="189" spans="2:16">
      <c r="B189" s="96"/>
      <c r="C189" s="96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</row>
    <row r="190" spans="2:16">
      <c r="B190" s="96"/>
      <c r="C190" s="96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</row>
    <row r="191" spans="2:16">
      <c r="B191" s="96"/>
      <c r="C191" s="96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</row>
    <row r="192" spans="2:16">
      <c r="B192" s="96"/>
      <c r="C192" s="96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</row>
    <row r="193" spans="2:16">
      <c r="B193" s="96"/>
      <c r="C193" s="96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</row>
    <row r="194" spans="2:16">
      <c r="B194" s="96"/>
      <c r="C194" s="96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</row>
    <row r="195" spans="2:16">
      <c r="B195" s="96"/>
      <c r="C195" s="96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</row>
    <row r="196" spans="2:16">
      <c r="B196" s="96"/>
      <c r="C196" s="96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</row>
    <row r="197" spans="2:16">
      <c r="B197" s="96"/>
      <c r="C197" s="96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</row>
    <row r="198" spans="2:16">
      <c r="B198" s="96"/>
      <c r="C198" s="96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</row>
    <row r="199" spans="2:16">
      <c r="B199" s="96"/>
      <c r="C199" s="96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</row>
    <row r="200" spans="2:16">
      <c r="B200" s="96"/>
      <c r="C200" s="96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</row>
    <row r="201" spans="2:16">
      <c r="B201" s="96"/>
      <c r="C201" s="96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</row>
    <row r="202" spans="2:16">
      <c r="B202" s="96"/>
      <c r="C202" s="96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</row>
    <row r="203" spans="2:16">
      <c r="B203" s="96"/>
      <c r="C203" s="96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</row>
    <row r="204" spans="2:16">
      <c r="B204" s="96"/>
      <c r="C204" s="96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</row>
    <row r="205" spans="2:16">
      <c r="B205" s="96"/>
      <c r="C205" s="96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</row>
    <row r="206" spans="2:16">
      <c r="B206" s="96"/>
      <c r="C206" s="96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</row>
    <row r="207" spans="2:16">
      <c r="B207" s="96"/>
      <c r="C207" s="96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</row>
    <row r="208" spans="2:16">
      <c r="B208" s="96"/>
      <c r="C208" s="96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</row>
    <row r="209" spans="2:16">
      <c r="B209" s="96"/>
      <c r="C209" s="96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</row>
    <row r="210" spans="2:16">
      <c r="B210" s="96"/>
      <c r="C210" s="96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</row>
    <row r="211" spans="2:16">
      <c r="B211" s="96"/>
      <c r="C211" s="96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</row>
    <row r="212" spans="2:16">
      <c r="B212" s="96"/>
      <c r="C212" s="96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</row>
    <row r="213" spans="2:16">
      <c r="B213" s="96"/>
      <c r="C213" s="96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</row>
    <row r="214" spans="2:16">
      <c r="B214" s="96"/>
      <c r="C214" s="96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</row>
    <row r="215" spans="2:16">
      <c r="B215" s="96"/>
      <c r="C215" s="96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</row>
    <row r="216" spans="2:16">
      <c r="B216" s="96"/>
      <c r="C216" s="96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</row>
    <row r="217" spans="2:16">
      <c r="B217" s="96"/>
      <c r="C217" s="96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152</v>
      </c>
      <c r="C1" s="46" t="s" vm="1">
        <v>240</v>
      </c>
    </row>
    <row r="2" spans="2:16">
      <c r="B2" s="46" t="s">
        <v>151</v>
      </c>
      <c r="C2" s="46" t="s">
        <v>241</v>
      </c>
    </row>
    <row r="3" spans="2:16">
      <c r="B3" s="46" t="s">
        <v>153</v>
      </c>
      <c r="C3" s="46" t="s">
        <v>242</v>
      </c>
    </row>
    <row r="4" spans="2:16">
      <c r="B4" s="46" t="s">
        <v>154</v>
      </c>
      <c r="C4" s="46" t="s">
        <v>243</v>
      </c>
    </row>
    <row r="6" spans="2:16" ht="26.25" customHeight="1">
      <c r="B6" s="151" t="s">
        <v>191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63">
      <c r="B7" s="21" t="s">
        <v>121</v>
      </c>
      <c r="C7" s="29" t="s">
        <v>49</v>
      </c>
      <c r="D7" s="29" t="s">
        <v>70</v>
      </c>
      <c r="E7" s="29" t="s">
        <v>14</v>
      </c>
      <c r="F7" s="29" t="s">
        <v>71</v>
      </c>
      <c r="G7" s="29" t="s">
        <v>109</v>
      </c>
      <c r="H7" s="29" t="s">
        <v>17</v>
      </c>
      <c r="I7" s="29" t="s">
        <v>108</v>
      </c>
      <c r="J7" s="29" t="s">
        <v>16</v>
      </c>
      <c r="K7" s="29" t="s">
        <v>188</v>
      </c>
      <c r="L7" s="29" t="s">
        <v>215</v>
      </c>
      <c r="M7" s="29" t="s">
        <v>189</v>
      </c>
      <c r="N7" s="29" t="s">
        <v>63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222</v>
      </c>
      <c r="M8" s="31" t="s">
        <v>218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9" t="s">
        <v>4329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0">
        <v>0</v>
      </c>
      <c r="N10" s="90"/>
      <c r="O10" s="111">
        <v>0</v>
      </c>
      <c r="P10" s="111">
        <v>0</v>
      </c>
    </row>
    <row r="11" spans="2:16" ht="20.25" customHeight="1">
      <c r="B11" s="112" t="s">
        <v>230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2:16">
      <c r="B12" s="112" t="s">
        <v>117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2:16">
      <c r="B13" s="112" t="s">
        <v>221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2:16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2:16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2:16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2:16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2:16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2:16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2:16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2:16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2:16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2:16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2:16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6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16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2:16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2:16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2:16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2:16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2:16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2:16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2:16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2:16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</row>
    <row r="38" spans="2:16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2:16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2:16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2:16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2:16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2:16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2:16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2:16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2:16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2:16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2:16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2:16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2:16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2:16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2:16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2:16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2:16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2:16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2:16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2:16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2:16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2:16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2:16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2:16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2:16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2:16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2:16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2:16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2:16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2:16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2:16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2:16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2:16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2:16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2:16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2:16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2:16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2:16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2:16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2:16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2:16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2:16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2:16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2:16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2:16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2:16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2:16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2:16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2:16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2:16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2:16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2:16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0" spans="2:16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2:16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</row>
    <row r="92" spans="2:16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</row>
    <row r="93" spans="2:16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</row>
    <row r="94" spans="2:16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</row>
    <row r="95" spans="2:16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</row>
    <row r="96" spans="2:16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2:16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</row>
    <row r="98" spans="2:16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</row>
    <row r="99" spans="2:16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</row>
    <row r="100" spans="2:16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</row>
    <row r="101" spans="2:16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2:16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</row>
    <row r="103" spans="2:16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</row>
    <row r="104" spans="2:16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</row>
    <row r="105" spans="2:16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2:16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2:16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</row>
    <row r="108" spans="2:16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</row>
    <row r="109" spans="2:16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2:16">
      <c r="B110" s="96"/>
      <c r="C110" s="96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</row>
    <row r="111" spans="2:16">
      <c r="B111" s="96"/>
      <c r="C111" s="96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</row>
    <row r="112" spans="2:16">
      <c r="B112" s="96"/>
      <c r="C112" s="96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</row>
    <row r="113" spans="2:16">
      <c r="B113" s="96"/>
      <c r="C113" s="96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</row>
    <row r="114" spans="2:16">
      <c r="B114" s="96"/>
      <c r="C114" s="96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</row>
    <row r="115" spans="2:16">
      <c r="B115" s="96"/>
      <c r="C115" s="96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</row>
    <row r="116" spans="2:16">
      <c r="B116" s="96"/>
      <c r="C116" s="96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</row>
    <row r="117" spans="2:16">
      <c r="B117" s="96"/>
      <c r="C117" s="96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</row>
    <row r="118" spans="2:16">
      <c r="B118" s="96"/>
      <c r="C118" s="96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</row>
    <row r="119" spans="2:16">
      <c r="B119" s="96"/>
      <c r="C119" s="96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</row>
    <row r="120" spans="2:16">
      <c r="B120" s="96"/>
      <c r="C120" s="96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</row>
    <row r="121" spans="2:16">
      <c r="B121" s="96"/>
      <c r="C121" s="96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</row>
    <row r="122" spans="2:16">
      <c r="B122" s="96"/>
      <c r="C122" s="96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</row>
    <row r="123" spans="2:16">
      <c r="B123" s="96"/>
      <c r="C123" s="96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</row>
    <row r="124" spans="2:16">
      <c r="B124" s="96"/>
      <c r="C124" s="96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</row>
    <row r="125" spans="2:16">
      <c r="B125" s="96"/>
      <c r="C125" s="96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</row>
    <row r="126" spans="2:16">
      <c r="B126" s="96"/>
      <c r="C126" s="96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</row>
    <row r="127" spans="2:16">
      <c r="B127" s="96"/>
      <c r="C127" s="96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</row>
    <row r="128" spans="2:16">
      <c r="B128" s="96"/>
      <c r="C128" s="96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</row>
    <row r="129" spans="2:16">
      <c r="B129" s="96"/>
      <c r="C129" s="96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</row>
    <row r="130" spans="2:16">
      <c r="B130" s="96"/>
      <c r="C130" s="96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</row>
    <row r="131" spans="2:16">
      <c r="B131" s="96"/>
      <c r="C131" s="96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</row>
    <row r="132" spans="2:16">
      <c r="B132" s="96"/>
      <c r="C132" s="96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</row>
    <row r="133" spans="2:16">
      <c r="B133" s="96"/>
      <c r="C133" s="96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</row>
    <row r="134" spans="2:16">
      <c r="B134" s="96"/>
      <c r="C134" s="96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</row>
    <row r="135" spans="2:16">
      <c r="B135" s="96"/>
      <c r="C135" s="96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</row>
    <row r="136" spans="2:16">
      <c r="B136" s="96"/>
      <c r="C136" s="96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</row>
    <row r="137" spans="2:16">
      <c r="B137" s="96"/>
      <c r="C137" s="96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</row>
    <row r="138" spans="2:16">
      <c r="B138" s="96"/>
      <c r="C138" s="96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</row>
    <row r="139" spans="2:16">
      <c r="B139" s="96"/>
      <c r="C139" s="96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</row>
    <row r="140" spans="2:16">
      <c r="B140" s="96"/>
      <c r="C140" s="96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</row>
    <row r="141" spans="2:16">
      <c r="B141" s="96"/>
      <c r="C141" s="96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</row>
    <row r="142" spans="2:16">
      <c r="B142" s="96"/>
      <c r="C142" s="96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</row>
    <row r="143" spans="2:16">
      <c r="B143" s="96"/>
      <c r="C143" s="96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</row>
    <row r="144" spans="2:16">
      <c r="B144" s="96"/>
      <c r="C144" s="96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</row>
    <row r="145" spans="2:16">
      <c r="B145" s="96"/>
      <c r="C145" s="96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</row>
    <row r="146" spans="2:16">
      <c r="B146" s="96"/>
      <c r="C146" s="96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</row>
    <row r="147" spans="2:16">
      <c r="B147" s="96"/>
      <c r="C147" s="96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</row>
    <row r="148" spans="2:16">
      <c r="B148" s="96"/>
      <c r="C148" s="96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</row>
    <row r="149" spans="2:16">
      <c r="B149" s="96"/>
      <c r="C149" s="96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</row>
    <row r="150" spans="2:16">
      <c r="B150" s="96"/>
      <c r="C150" s="96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</row>
    <row r="151" spans="2:16">
      <c r="B151" s="96"/>
      <c r="C151" s="96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</row>
    <row r="152" spans="2:16">
      <c r="B152" s="96"/>
      <c r="C152" s="96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</row>
    <row r="153" spans="2:16">
      <c r="B153" s="96"/>
      <c r="C153" s="96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</row>
    <row r="154" spans="2:16">
      <c r="B154" s="96"/>
      <c r="C154" s="96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</row>
    <row r="155" spans="2:16">
      <c r="B155" s="96"/>
      <c r="C155" s="96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</row>
    <row r="156" spans="2:16">
      <c r="B156" s="96"/>
      <c r="C156" s="96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</row>
    <row r="157" spans="2:16">
      <c r="B157" s="96"/>
      <c r="C157" s="96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</row>
    <row r="158" spans="2:16">
      <c r="B158" s="96"/>
      <c r="C158" s="96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</row>
    <row r="159" spans="2:16">
      <c r="B159" s="96"/>
      <c r="C159" s="96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</row>
    <row r="160" spans="2:16">
      <c r="B160" s="96"/>
      <c r="C160" s="96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</row>
    <row r="161" spans="2:16">
      <c r="B161" s="96"/>
      <c r="C161" s="96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</row>
    <row r="162" spans="2:16">
      <c r="B162" s="96"/>
      <c r="C162" s="96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</row>
    <row r="163" spans="2:16">
      <c r="B163" s="96"/>
      <c r="C163" s="96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</row>
    <row r="164" spans="2:16">
      <c r="B164" s="96"/>
      <c r="C164" s="96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</row>
    <row r="165" spans="2:16">
      <c r="B165" s="96"/>
      <c r="C165" s="96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</row>
    <row r="166" spans="2:16">
      <c r="B166" s="96"/>
      <c r="C166" s="96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</row>
    <row r="167" spans="2:16">
      <c r="B167" s="96"/>
      <c r="C167" s="96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</row>
    <row r="168" spans="2:16">
      <c r="B168" s="96"/>
      <c r="C168" s="96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</row>
    <row r="169" spans="2:16">
      <c r="B169" s="96"/>
      <c r="C169" s="96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</row>
    <row r="170" spans="2:16">
      <c r="B170" s="96"/>
      <c r="C170" s="96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</row>
    <row r="171" spans="2:16">
      <c r="B171" s="96"/>
      <c r="C171" s="96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</row>
    <row r="172" spans="2:16">
      <c r="B172" s="96"/>
      <c r="C172" s="96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</row>
    <row r="173" spans="2:16">
      <c r="B173" s="96"/>
      <c r="C173" s="96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</row>
    <row r="174" spans="2:16">
      <c r="B174" s="96"/>
      <c r="C174" s="96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</row>
    <row r="175" spans="2:16">
      <c r="B175" s="96"/>
      <c r="C175" s="96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</row>
    <row r="176" spans="2:16">
      <c r="B176" s="96"/>
      <c r="C176" s="96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</row>
    <row r="177" spans="2:16">
      <c r="B177" s="96"/>
      <c r="C177" s="96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</row>
    <row r="178" spans="2:16">
      <c r="B178" s="96"/>
      <c r="C178" s="96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</row>
    <row r="179" spans="2:16">
      <c r="B179" s="96"/>
      <c r="C179" s="96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</row>
    <row r="180" spans="2:16">
      <c r="B180" s="96"/>
      <c r="C180" s="96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</row>
    <row r="181" spans="2:16">
      <c r="B181" s="96"/>
      <c r="C181" s="96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</row>
    <row r="182" spans="2:16">
      <c r="B182" s="96"/>
      <c r="C182" s="96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</row>
    <row r="183" spans="2:16">
      <c r="B183" s="96"/>
      <c r="C183" s="96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</row>
    <row r="184" spans="2:16">
      <c r="B184" s="96"/>
      <c r="C184" s="96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</row>
    <row r="185" spans="2:16">
      <c r="B185" s="96"/>
      <c r="C185" s="96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</row>
    <row r="186" spans="2:16">
      <c r="B186" s="96"/>
      <c r="C186" s="96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</row>
    <row r="187" spans="2:16">
      <c r="B187" s="96"/>
      <c r="C187" s="96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</row>
    <row r="188" spans="2:16">
      <c r="B188" s="96"/>
      <c r="C188" s="96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</row>
    <row r="189" spans="2:16">
      <c r="B189" s="96"/>
      <c r="C189" s="96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</row>
    <row r="190" spans="2:16">
      <c r="B190" s="96"/>
      <c r="C190" s="96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</row>
    <row r="191" spans="2:16">
      <c r="B191" s="96"/>
      <c r="C191" s="96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</row>
    <row r="192" spans="2:16">
      <c r="B192" s="96"/>
      <c r="C192" s="96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</row>
    <row r="193" spans="2:16">
      <c r="B193" s="96"/>
      <c r="C193" s="96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</row>
    <row r="194" spans="2:16">
      <c r="B194" s="96"/>
      <c r="C194" s="96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</row>
    <row r="195" spans="2:16">
      <c r="B195" s="96"/>
      <c r="C195" s="96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</row>
    <row r="196" spans="2:16">
      <c r="B196" s="96"/>
      <c r="C196" s="96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</row>
    <row r="197" spans="2:16">
      <c r="B197" s="96"/>
      <c r="C197" s="96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</row>
    <row r="198" spans="2:16">
      <c r="B198" s="96"/>
      <c r="C198" s="96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</row>
    <row r="199" spans="2:16">
      <c r="B199" s="96"/>
      <c r="C199" s="96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</row>
    <row r="200" spans="2:16">
      <c r="B200" s="96"/>
      <c r="C200" s="96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</row>
    <row r="201" spans="2:16">
      <c r="B201" s="96"/>
      <c r="C201" s="96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</row>
    <row r="202" spans="2:16">
      <c r="B202" s="96"/>
      <c r="C202" s="96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</row>
    <row r="203" spans="2:16">
      <c r="B203" s="96"/>
      <c r="C203" s="96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</row>
    <row r="204" spans="2:16">
      <c r="B204" s="96"/>
      <c r="C204" s="96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</row>
    <row r="205" spans="2:16">
      <c r="B205" s="96"/>
      <c r="C205" s="96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</row>
    <row r="206" spans="2:16">
      <c r="B206" s="96"/>
      <c r="C206" s="96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</row>
    <row r="207" spans="2:16">
      <c r="B207" s="96"/>
      <c r="C207" s="96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</row>
    <row r="208" spans="2:16">
      <c r="B208" s="96"/>
      <c r="C208" s="96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</row>
    <row r="209" spans="2:16">
      <c r="B209" s="96"/>
      <c r="C209" s="96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</row>
    <row r="210" spans="2:16">
      <c r="B210" s="96"/>
      <c r="C210" s="96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</row>
    <row r="211" spans="2:16">
      <c r="B211" s="96"/>
      <c r="C211" s="96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</row>
    <row r="212" spans="2:16">
      <c r="B212" s="96"/>
      <c r="C212" s="96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</row>
    <row r="213" spans="2:16">
      <c r="B213" s="96"/>
      <c r="C213" s="96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</row>
    <row r="214" spans="2:16">
      <c r="B214" s="96"/>
      <c r="C214" s="96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</row>
    <row r="215" spans="2:16">
      <c r="B215" s="96"/>
      <c r="C215" s="96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</row>
    <row r="216" spans="2:16">
      <c r="B216" s="96"/>
      <c r="C216" s="96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</row>
    <row r="217" spans="2:16">
      <c r="B217" s="96"/>
      <c r="C217" s="96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</row>
    <row r="218" spans="2:16">
      <c r="B218" s="96"/>
      <c r="C218" s="96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</row>
    <row r="219" spans="2:16">
      <c r="B219" s="96"/>
      <c r="C219" s="96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</row>
    <row r="220" spans="2:16">
      <c r="B220" s="96"/>
      <c r="C220" s="96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</row>
    <row r="221" spans="2:16">
      <c r="B221" s="96"/>
      <c r="C221" s="96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</row>
    <row r="222" spans="2:16">
      <c r="B222" s="96"/>
      <c r="C222" s="96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</row>
    <row r="223" spans="2:16">
      <c r="B223" s="96"/>
      <c r="C223" s="96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</row>
    <row r="224" spans="2:16">
      <c r="B224" s="96"/>
      <c r="C224" s="96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</row>
    <row r="225" spans="2:16">
      <c r="B225" s="96"/>
      <c r="C225" s="96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</row>
    <row r="226" spans="2:16">
      <c r="B226" s="96"/>
      <c r="C226" s="96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</row>
    <row r="227" spans="2:16">
      <c r="B227" s="96"/>
      <c r="C227" s="96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</row>
    <row r="228" spans="2:16">
      <c r="B228" s="96"/>
      <c r="C228" s="96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</row>
    <row r="229" spans="2:16">
      <c r="B229" s="96"/>
      <c r="C229" s="96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</row>
    <row r="230" spans="2:16">
      <c r="B230" s="96"/>
      <c r="C230" s="96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</row>
    <row r="231" spans="2:16">
      <c r="B231" s="96"/>
      <c r="C231" s="96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</row>
    <row r="232" spans="2:16">
      <c r="B232" s="96"/>
      <c r="C232" s="96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</row>
    <row r="233" spans="2:16">
      <c r="B233" s="96"/>
      <c r="C233" s="96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</row>
    <row r="234" spans="2:16">
      <c r="B234" s="96"/>
      <c r="C234" s="96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</row>
    <row r="235" spans="2:16">
      <c r="B235" s="96"/>
      <c r="C235" s="96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</row>
    <row r="236" spans="2:16">
      <c r="B236" s="96"/>
      <c r="C236" s="96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</row>
    <row r="237" spans="2:16">
      <c r="B237" s="96"/>
      <c r="C237" s="96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</row>
    <row r="238" spans="2:16">
      <c r="B238" s="96"/>
      <c r="C238" s="96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</row>
    <row r="239" spans="2:16">
      <c r="B239" s="96"/>
      <c r="C239" s="96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</row>
    <row r="240" spans="2:16">
      <c r="B240" s="96"/>
      <c r="C240" s="96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</row>
    <row r="241" spans="2:16">
      <c r="B241" s="96"/>
      <c r="C241" s="96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</row>
    <row r="242" spans="2:16">
      <c r="B242" s="96"/>
      <c r="C242" s="96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</row>
    <row r="243" spans="2:16">
      <c r="B243" s="96"/>
      <c r="C243" s="96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</row>
    <row r="244" spans="2:16">
      <c r="B244" s="96"/>
      <c r="C244" s="96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</row>
    <row r="245" spans="2:16">
      <c r="B245" s="96"/>
      <c r="C245" s="96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</row>
    <row r="246" spans="2:16">
      <c r="B246" s="96"/>
      <c r="C246" s="96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</row>
    <row r="247" spans="2:16">
      <c r="B247" s="96"/>
      <c r="C247" s="96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</row>
    <row r="248" spans="2:16">
      <c r="B248" s="96"/>
      <c r="C248" s="96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</row>
    <row r="249" spans="2:16">
      <c r="B249" s="96"/>
      <c r="C249" s="96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</row>
    <row r="250" spans="2:16">
      <c r="B250" s="96"/>
      <c r="C250" s="96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</row>
    <row r="251" spans="2:16">
      <c r="B251" s="96"/>
      <c r="C251" s="96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</row>
    <row r="252" spans="2:16">
      <c r="B252" s="96"/>
      <c r="C252" s="96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</row>
    <row r="253" spans="2:16">
      <c r="B253" s="96"/>
      <c r="C253" s="96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</row>
    <row r="254" spans="2:16">
      <c r="B254" s="96"/>
      <c r="C254" s="96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</row>
    <row r="255" spans="2:16">
      <c r="B255" s="96"/>
      <c r="C255" s="96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</row>
    <row r="256" spans="2:16">
      <c r="B256" s="96"/>
      <c r="C256" s="96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</row>
    <row r="257" spans="2:16">
      <c r="B257" s="96"/>
      <c r="C257" s="96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</row>
    <row r="258" spans="2:16">
      <c r="B258" s="96"/>
      <c r="C258" s="96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</row>
    <row r="259" spans="2:16">
      <c r="B259" s="96"/>
      <c r="C259" s="96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</row>
    <row r="260" spans="2:16">
      <c r="B260" s="96"/>
      <c r="C260" s="96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</row>
    <row r="261" spans="2:16">
      <c r="B261" s="96"/>
      <c r="C261" s="96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</row>
    <row r="262" spans="2:16">
      <c r="B262" s="96"/>
      <c r="C262" s="96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</row>
    <row r="263" spans="2:16">
      <c r="B263" s="96"/>
      <c r="C263" s="96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</row>
    <row r="264" spans="2:16">
      <c r="B264" s="96"/>
      <c r="C264" s="96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</row>
    <row r="265" spans="2:16">
      <c r="B265" s="96"/>
      <c r="C265" s="96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</row>
    <row r="266" spans="2:16">
      <c r="B266" s="96"/>
      <c r="C266" s="96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</row>
    <row r="267" spans="2:16">
      <c r="B267" s="96"/>
      <c r="C267" s="96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</row>
    <row r="268" spans="2:16">
      <c r="B268" s="96"/>
      <c r="C268" s="96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</row>
    <row r="269" spans="2:16">
      <c r="B269" s="96"/>
      <c r="C269" s="96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</row>
    <row r="270" spans="2:16">
      <c r="B270" s="96"/>
      <c r="C270" s="96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</row>
    <row r="271" spans="2:16">
      <c r="B271" s="96"/>
      <c r="C271" s="96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</row>
    <row r="272" spans="2:16">
      <c r="B272" s="96"/>
      <c r="C272" s="96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</row>
    <row r="273" spans="2:16">
      <c r="B273" s="96"/>
      <c r="C273" s="96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</row>
    <row r="274" spans="2:16">
      <c r="B274" s="96"/>
      <c r="C274" s="96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</row>
    <row r="275" spans="2:16">
      <c r="B275" s="96"/>
      <c r="C275" s="96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</row>
    <row r="276" spans="2:16">
      <c r="B276" s="96"/>
      <c r="C276" s="96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</row>
    <row r="277" spans="2:16">
      <c r="B277" s="96"/>
      <c r="C277" s="96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</row>
    <row r="278" spans="2:16">
      <c r="B278" s="96"/>
      <c r="C278" s="96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</row>
    <row r="279" spans="2:16">
      <c r="B279" s="96"/>
      <c r="C279" s="96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</row>
    <row r="280" spans="2:16">
      <c r="B280" s="96"/>
      <c r="C280" s="96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</row>
    <row r="281" spans="2:16">
      <c r="B281" s="96"/>
      <c r="C281" s="96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</row>
    <row r="282" spans="2:16">
      <c r="B282" s="96"/>
      <c r="C282" s="96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</row>
    <row r="283" spans="2:16">
      <c r="B283" s="96"/>
      <c r="C283" s="96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</row>
    <row r="284" spans="2:16">
      <c r="B284" s="96"/>
      <c r="C284" s="96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</row>
    <row r="285" spans="2:16">
      <c r="B285" s="96"/>
      <c r="C285" s="96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</row>
    <row r="286" spans="2:16">
      <c r="B286" s="96"/>
      <c r="C286" s="96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</row>
    <row r="287" spans="2:16">
      <c r="B287" s="96"/>
      <c r="C287" s="96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</row>
    <row r="288" spans="2:16">
      <c r="B288" s="96"/>
      <c r="C288" s="96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</row>
    <row r="289" spans="2:16">
      <c r="B289" s="96"/>
      <c r="C289" s="96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</row>
    <row r="290" spans="2:16">
      <c r="B290" s="96"/>
      <c r="C290" s="96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</row>
    <row r="291" spans="2:16">
      <c r="B291" s="96"/>
      <c r="C291" s="96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</row>
    <row r="292" spans="2:16">
      <c r="B292" s="96"/>
      <c r="C292" s="96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</row>
    <row r="293" spans="2:16">
      <c r="B293" s="96"/>
      <c r="C293" s="96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</row>
    <row r="294" spans="2:16">
      <c r="B294" s="96"/>
      <c r="C294" s="96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</row>
    <row r="295" spans="2:16">
      <c r="B295" s="96"/>
      <c r="C295" s="96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</row>
    <row r="296" spans="2:16">
      <c r="B296" s="96"/>
      <c r="C296" s="96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</row>
    <row r="297" spans="2:16">
      <c r="B297" s="96"/>
      <c r="C297" s="96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</row>
    <row r="298" spans="2:16">
      <c r="B298" s="96"/>
      <c r="C298" s="96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</row>
    <row r="299" spans="2:16">
      <c r="B299" s="96"/>
      <c r="C299" s="96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</row>
    <row r="300" spans="2:16">
      <c r="B300" s="96"/>
      <c r="C300" s="96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</row>
    <row r="301" spans="2:16">
      <c r="B301" s="96"/>
      <c r="C301" s="96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</row>
    <row r="302" spans="2:16">
      <c r="B302" s="96"/>
      <c r="C302" s="96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</row>
    <row r="303" spans="2:16">
      <c r="B303" s="96"/>
      <c r="C303" s="96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</row>
    <row r="304" spans="2:16">
      <c r="B304" s="96"/>
      <c r="C304" s="96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</row>
    <row r="305" spans="2:16">
      <c r="B305" s="96"/>
      <c r="C305" s="96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</row>
    <row r="306" spans="2:16">
      <c r="B306" s="96"/>
      <c r="C306" s="96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</row>
    <row r="307" spans="2:16">
      <c r="B307" s="96"/>
      <c r="C307" s="96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</row>
    <row r="308" spans="2:16">
      <c r="B308" s="96"/>
      <c r="C308" s="96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</row>
    <row r="309" spans="2:16">
      <c r="B309" s="96"/>
      <c r="C309" s="96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</row>
    <row r="310" spans="2:16">
      <c r="B310" s="96"/>
      <c r="C310" s="96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</row>
    <row r="311" spans="2:16">
      <c r="B311" s="96"/>
      <c r="C311" s="96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</row>
    <row r="312" spans="2:16">
      <c r="B312" s="96"/>
      <c r="C312" s="96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</row>
    <row r="313" spans="2:16">
      <c r="B313" s="96"/>
      <c r="C313" s="96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</row>
    <row r="314" spans="2:16">
      <c r="B314" s="96"/>
      <c r="C314" s="96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</row>
    <row r="315" spans="2:16">
      <c r="B315" s="96"/>
      <c r="C315" s="96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</row>
    <row r="316" spans="2:16">
      <c r="B316" s="96"/>
      <c r="C316" s="96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</row>
    <row r="317" spans="2:16">
      <c r="B317" s="96"/>
      <c r="C317" s="96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</row>
    <row r="318" spans="2:16">
      <c r="B318" s="96"/>
      <c r="C318" s="96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</row>
    <row r="319" spans="2:16">
      <c r="B319" s="96"/>
      <c r="C319" s="96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</row>
    <row r="320" spans="2:16">
      <c r="B320" s="96"/>
      <c r="C320" s="96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</row>
    <row r="321" spans="2:16">
      <c r="B321" s="96"/>
      <c r="C321" s="96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</row>
    <row r="322" spans="2:16">
      <c r="B322" s="96"/>
      <c r="C322" s="96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</row>
    <row r="323" spans="2:16">
      <c r="B323" s="96"/>
      <c r="C323" s="96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</row>
    <row r="324" spans="2:16">
      <c r="B324" s="96"/>
      <c r="C324" s="96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</row>
    <row r="325" spans="2:16">
      <c r="B325" s="96"/>
      <c r="C325" s="96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</row>
    <row r="326" spans="2:16">
      <c r="B326" s="96"/>
      <c r="C326" s="96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</row>
    <row r="327" spans="2:16">
      <c r="B327" s="96"/>
      <c r="C327" s="96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</row>
    <row r="328" spans="2:16">
      <c r="B328" s="96"/>
      <c r="C328" s="96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</row>
    <row r="329" spans="2:16">
      <c r="B329" s="96"/>
      <c r="C329" s="96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</row>
    <row r="330" spans="2:16">
      <c r="B330" s="96"/>
      <c r="C330" s="96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</row>
    <row r="331" spans="2:16">
      <c r="B331" s="96"/>
      <c r="C331" s="96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</row>
    <row r="332" spans="2:16">
      <c r="B332" s="96"/>
      <c r="C332" s="96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</row>
    <row r="333" spans="2:16">
      <c r="B333" s="96"/>
      <c r="C333" s="96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</row>
    <row r="334" spans="2:16">
      <c r="B334" s="96"/>
      <c r="C334" s="96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</row>
    <row r="335" spans="2:16">
      <c r="B335" s="96"/>
      <c r="C335" s="96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</row>
    <row r="336" spans="2:16">
      <c r="B336" s="96"/>
      <c r="C336" s="96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</row>
    <row r="337" spans="2:16">
      <c r="B337" s="96"/>
      <c r="C337" s="96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</row>
    <row r="338" spans="2:16">
      <c r="B338" s="96"/>
      <c r="C338" s="96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</row>
    <row r="339" spans="2:16">
      <c r="B339" s="96"/>
      <c r="C339" s="96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</row>
    <row r="340" spans="2:16">
      <c r="B340" s="96"/>
      <c r="C340" s="96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</row>
    <row r="341" spans="2:16">
      <c r="B341" s="96"/>
      <c r="C341" s="96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</row>
    <row r="342" spans="2:16">
      <c r="B342" s="96"/>
      <c r="C342" s="96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</row>
    <row r="343" spans="2:16">
      <c r="B343" s="96"/>
      <c r="C343" s="96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</row>
    <row r="344" spans="2:16">
      <c r="B344" s="96"/>
      <c r="C344" s="96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</row>
    <row r="345" spans="2:16">
      <c r="B345" s="96"/>
      <c r="C345" s="96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</row>
    <row r="346" spans="2:16">
      <c r="B346" s="96"/>
      <c r="C346" s="96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</row>
    <row r="347" spans="2:16">
      <c r="B347" s="96"/>
      <c r="C347" s="96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</row>
    <row r="348" spans="2:16">
      <c r="B348" s="96"/>
      <c r="C348" s="96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</row>
    <row r="349" spans="2:16">
      <c r="B349" s="96"/>
      <c r="C349" s="96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</row>
    <row r="350" spans="2:16">
      <c r="B350" s="96"/>
      <c r="C350" s="96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</row>
    <row r="351" spans="2:16">
      <c r="B351" s="96"/>
      <c r="C351" s="96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</row>
    <row r="352" spans="2:16">
      <c r="B352" s="96"/>
      <c r="C352" s="96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</row>
    <row r="353" spans="2:16">
      <c r="B353" s="96"/>
      <c r="C353" s="96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</row>
    <row r="354" spans="2:16">
      <c r="B354" s="96"/>
      <c r="C354" s="96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</row>
    <row r="355" spans="2:16">
      <c r="B355" s="96"/>
      <c r="C355" s="96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</row>
    <row r="356" spans="2:16">
      <c r="B356" s="96"/>
      <c r="C356" s="96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</row>
    <row r="357" spans="2:16">
      <c r="B357" s="96"/>
      <c r="C357" s="96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</row>
    <row r="358" spans="2:16">
      <c r="B358" s="96"/>
      <c r="C358" s="96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</row>
    <row r="359" spans="2:16">
      <c r="B359" s="96"/>
      <c r="C359" s="96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</row>
    <row r="360" spans="2:16">
      <c r="B360" s="96"/>
      <c r="C360" s="96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</row>
    <row r="361" spans="2:16">
      <c r="B361" s="96"/>
      <c r="C361" s="96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</row>
    <row r="362" spans="2:16">
      <c r="B362" s="96"/>
      <c r="C362" s="96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</row>
    <row r="363" spans="2:16">
      <c r="B363" s="96"/>
      <c r="C363" s="96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</row>
    <row r="364" spans="2:16">
      <c r="B364" s="96"/>
      <c r="C364" s="96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</row>
    <row r="365" spans="2:16">
      <c r="B365" s="96"/>
      <c r="C365" s="96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</row>
    <row r="366" spans="2:16">
      <c r="B366" s="96"/>
      <c r="C366" s="96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</row>
    <row r="367" spans="2:16">
      <c r="B367" s="96"/>
      <c r="C367" s="96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</row>
    <row r="368" spans="2:16">
      <c r="B368" s="96"/>
      <c r="C368" s="96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</row>
    <row r="369" spans="2:16">
      <c r="B369" s="96"/>
      <c r="C369" s="96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</row>
    <row r="370" spans="2:16">
      <c r="B370" s="96"/>
      <c r="C370" s="96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</row>
    <row r="371" spans="2:16">
      <c r="B371" s="96"/>
      <c r="C371" s="96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</row>
    <row r="372" spans="2:16">
      <c r="B372" s="96"/>
      <c r="C372" s="96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</row>
    <row r="373" spans="2:16">
      <c r="B373" s="96"/>
      <c r="C373" s="96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</row>
    <row r="374" spans="2:16">
      <c r="B374" s="96"/>
      <c r="C374" s="96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</row>
    <row r="375" spans="2:16">
      <c r="B375" s="96"/>
      <c r="C375" s="96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</row>
    <row r="376" spans="2:16">
      <c r="B376" s="96"/>
      <c r="C376" s="96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</row>
    <row r="377" spans="2:16">
      <c r="B377" s="96"/>
      <c r="C377" s="96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</row>
    <row r="378" spans="2:16">
      <c r="B378" s="96"/>
      <c r="C378" s="96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</row>
    <row r="379" spans="2:16">
      <c r="B379" s="96"/>
      <c r="C379" s="96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</row>
    <row r="380" spans="2:16">
      <c r="B380" s="96"/>
      <c r="C380" s="96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</row>
    <row r="381" spans="2:16">
      <c r="B381" s="96"/>
      <c r="C381" s="96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</row>
    <row r="382" spans="2:16">
      <c r="B382" s="96"/>
      <c r="C382" s="96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</row>
    <row r="383" spans="2:16">
      <c r="B383" s="96"/>
      <c r="C383" s="96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</row>
    <row r="384" spans="2:16">
      <c r="B384" s="96"/>
      <c r="C384" s="96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</row>
    <row r="385" spans="2:16">
      <c r="B385" s="96"/>
      <c r="C385" s="96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</row>
    <row r="386" spans="2:16">
      <c r="B386" s="96"/>
      <c r="C386" s="96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</row>
    <row r="387" spans="2:16">
      <c r="B387" s="96"/>
      <c r="C387" s="96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</row>
    <row r="388" spans="2:16">
      <c r="B388" s="96"/>
      <c r="C388" s="96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</row>
    <row r="389" spans="2:16">
      <c r="B389" s="96"/>
      <c r="C389" s="96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</row>
    <row r="390" spans="2:16">
      <c r="B390" s="96"/>
      <c r="C390" s="96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</row>
    <row r="391" spans="2:16">
      <c r="B391" s="96"/>
      <c r="C391" s="96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</row>
    <row r="392" spans="2:16">
      <c r="B392" s="96"/>
      <c r="C392" s="96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</row>
    <row r="393" spans="2:16">
      <c r="B393" s="96"/>
      <c r="C393" s="96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</row>
    <row r="394" spans="2:16">
      <c r="B394" s="96"/>
      <c r="C394" s="96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</row>
    <row r="395" spans="2:16">
      <c r="B395" s="96"/>
      <c r="C395" s="96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</row>
    <row r="396" spans="2:16">
      <c r="B396" s="96"/>
      <c r="C396" s="96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</row>
    <row r="397" spans="2:16">
      <c r="B397" s="114"/>
      <c r="C397" s="96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</row>
    <row r="398" spans="2:16">
      <c r="B398" s="114"/>
      <c r="C398" s="96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</row>
    <row r="399" spans="2:16">
      <c r="B399" s="113"/>
      <c r="C399" s="96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</row>
    <row r="400" spans="2:16">
      <c r="B400" s="96"/>
      <c r="C400" s="96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</row>
    <row r="401" spans="2:16">
      <c r="B401" s="96"/>
      <c r="C401" s="96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</row>
    <row r="402" spans="2:16">
      <c r="B402" s="96"/>
      <c r="C402" s="96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</row>
    <row r="403" spans="2:16">
      <c r="B403" s="96"/>
      <c r="C403" s="96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</row>
    <row r="404" spans="2:16">
      <c r="B404" s="96"/>
      <c r="C404" s="96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</row>
    <row r="405" spans="2:16">
      <c r="B405" s="96"/>
      <c r="C405" s="96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</row>
    <row r="406" spans="2:16">
      <c r="B406" s="96"/>
      <c r="C406" s="96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</row>
    <row r="407" spans="2:16">
      <c r="B407" s="96"/>
      <c r="C407" s="96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</row>
    <row r="408" spans="2:16">
      <c r="B408" s="96"/>
      <c r="C408" s="96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</row>
    <row r="409" spans="2:16">
      <c r="B409" s="96"/>
      <c r="C409" s="96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</row>
    <row r="410" spans="2:16">
      <c r="B410" s="96"/>
      <c r="C410" s="96"/>
      <c r="D410" s="96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</row>
    <row r="411" spans="2:16">
      <c r="B411" s="96"/>
      <c r="C411" s="96"/>
      <c r="D411" s="96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topLeftCell="C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1.710937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42578125" style="1" bestFit="1" customWidth="1"/>
    <col min="14" max="14" width="9.7109375" style="1" bestFit="1" customWidth="1"/>
    <col min="15" max="15" width="13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152</v>
      </c>
      <c r="C1" s="46" t="s" vm="1">
        <v>240</v>
      </c>
    </row>
    <row r="2" spans="2:18">
      <c r="B2" s="46" t="s">
        <v>151</v>
      </c>
      <c r="C2" s="46" t="s">
        <v>241</v>
      </c>
    </row>
    <row r="3" spans="2:18">
      <c r="B3" s="46" t="s">
        <v>153</v>
      </c>
      <c r="C3" s="46" t="s">
        <v>242</v>
      </c>
    </row>
    <row r="4" spans="2:18">
      <c r="B4" s="46" t="s">
        <v>154</v>
      </c>
      <c r="C4" s="46" t="s">
        <v>243</v>
      </c>
    </row>
    <row r="6" spans="2:18" ht="21.75" customHeight="1">
      <c r="B6" s="154" t="s">
        <v>180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2:18" ht="27.75" customHeight="1">
      <c r="B7" s="157" t="s">
        <v>94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</row>
    <row r="8" spans="2:18" s="3" customFormat="1" ht="66" customHeight="1">
      <c r="B8" s="21" t="s">
        <v>120</v>
      </c>
      <c r="C8" s="29" t="s">
        <v>49</v>
      </c>
      <c r="D8" s="29" t="s">
        <v>124</v>
      </c>
      <c r="E8" s="29" t="s">
        <v>14</v>
      </c>
      <c r="F8" s="29" t="s">
        <v>71</v>
      </c>
      <c r="G8" s="29" t="s">
        <v>109</v>
      </c>
      <c r="H8" s="29" t="s">
        <v>17</v>
      </c>
      <c r="I8" s="29" t="s">
        <v>108</v>
      </c>
      <c r="J8" s="29" t="s">
        <v>16</v>
      </c>
      <c r="K8" s="29" t="s">
        <v>18</v>
      </c>
      <c r="L8" s="29" t="s">
        <v>215</v>
      </c>
      <c r="M8" s="29" t="s">
        <v>214</v>
      </c>
      <c r="N8" s="29" t="s">
        <v>229</v>
      </c>
      <c r="O8" s="29" t="s">
        <v>66</v>
      </c>
      <c r="P8" s="29" t="s">
        <v>217</v>
      </c>
      <c r="Q8" s="29" t="s">
        <v>155</v>
      </c>
      <c r="R8" s="59" t="s">
        <v>157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222</v>
      </c>
      <c r="M9" s="31"/>
      <c r="N9" s="15" t="s">
        <v>218</v>
      </c>
      <c r="O9" s="31" t="s">
        <v>223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9" t="s">
        <v>119</v>
      </c>
    </row>
    <row r="11" spans="2:18" s="4" customFormat="1" ht="18" customHeight="1">
      <c r="B11" s="76" t="s">
        <v>28</v>
      </c>
      <c r="C11" s="76"/>
      <c r="D11" s="77"/>
      <c r="E11" s="76"/>
      <c r="F11" s="76"/>
      <c r="G11" s="100"/>
      <c r="H11" s="79">
        <v>9.5896306942374139</v>
      </c>
      <c r="I11" s="77"/>
      <c r="J11" s="78"/>
      <c r="K11" s="80">
        <v>3.0382034219429907E-2</v>
      </c>
      <c r="L11" s="79"/>
      <c r="M11" s="101"/>
      <c r="N11" s="79"/>
      <c r="O11" s="79">
        <v>4625961.7162766205</v>
      </c>
      <c r="P11" s="80"/>
      <c r="Q11" s="80">
        <f>IFERROR(O11/$O$11,0)</f>
        <v>1</v>
      </c>
      <c r="R11" s="80">
        <f>O11/'סכום נכסי הקרן'!$C$42</f>
        <v>4.1483475727672005E-2</v>
      </c>
    </row>
    <row r="12" spans="2:18" ht="22.5" customHeight="1">
      <c r="B12" s="81" t="s">
        <v>207</v>
      </c>
      <c r="C12" s="82"/>
      <c r="D12" s="83"/>
      <c r="E12" s="82"/>
      <c r="F12" s="82"/>
      <c r="G12" s="102"/>
      <c r="H12" s="85">
        <v>9.5728482905704286</v>
      </c>
      <c r="I12" s="83"/>
      <c r="J12" s="84"/>
      <c r="K12" s="86">
        <v>3.0333359639150455E-2</v>
      </c>
      <c r="L12" s="85"/>
      <c r="M12" s="103"/>
      <c r="N12" s="85"/>
      <c r="O12" s="85">
        <v>4617014.6839473108</v>
      </c>
      <c r="P12" s="86"/>
      <c r="Q12" s="86">
        <f t="shared" ref="Q12:Q65" si="0">IFERROR(O12/$O$11,0)</f>
        <v>0.99806590869573575</v>
      </c>
      <c r="R12" s="86">
        <f>O12/'סכום נכסי הקרן'!$C$42</f>
        <v>4.1403242897996462E-2</v>
      </c>
    </row>
    <row r="13" spans="2:18">
      <c r="B13" s="95" t="s">
        <v>26</v>
      </c>
      <c r="C13" s="90"/>
      <c r="D13" s="91"/>
      <c r="E13" s="90"/>
      <c r="F13" s="90"/>
      <c r="G13" s="104"/>
      <c r="H13" s="93">
        <v>13.624798913968288</v>
      </c>
      <c r="I13" s="91"/>
      <c r="J13" s="92"/>
      <c r="K13" s="94">
        <v>1.1664044949419394E-2</v>
      </c>
      <c r="L13" s="93"/>
      <c r="M13" s="105"/>
      <c r="N13" s="93"/>
      <c r="O13" s="93">
        <v>1685352.9210598471</v>
      </c>
      <c r="P13" s="94"/>
      <c r="Q13" s="94">
        <f t="shared" si="0"/>
        <v>0.36432487435636773</v>
      </c>
      <c r="R13" s="94">
        <f>O13/'סכום נכסי הקרן'!$C$42</f>
        <v>1.5113462082349535E-2</v>
      </c>
    </row>
    <row r="14" spans="2:18">
      <c r="B14" s="106" t="s">
        <v>25</v>
      </c>
      <c r="C14" s="82"/>
      <c r="D14" s="83"/>
      <c r="E14" s="82"/>
      <c r="F14" s="82"/>
      <c r="G14" s="102"/>
      <c r="H14" s="85">
        <v>13.624798913968288</v>
      </c>
      <c r="I14" s="83"/>
      <c r="J14" s="84"/>
      <c r="K14" s="86">
        <v>1.1664044949419394E-2</v>
      </c>
      <c r="L14" s="85"/>
      <c r="M14" s="103"/>
      <c r="N14" s="85"/>
      <c r="O14" s="85">
        <v>1685352.9210598471</v>
      </c>
      <c r="P14" s="86"/>
      <c r="Q14" s="86">
        <f t="shared" si="0"/>
        <v>0.36432487435636773</v>
      </c>
      <c r="R14" s="86">
        <f>O14/'סכום נכסי הקרן'!$C$42</f>
        <v>1.5113462082349535E-2</v>
      </c>
    </row>
    <row r="15" spans="2:18">
      <c r="B15" s="107" t="s">
        <v>244</v>
      </c>
      <c r="C15" s="90" t="s">
        <v>245</v>
      </c>
      <c r="D15" s="91" t="s">
        <v>125</v>
      </c>
      <c r="E15" s="90" t="s">
        <v>246</v>
      </c>
      <c r="F15" s="90"/>
      <c r="G15" s="104"/>
      <c r="H15" s="93">
        <v>1.0499999999999927</v>
      </c>
      <c r="I15" s="91" t="s">
        <v>139</v>
      </c>
      <c r="J15" s="92">
        <v>0.04</v>
      </c>
      <c r="K15" s="94">
        <v>1.7299999999999309E-2</v>
      </c>
      <c r="L15" s="93">
        <v>32942765.053104006</v>
      </c>
      <c r="M15" s="105">
        <v>144.80000000000001</v>
      </c>
      <c r="N15" s="93"/>
      <c r="O15" s="93">
        <v>47701.125359047001</v>
      </c>
      <c r="P15" s="94">
        <v>2.3361262415730472E-3</v>
      </c>
      <c r="Q15" s="94">
        <f t="shared" si="0"/>
        <v>1.0311612651529042E-2</v>
      </c>
      <c r="R15" s="94">
        <f>O15/'סכום נכסי הקרן'!$C$42</f>
        <v>4.2776153314286056E-4</v>
      </c>
    </row>
    <row r="16" spans="2:18">
      <c r="B16" s="107" t="s">
        <v>247</v>
      </c>
      <c r="C16" s="90" t="s">
        <v>248</v>
      </c>
      <c r="D16" s="91" t="s">
        <v>125</v>
      </c>
      <c r="E16" s="90" t="s">
        <v>246</v>
      </c>
      <c r="F16" s="90"/>
      <c r="G16" s="104"/>
      <c r="H16" s="93">
        <v>3.8800000000003529</v>
      </c>
      <c r="I16" s="91" t="s">
        <v>139</v>
      </c>
      <c r="J16" s="92">
        <v>7.4999999999999997E-3</v>
      </c>
      <c r="K16" s="94">
        <v>1.1300000000001437E-2</v>
      </c>
      <c r="L16" s="93">
        <v>42153779.790805012</v>
      </c>
      <c r="M16" s="105">
        <v>110.14</v>
      </c>
      <c r="N16" s="93"/>
      <c r="O16" s="93">
        <v>46428.170974387023</v>
      </c>
      <c r="P16" s="94">
        <v>2.0320613938579575E-3</v>
      </c>
      <c r="Q16" s="94">
        <f t="shared" si="0"/>
        <v>1.0036436490822601E-2</v>
      </c>
      <c r="R16" s="94">
        <f>O16/'סכום נכסי הקרן'!$C$42</f>
        <v>4.16346269559361E-4</v>
      </c>
    </row>
    <row r="17" spans="2:18">
      <c r="B17" s="107" t="s">
        <v>249</v>
      </c>
      <c r="C17" s="90" t="s">
        <v>250</v>
      </c>
      <c r="D17" s="91" t="s">
        <v>125</v>
      </c>
      <c r="E17" s="90" t="s">
        <v>246</v>
      </c>
      <c r="F17" s="90"/>
      <c r="G17" s="104"/>
      <c r="H17" s="93">
        <v>5.8500000000001631</v>
      </c>
      <c r="I17" s="91" t="s">
        <v>139</v>
      </c>
      <c r="J17" s="92">
        <v>5.0000000000000001E-3</v>
      </c>
      <c r="K17" s="94">
        <v>1.0500000000000072E-2</v>
      </c>
      <c r="L17" s="93">
        <v>85723149.456537008</v>
      </c>
      <c r="M17" s="105">
        <v>107.14</v>
      </c>
      <c r="N17" s="93"/>
      <c r="O17" s="93">
        <v>91843.781039706984</v>
      </c>
      <c r="P17" s="94">
        <v>4.1517053261795897E-3</v>
      </c>
      <c r="Q17" s="94">
        <f t="shared" si="0"/>
        <v>1.9853986408177825E-2</v>
      </c>
      <c r="R17" s="94">
        <f>O17/'סכום נכסי הקרן'!$C$42</f>
        <v>8.2361236326117465E-4</v>
      </c>
    </row>
    <row r="18" spans="2:18">
      <c r="B18" s="107" t="s">
        <v>251</v>
      </c>
      <c r="C18" s="90" t="s">
        <v>252</v>
      </c>
      <c r="D18" s="91" t="s">
        <v>125</v>
      </c>
      <c r="E18" s="90" t="s">
        <v>246</v>
      </c>
      <c r="F18" s="90"/>
      <c r="G18" s="104"/>
      <c r="H18" s="93">
        <v>10.739999999999981</v>
      </c>
      <c r="I18" s="91" t="s">
        <v>139</v>
      </c>
      <c r="J18" s="92">
        <v>0.04</v>
      </c>
      <c r="K18" s="94">
        <v>1.0299999999999985E-2</v>
      </c>
      <c r="L18" s="93">
        <v>159230688.70446694</v>
      </c>
      <c r="M18" s="105">
        <v>178.82</v>
      </c>
      <c r="N18" s="93"/>
      <c r="O18" s="93">
        <v>284736.30483854795</v>
      </c>
      <c r="P18" s="94">
        <v>9.994204146410406E-3</v>
      </c>
      <c r="Q18" s="94">
        <f t="shared" si="0"/>
        <v>6.1551807451560296E-2</v>
      </c>
      <c r="R18" s="94">
        <f>O18/'סכום נכסי הקרן'!$C$42</f>
        <v>2.5533829104111426E-3</v>
      </c>
    </row>
    <row r="19" spans="2:18">
      <c r="B19" s="107" t="s">
        <v>253</v>
      </c>
      <c r="C19" s="90" t="s">
        <v>254</v>
      </c>
      <c r="D19" s="91" t="s">
        <v>125</v>
      </c>
      <c r="E19" s="90" t="s">
        <v>246</v>
      </c>
      <c r="F19" s="90"/>
      <c r="G19" s="104"/>
      <c r="H19" s="93">
        <v>19.739999999999934</v>
      </c>
      <c r="I19" s="91" t="s">
        <v>139</v>
      </c>
      <c r="J19" s="92">
        <v>0.01</v>
      </c>
      <c r="K19" s="94">
        <v>1.1999999999999969E-2</v>
      </c>
      <c r="L19" s="93">
        <v>502003448.6941601</v>
      </c>
      <c r="M19" s="105">
        <v>107.34</v>
      </c>
      <c r="N19" s="93"/>
      <c r="O19" s="93">
        <v>538850.52411668503</v>
      </c>
      <c r="P19" s="94">
        <v>2.772717840748996E-2</v>
      </c>
      <c r="Q19" s="94">
        <f t="shared" si="0"/>
        <v>0.11648399990443482</v>
      </c>
      <c r="R19" s="94">
        <f>O19/'סכום נכסי הקרן'!$C$42</f>
        <v>4.8321611826977707E-3</v>
      </c>
    </row>
    <row r="20" spans="2:18">
      <c r="B20" s="107" t="s">
        <v>255</v>
      </c>
      <c r="C20" s="90" t="s">
        <v>256</v>
      </c>
      <c r="D20" s="91" t="s">
        <v>125</v>
      </c>
      <c r="E20" s="90" t="s">
        <v>246</v>
      </c>
      <c r="F20" s="90"/>
      <c r="G20" s="104"/>
      <c r="H20" s="93">
        <v>3.0800000000000241</v>
      </c>
      <c r="I20" s="91" t="s">
        <v>139</v>
      </c>
      <c r="J20" s="92">
        <v>1E-3</v>
      </c>
      <c r="K20" s="94">
        <v>1.2000000000000231E-2</v>
      </c>
      <c r="L20" s="93">
        <v>126228535.44894101</v>
      </c>
      <c r="M20" s="105">
        <v>107</v>
      </c>
      <c r="N20" s="93"/>
      <c r="O20" s="93">
        <v>135064.52910555905</v>
      </c>
      <c r="P20" s="94">
        <v>6.7542289572100215E-3</v>
      </c>
      <c r="Q20" s="94">
        <f t="shared" si="0"/>
        <v>2.9197070228733069E-2</v>
      </c>
      <c r="R20" s="94">
        <f>O20/'סכום נכסי הקרן'!$C$42</f>
        <v>1.2111959541527832E-3</v>
      </c>
    </row>
    <row r="21" spans="2:18">
      <c r="B21" s="107" t="s">
        <v>257</v>
      </c>
      <c r="C21" s="90" t="s">
        <v>258</v>
      </c>
      <c r="D21" s="91" t="s">
        <v>125</v>
      </c>
      <c r="E21" s="90" t="s">
        <v>246</v>
      </c>
      <c r="F21" s="90"/>
      <c r="G21" s="104"/>
      <c r="H21" s="93">
        <v>14.759999999999893</v>
      </c>
      <c r="I21" s="91" t="s">
        <v>139</v>
      </c>
      <c r="J21" s="92">
        <v>2.75E-2</v>
      </c>
      <c r="K21" s="94">
        <v>1.1099999999999926E-2</v>
      </c>
      <c r="L21" s="93">
        <v>145135265.14642602</v>
      </c>
      <c r="M21" s="105">
        <v>152.87</v>
      </c>
      <c r="N21" s="93"/>
      <c r="O21" s="93">
        <v>221868.27500412404</v>
      </c>
      <c r="P21" s="94">
        <v>7.963322155005741E-3</v>
      </c>
      <c r="Q21" s="94">
        <f t="shared" si="0"/>
        <v>4.7961545860501213E-2</v>
      </c>
      <c r="R21" s="94">
        <f>O21/'סכום נכסי הקרן'!$C$42</f>
        <v>1.9896116235657299E-3</v>
      </c>
    </row>
    <row r="22" spans="2:18">
      <c r="B22" s="107" t="s">
        <v>259</v>
      </c>
      <c r="C22" s="90" t="s">
        <v>260</v>
      </c>
      <c r="D22" s="91" t="s">
        <v>125</v>
      </c>
      <c r="E22" s="90" t="s">
        <v>246</v>
      </c>
      <c r="F22" s="90"/>
      <c r="G22" s="104"/>
      <c r="H22" s="93">
        <v>0.24999999999866507</v>
      </c>
      <c r="I22" s="91" t="s">
        <v>139</v>
      </c>
      <c r="J22" s="92">
        <v>1.7500000000000002E-2</v>
      </c>
      <c r="K22" s="94">
        <v>5.2999999999990399E-3</v>
      </c>
      <c r="L22" s="93">
        <v>819621.15861200017</v>
      </c>
      <c r="M22" s="105">
        <v>114.24</v>
      </c>
      <c r="N22" s="93"/>
      <c r="O22" s="93">
        <v>936.33520215299995</v>
      </c>
      <c r="P22" s="94">
        <v>7.5849456655093553E-5</v>
      </c>
      <c r="Q22" s="94">
        <f t="shared" si="0"/>
        <v>2.0240876591314392E-4</v>
      </c>
      <c r="R22" s="94">
        <f>O22/'סכום נכסי הקרן'!$C$42</f>
        <v>8.396619127825951E-6</v>
      </c>
    </row>
    <row r="23" spans="2:18">
      <c r="B23" s="107" t="s">
        <v>261</v>
      </c>
      <c r="C23" s="90" t="s">
        <v>262</v>
      </c>
      <c r="D23" s="91" t="s">
        <v>125</v>
      </c>
      <c r="E23" s="90" t="s">
        <v>246</v>
      </c>
      <c r="F23" s="90"/>
      <c r="G23" s="104"/>
      <c r="H23" s="93">
        <v>2.3200000000000038</v>
      </c>
      <c r="I23" s="91" t="s">
        <v>139</v>
      </c>
      <c r="J23" s="92">
        <v>7.4999999999999997E-3</v>
      </c>
      <c r="K23" s="94">
        <v>1.3300000000000161E-2</v>
      </c>
      <c r="L23" s="93">
        <v>74164283.750392005</v>
      </c>
      <c r="M23" s="105">
        <v>110.07</v>
      </c>
      <c r="N23" s="93"/>
      <c r="O23" s="93">
        <v>81632.625911496012</v>
      </c>
      <c r="P23" s="94">
        <v>3.3846076621789891E-3</v>
      </c>
      <c r="Q23" s="94">
        <f t="shared" si="0"/>
        <v>1.7646628078280144E-2</v>
      </c>
      <c r="R23" s="94">
        <f>O23/'סכום נכסי הקרן'!$C$42</f>
        <v>7.3204346756058957E-4</v>
      </c>
    </row>
    <row r="24" spans="2:18">
      <c r="B24" s="107" t="s">
        <v>263</v>
      </c>
      <c r="C24" s="90" t="s">
        <v>264</v>
      </c>
      <c r="D24" s="91" t="s">
        <v>125</v>
      </c>
      <c r="E24" s="90" t="s">
        <v>246</v>
      </c>
      <c r="F24" s="90"/>
      <c r="G24" s="104"/>
      <c r="H24" s="93">
        <v>8.3899999999998141</v>
      </c>
      <c r="I24" s="91" t="s">
        <v>139</v>
      </c>
      <c r="J24" s="92">
        <v>1E-3</v>
      </c>
      <c r="K24" s="94">
        <v>1.0599999999999658E-2</v>
      </c>
      <c r="L24" s="93">
        <v>86683907.213896021</v>
      </c>
      <c r="M24" s="105">
        <v>102.15</v>
      </c>
      <c r="N24" s="93"/>
      <c r="O24" s="93">
        <v>88547.611614817011</v>
      </c>
      <c r="P24" s="94">
        <v>4.6202313419475352E-3</v>
      </c>
      <c r="Q24" s="94">
        <f t="shared" si="0"/>
        <v>1.9141449291129865E-2</v>
      </c>
      <c r="R24" s="94">
        <f>O24/'סכום נכסי הקרן'!$C$42</f>
        <v>7.9405384706105028E-4</v>
      </c>
    </row>
    <row r="25" spans="2:18">
      <c r="B25" s="107" t="s">
        <v>265</v>
      </c>
      <c r="C25" s="90" t="s">
        <v>266</v>
      </c>
      <c r="D25" s="91" t="s">
        <v>125</v>
      </c>
      <c r="E25" s="90" t="s">
        <v>246</v>
      </c>
      <c r="F25" s="90"/>
      <c r="G25" s="104"/>
      <c r="H25" s="93">
        <v>26.239999999999494</v>
      </c>
      <c r="I25" s="91" t="s">
        <v>139</v>
      </c>
      <c r="J25" s="92">
        <v>5.0000000000000001E-3</v>
      </c>
      <c r="K25" s="94">
        <v>1.2399999999999816E-2</v>
      </c>
      <c r="L25" s="93">
        <v>161715882.15437201</v>
      </c>
      <c r="M25" s="105">
        <v>91.36</v>
      </c>
      <c r="N25" s="93"/>
      <c r="O25" s="93">
        <v>147743.63789332399</v>
      </c>
      <c r="P25" s="94">
        <v>1.2990255225362971E-2</v>
      </c>
      <c r="Q25" s="94">
        <f t="shared" si="0"/>
        <v>3.1937929225285724E-2</v>
      </c>
      <c r="R25" s="94">
        <f>O25/'סכום נכסי הקרן'!$C$42</f>
        <v>1.3248963118092467E-3</v>
      </c>
    </row>
    <row r="26" spans="2:18">
      <c r="B26" s="88"/>
      <c r="C26" s="90"/>
      <c r="D26" s="90"/>
      <c r="E26" s="90"/>
      <c r="F26" s="90"/>
      <c r="G26" s="90"/>
      <c r="H26" s="90"/>
      <c r="I26" s="90"/>
      <c r="J26" s="90"/>
      <c r="K26" s="94"/>
      <c r="L26" s="93"/>
      <c r="M26" s="105"/>
      <c r="N26" s="90"/>
      <c r="O26" s="90"/>
      <c r="P26" s="90"/>
      <c r="Q26" s="94"/>
      <c r="R26" s="90"/>
    </row>
    <row r="27" spans="2:18">
      <c r="B27" s="95" t="s">
        <v>50</v>
      </c>
      <c r="C27" s="90"/>
      <c r="D27" s="91"/>
      <c r="E27" s="90"/>
      <c r="F27" s="90"/>
      <c r="G27" s="104"/>
      <c r="H27" s="93">
        <v>7.2434640124851439</v>
      </c>
      <c r="I27" s="91"/>
      <c r="J27" s="92"/>
      <c r="K27" s="94">
        <v>4.1065970216822879E-2</v>
      </c>
      <c r="L27" s="93"/>
      <c r="M27" s="105"/>
      <c r="N27" s="93"/>
      <c r="O27" s="93">
        <v>2931661.7628874634</v>
      </c>
      <c r="P27" s="94"/>
      <c r="Q27" s="94">
        <f t="shared" si="0"/>
        <v>0.63374103433936801</v>
      </c>
      <c r="R27" s="94">
        <f>O27/'סכום נכסי הקרן'!$C$42</f>
        <v>2.6289780815646924E-2</v>
      </c>
    </row>
    <row r="28" spans="2:18">
      <c r="B28" s="106" t="s">
        <v>22</v>
      </c>
      <c r="C28" s="82"/>
      <c r="D28" s="83"/>
      <c r="E28" s="82"/>
      <c r="F28" s="82"/>
      <c r="G28" s="102"/>
      <c r="H28" s="85">
        <v>0.62729154435878187</v>
      </c>
      <c r="I28" s="83"/>
      <c r="J28" s="84"/>
      <c r="K28" s="86">
        <v>4.8083907149658517E-2</v>
      </c>
      <c r="L28" s="85"/>
      <c r="M28" s="103"/>
      <c r="N28" s="85"/>
      <c r="O28" s="85">
        <v>751333.33001170412</v>
      </c>
      <c r="P28" s="86"/>
      <c r="Q28" s="86">
        <f t="shared" si="0"/>
        <v>0.16241667702698651</v>
      </c>
      <c r="R28" s="86">
        <f>O28/'סכום נכסי הקרן'!$C$42</f>
        <v>6.737608279218139E-3</v>
      </c>
    </row>
    <row r="29" spans="2:18">
      <c r="B29" s="107" t="s">
        <v>267</v>
      </c>
      <c r="C29" s="90" t="s">
        <v>268</v>
      </c>
      <c r="D29" s="91" t="s">
        <v>125</v>
      </c>
      <c r="E29" s="90" t="s">
        <v>246</v>
      </c>
      <c r="F29" s="90"/>
      <c r="G29" s="104"/>
      <c r="H29" s="93">
        <v>0.35999999999962284</v>
      </c>
      <c r="I29" s="91" t="s">
        <v>139</v>
      </c>
      <c r="J29" s="92">
        <v>0</v>
      </c>
      <c r="K29" s="94">
        <v>4.799999999986114E-2</v>
      </c>
      <c r="L29" s="93">
        <v>1186445.9850000003</v>
      </c>
      <c r="M29" s="105">
        <v>98.33</v>
      </c>
      <c r="N29" s="93"/>
      <c r="O29" s="93">
        <v>1166.6323370539999</v>
      </c>
      <c r="P29" s="94">
        <v>5.3929362954545472E-5</v>
      </c>
      <c r="Q29" s="94">
        <f t="shared" si="0"/>
        <v>2.5219238908725941E-4</v>
      </c>
      <c r="R29" s="94">
        <f>O29/'סכום נכסי הקרן'!$C$42</f>
        <v>1.0461816851404941E-5</v>
      </c>
    </row>
    <row r="30" spans="2:18">
      <c r="B30" s="107" t="s">
        <v>269</v>
      </c>
      <c r="C30" s="90" t="s">
        <v>270</v>
      </c>
      <c r="D30" s="91" t="s">
        <v>125</v>
      </c>
      <c r="E30" s="90" t="s">
        <v>246</v>
      </c>
      <c r="F30" s="90"/>
      <c r="G30" s="104"/>
      <c r="H30" s="93">
        <v>8.9999999992452853E-2</v>
      </c>
      <c r="I30" s="91" t="s">
        <v>139</v>
      </c>
      <c r="J30" s="92">
        <v>0</v>
      </c>
      <c r="K30" s="94">
        <v>4.770000000023205E-2</v>
      </c>
      <c r="L30" s="93">
        <v>142373.51819999999</v>
      </c>
      <c r="M30" s="105">
        <v>99.58</v>
      </c>
      <c r="N30" s="93"/>
      <c r="O30" s="93">
        <v>141.77554942300003</v>
      </c>
      <c r="P30" s="94">
        <v>7.1186759099999994E-6</v>
      </c>
      <c r="Q30" s="94">
        <f t="shared" si="0"/>
        <v>3.0647799985926691E-5</v>
      </c>
      <c r="R30" s="94">
        <f>O30/'סכום נכסי הקרן'!$C$42</f>
        <v>1.2713772668227364E-6</v>
      </c>
    </row>
    <row r="31" spans="2:18">
      <c r="B31" s="107" t="s">
        <v>271</v>
      </c>
      <c r="C31" s="90" t="s">
        <v>272</v>
      </c>
      <c r="D31" s="91" t="s">
        <v>125</v>
      </c>
      <c r="E31" s="90" t="s">
        <v>246</v>
      </c>
      <c r="F31" s="90"/>
      <c r="G31" s="104"/>
      <c r="H31" s="93">
        <v>0.28000000000020492</v>
      </c>
      <c r="I31" s="91" t="s">
        <v>139</v>
      </c>
      <c r="J31" s="92">
        <v>0</v>
      </c>
      <c r="K31" s="94">
        <v>4.6700000000003093E-2</v>
      </c>
      <c r="L31" s="93">
        <v>2372891.9700000007</v>
      </c>
      <c r="M31" s="105">
        <v>98.72</v>
      </c>
      <c r="N31" s="93"/>
      <c r="O31" s="93">
        <v>2342.5189527839998</v>
      </c>
      <c r="P31" s="94">
        <v>1.5819279800000004E-4</v>
      </c>
      <c r="Q31" s="94">
        <f t="shared" si="0"/>
        <v>5.0638528731047612E-4</v>
      </c>
      <c r="R31" s="94">
        <f>O31/'סכום נכסי הקרן'!$C$42</f>
        <v>2.1006621774994351E-5</v>
      </c>
    </row>
    <row r="32" spans="2:18">
      <c r="B32" s="107" t="s">
        <v>273</v>
      </c>
      <c r="C32" s="90" t="s">
        <v>274</v>
      </c>
      <c r="D32" s="91" t="s">
        <v>125</v>
      </c>
      <c r="E32" s="90" t="s">
        <v>246</v>
      </c>
      <c r="F32" s="90"/>
      <c r="G32" s="104"/>
      <c r="H32" s="93">
        <v>0.76000000000000267</v>
      </c>
      <c r="I32" s="91" t="s">
        <v>139</v>
      </c>
      <c r="J32" s="92">
        <v>0</v>
      </c>
      <c r="K32" s="94">
        <v>4.8199999999999861E-2</v>
      </c>
      <c r="L32" s="93">
        <v>64452091.06295</v>
      </c>
      <c r="M32" s="105">
        <v>96.48</v>
      </c>
      <c r="N32" s="93"/>
      <c r="O32" s="93">
        <v>62183.377457534007</v>
      </c>
      <c r="P32" s="94">
        <v>3.2226045531475E-3</v>
      </c>
      <c r="Q32" s="94">
        <f t="shared" si="0"/>
        <v>1.3442259420076793E-2</v>
      </c>
      <c r="R32" s="94">
        <f>O32/'סכום נכסי הקרן'!$C$42</f>
        <v>5.5763164237782601E-4</v>
      </c>
    </row>
    <row r="33" spans="2:18">
      <c r="B33" s="107" t="s">
        <v>275</v>
      </c>
      <c r="C33" s="90" t="s">
        <v>276</v>
      </c>
      <c r="D33" s="91" t="s">
        <v>125</v>
      </c>
      <c r="E33" s="90" t="s">
        <v>246</v>
      </c>
      <c r="F33" s="90"/>
      <c r="G33" s="104"/>
      <c r="H33" s="93">
        <v>0.18999999945199242</v>
      </c>
      <c r="I33" s="91" t="s">
        <v>139</v>
      </c>
      <c r="J33" s="92">
        <v>0</v>
      </c>
      <c r="K33" s="94">
        <v>4.6299999982151487E-2</v>
      </c>
      <c r="L33" s="93">
        <v>3294.048632</v>
      </c>
      <c r="M33" s="105">
        <v>99.16</v>
      </c>
      <c r="N33" s="93"/>
      <c r="O33" s="93">
        <v>3.2663783410000007</v>
      </c>
      <c r="P33" s="94">
        <v>1.4321950573913044E-7</v>
      </c>
      <c r="Q33" s="94">
        <f t="shared" si="0"/>
        <v>7.0609714073229906E-7</v>
      </c>
      <c r="R33" s="94">
        <f>O33/'סכום נכסי הקרן'!$C$42</f>
        <v>2.9291363598946934E-8</v>
      </c>
    </row>
    <row r="34" spans="2:18">
      <c r="B34" s="107" t="s">
        <v>277</v>
      </c>
      <c r="C34" s="90" t="s">
        <v>278</v>
      </c>
      <c r="D34" s="91" t="s">
        <v>125</v>
      </c>
      <c r="E34" s="90" t="s">
        <v>246</v>
      </c>
      <c r="F34" s="90"/>
      <c r="G34" s="104"/>
      <c r="H34" s="93">
        <v>0.5100000000000029</v>
      </c>
      <c r="I34" s="91" t="s">
        <v>139</v>
      </c>
      <c r="J34" s="92">
        <v>0</v>
      </c>
      <c r="K34" s="94">
        <v>4.7899999999999693E-2</v>
      </c>
      <c r="L34" s="93">
        <v>227686317.41144204</v>
      </c>
      <c r="M34" s="105">
        <v>97.63</v>
      </c>
      <c r="N34" s="93"/>
      <c r="O34" s="93">
        <v>222290.15168879097</v>
      </c>
      <c r="P34" s="94">
        <v>6.6966563944541773E-3</v>
      </c>
      <c r="Q34" s="94">
        <f t="shared" si="0"/>
        <v>4.8052743477459983E-2</v>
      </c>
      <c r="R34" s="94">
        <f>O34/'סכום נכסי הקרן'!$C$42</f>
        <v>1.9933948176952604E-3</v>
      </c>
    </row>
    <row r="35" spans="2:18">
      <c r="B35" s="107" t="s">
        <v>279</v>
      </c>
      <c r="C35" s="90" t="s">
        <v>280</v>
      </c>
      <c r="D35" s="91" t="s">
        <v>125</v>
      </c>
      <c r="E35" s="90" t="s">
        <v>246</v>
      </c>
      <c r="F35" s="90"/>
      <c r="G35" s="104"/>
      <c r="H35" s="93">
        <v>0.44000000000000211</v>
      </c>
      <c r="I35" s="91" t="s">
        <v>139</v>
      </c>
      <c r="J35" s="92">
        <v>0</v>
      </c>
      <c r="K35" s="94">
        <v>4.7699999999999257E-2</v>
      </c>
      <c r="L35" s="93">
        <v>99405989.502232</v>
      </c>
      <c r="M35" s="105">
        <v>97.99</v>
      </c>
      <c r="N35" s="93"/>
      <c r="O35" s="93">
        <v>97407.929112695012</v>
      </c>
      <c r="P35" s="94">
        <v>2.923705573595059E-3</v>
      </c>
      <c r="Q35" s="94">
        <f t="shared" si="0"/>
        <v>2.105679534051515E-2</v>
      </c>
      <c r="R35" s="94">
        <f>O35/'סכום נכסי הקרן'!$C$42</f>
        <v>8.7350905841081727E-4</v>
      </c>
    </row>
    <row r="36" spans="2:18">
      <c r="B36" s="107" t="s">
        <v>281</v>
      </c>
      <c r="C36" s="90" t="s">
        <v>282</v>
      </c>
      <c r="D36" s="91" t="s">
        <v>125</v>
      </c>
      <c r="E36" s="90" t="s">
        <v>246</v>
      </c>
      <c r="F36" s="90"/>
      <c r="G36" s="104"/>
      <c r="H36" s="93">
        <v>0.6100000000000092</v>
      </c>
      <c r="I36" s="91" t="s">
        <v>139</v>
      </c>
      <c r="J36" s="92">
        <v>0</v>
      </c>
      <c r="K36" s="94">
        <v>4.8000000000000424E-2</v>
      </c>
      <c r="L36" s="93">
        <v>113294478.00417602</v>
      </c>
      <c r="M36" s="105">
        <v>97.19</v>
      </c>
      <c r="N36" s="93"/>
      <c r="O36" s="93">
        <v>110110.90317225903</v>
      </c>
      <c r="P36" s="94">
        <v>3.5404524376305008E-3</v>
      </c>
      <c r="Q36" s="94">
        <f t="shared" si="0"/>
        <v>2.3802813323082563E-2</v>
      </c>
      <c r="R36" s="94">
        <f>O36/'סכום נכסי הקרן'!$C$42</f>
        <v>9.8742342873840336E-4</v>
      </c>
    </row>
    <row r="37" spans="2:18">
      <c r="B37" s="107" t="s">
        <v>283</v>
      </c>
      <c r="C37" s="90" t="s">
        <v>284</v>
      </c>
      <c r="D37" s="91" t="s">
        <v>125</v>
      </c>
      <c r="E37" s="90" t="s">
        <v>246</v>
      </c>
      <c r="F37" s="90"/>
      <c r="G37" s="104"/>
      <c r="H37" s="93">
        <v>0.67999999999998706</v>
      </c>
      <c r="I37" s="91" t="s">
        <v>139</v>
      </c>
      <c r="J37" s="92">
        <v>0</v>
      </c>
      <c r="K37" s="94">
        <v>4.8499999999999953E-2</v>
      </c>
      <c r="L37" s="93">
        <v>142198865.97000006</v>
      </c>
      <c r="M37" s="105">
        <v>96.81</v>
      </c>
      <c r="N37" s="93"/>
      <c r="O37" s="93">
        <v>137662.72214555705</v>
      </c>
      <c r="P37" s="94">
        <v>4.5870601925806472E-3</v>
      </c>
      <c r="Q37" s="94">
        <f t="shared" si="0"/>
        <v>2.9758724907122683E-2</v>
      </c>
      <c r="R37" s="94">
        <f>O37/'סכום נכסי הקרן'!$C$42</f>
        <v>1.2344953423710921E-3</v>
      </c>
    </row>
    <row r="38" spans="2:18">
      <c r="B38" s="107" t="s">
        <v>285</v>
      </c>
      <c r="C38" s="90" t="s">
        <v>286</v>
      </c>
      <c r="D38" s="91" t="s">
        <v>125</v>
      </c>
      <c r="E38" s="90" t="s">
        <v>246</v>
      </c>
      <c r="F38" s="90"/>
      <c r="G38" s="104"/>
      <c r="H38" s="93">
        <v>0.86000000000001675</v>
      </c>
      <c r="I38" s="91" t="s">
        <v>139</v>
      </c>
      <c r="J38" s="92">
        <v>0</v>
      </c>
      <c r="K38" s="94">
        <v>4.8199999999999639E-2</v>
      </c>
      <c r="L38" s="93">
        <v>56698592.445000023</v>
      </c>
      <c r="M38" s="105">
        <v>96.04</v>
      </c>
      <c r="N38" s="93"/>
      <c r="O38" s="93">
        <v>54453.328184178012</v>
      </c>
      <c r="P38" s="94">
        <v>3.1499218025000013E-3</v>
      </c>
      <c r="Q38" s="94">
        <f t="shared" si="0"/>
        <v>1.1771244883541065E-2</v>
      </c>
      <c r="R38" s="94">
        <f>O38/'סכום נכסי הקרן'!$C$42</f>
        <v>4.8831215141085908E-4</v>
      </c>
    </row>
    <row r="39" spans="2:18">
      <c r="B39" s="107" t="s">
        <v>287</v>
      </c>
      <c r="C39" s="90" t="s">
        <v>288</v>
      </c>
      <c r="D39" s="91" t="s">
        <v>125</v>
      </c>
      <c r="E39" s="90" t="s">
        <v>246</v>
      </c>
      <c r="F39" s="90"/>
      <c r="G39" s="104"/>
      <c r="H39" s="93">
        <v>0.93000000000001815</v>
      </c>
      <c r="I39" s="91" t="s">
        <v>139</v>
      </c>
      <c r="J39" s="92">
        <v>0</v>
      </c>
      <c r="K39" s="94">
        <v>4.839999999999986E-2</v>
      </c>
      <c r="L39" s="93">
        <v>66440975.160000011</v>
      </c>
      <c r="M39" s="105">
        <v>95.68</v>
      </c>
      <c r="N39" s="93"/>
      <c r="O39" s="93">
        <v>63570.725033088005</v>
      </c>
      <c r="P39" s="94">
        <v>3.6911652866666671E-3</v>
      </c>
      <c r="Q39" s="94">
        <f t="shared" si="0"/>
        <v>1.374216410166388E-2</v>
      </c>
      <c r="R39" s="94">
        <f>O39/'סכום נכסי הקרן'!$C$42</f>
        <v>5.7007273095705912E-4</v>
      </c>
    </row>
    <row r="40" spans="2:18">
      <c r="B40" s="88"/>
      <c r="C40" s="90"/>
      <c r="D40" s="90"/>
      <c r="E40" s="90"/>
      <c r="F40" s="90"/>
      <c r="G40" s="90"/>
      <c r="H40" s="90"/>
      <c r="I40" s="90"/>
      <c r="J40" s="90"/>
      <c r="K40" s="94"/>
      <c r="L40" s="93"/>
      <c r="M40" s="105"/>
      <c r="N40" s="90"/>
      <c r="O40" s="90"/>
      <c r="P40" s="90"/>
      <c r="Q40" s="94"/>
      <c r="R40" s="90"/>
    </row>
    <row r="41" spans="2:18">
      <c r="B41" s="106" t="s">
        <v>23</v>
      </c>
      <c r="C41" s="82"/>
      <c r="D41" s="83"/>
      <c r="E41" s="82"/>
      <c r="F41" s="82"/>
      <c r="G41" s="102"/>
      <c r="H41" s="85">
        <v>9.524990568688164</v>
      </c>
      <c r="I41" s="83"/>
      <c r="J41" s="84"/>
      <c r="K41" s="86">
        <v>3.8644649797959944E-2</v>
      </c>
      <c r="L41" s="85"/>
      <c r="M41" s="103"/>
      <c r="N41" s="85"/>
      <c r="O41" s="85">
        <v>2179809.4728557598</v>
      </c>
      <c r="P41" s="86"/>
      <c r="Q41" s="86">
        <f t="shared" si="0"/>
        <v>0.47121217306793051</v>
      </c>
      <c r="R41" s="86">
        <f>O41/'סכום נכסי הקרן'!$C$42</f>
        <v>1.9547518744047077E-2</v>
      </c>
    </row>
    <row r="42" spans="2:18">
      <c r="B42" s="107" t="s">
        <v>289</v>
      </c>
      <c r="C42" s="90" t="s">
        <v>290</v>
      </c>
      <c r="D42" s="91" t="s">
        <v>125</v>
      </c>
      <c r="E42" s="90" t="s">
        <v>246</v>
      </c>
      <c r="F42" s="90"/>
      <c r="G42" s="104"/>
      <c r="H42" s="93">
        <v>12.460000000000516</v>
      </c>
      <c r="I42" s="91" t="s">
        <v>139</v>
      </c>
      <c r="J42" s="92">
        <v>5.5E-2</v>
      </c>
      <c r="K42" s="94">
        <v>3.9900000000001157E-2</v>
      </c>
      <c r="L42" s="93">
        <v>29224267.891584005</v>
      </c>
      <c r="M42" s="105">
        <v>121.8</v>
      </c>
      <c r="N42" s="93"/>
      <c r="O42" s="93">
        <v>35595.159013910001</v>
      </c>
      <c r="P42" s="94">
        <v>1.5407919799361877E-3</v>
      </c>
      <c r="Q42" s="94">
        <f t="shared" si="0"/>
        <v>7.6946505823139635E-3</v>
      </c>
      <c r="R42" s="94">
        <f>O42/'סכום נכסי הקרן'!$C$42</f>
        <v>3.1920085066433856E-4</v>
      </c>
    </row>
    <row r="43" spans="2:18">
      <c r="B43" s="107" t="s">
        <v>291</v>
      </c>
      <c r="C43" s="90" t="s">
        <v>292</v>
      </c>
      <c r="D43" s="91" t="s">
        <v>125</v>
      </c>
      <c r="E43" s="90" t="s">
        <v>246</v>
      </c>
      <c r="F43" s="90"/>
      <c r="G43" s="104"/>
      <c r="H43" s="93">
        <v>2.650000000000134</v>
      </c>
      <c r="I43" s="91" t="s">
        <v>139</v>
      </c>
      <c r="J43" s="92">
        <v>5.0000000000000001E-3</v>
      </c>
      <c r="K43" s="94">
        <v>4.0800000000003923E-2</v>
      </c>
      <c r="L43" s="93">
        <v>5706774.7821060009</v>
      </c>
      <c r="M43" s="105">
        <v>91.3</v>
      </c>
      <c r="N43" s="93"/>
      <c r="O43" s="93">
        <v>5210.285556062001</v>
      </c>
      <c r="P43" s="94">
        <v>3.1761893952418066E-4</v>
      </c>
      <c r="Q43" s="94">
        <f t="shared" si="0"/>
        <v>1.1263140241151185E-3</v>
      </c>
      <c r="R43" s="94">
        <f>O43/'סכום נכסי הקרן'!$C$42</f>
        <v>4.6723420481116105E-5</v>
      </c>
    </row>
    <row r="44" spans="2:18">
      <c r="B44" s="107" t="s">
        <v>293</v>
      </c>
      <c r="C44" s="90" t="s">
        <v>294</v>
      </c>
      <c r="D44" s="91" t="s">
        <v>125</v>
      </c>
      <c r="E44" s="90" t="s">
        <v>246</v>
      </c>
      <c r="F44" s="90"/>
      <c r="G44" s="104"/>
      <c r="H44" s="93">
        <v>0.74999999998651956</v>
      </c>
      <c r="I44" s="91" t="s">
        <v>139</v>
      </c>
      <c r="J44" s="92">
        <v>3.7499999999999999E-2</v>
      </c>
      <c r="K44" s="94">
        <v>4.4900000001579919E-2</v>
      </c>
      <c r="L44" s="93">
        <v>18475.099589000005</v>
      </c>
      <c r="M44" s="105">
        <v>100.38</v>
      </c>
      <c r="N44" s="93"/>
      <c r="O44" s="93">
        <v>18.545306343000004</v>
      </c>
      <c r="P44" s="94">
        <v>8.5553563716223042E-7</v>
      </c>
      <c r="Q44" s="94">
        <f t="shared" si="0"/>
        <v>4.0089623478178916E-6</v>
      </c>
      <c r="R44" s="94">
        <f>O44/'סכום נכסי הקרן'!$C$42</f>
        <v>1.6630569224885447E-7</v>
      </c>
    </row>
    <row r="45" spans="2:18">
      <c r="B45" s="107" t="s">
        <v>295</v>
      </c>
      <c r="C45" s="90" t="s">
        <v>296</v>
      </c>
      <c r="D45" s="91" t="s">
        <v>125</v>
      </c>
      <c r="E45" s="90" t="s">
        <v>246</v>
      </c>
      <c r="F45" s="90"/>
      <c r="G45" s="104"/>
      <c r="H45" s="93">
        <v>3.6299999999999462</v>
      </c>
      <c r="I45" s="91" t="s">
        <v>139</v>
      </c>
      <c r="J45" s="92">
        <v>0.02</v>
      </c>
      <c r="K45" s="94">
        <v>3.8799999999999321E-2</v>
      </c>
      <c r="L45" s="93">
        <v>103680171.77062602</v>
      </c>
      <c r="M45" s="105">
        <v>94.05</v>
      </c>
      <c r="N45" s="93"/>
      <c r="O45" s="93">
        <v>97511.201691637019</v>
      </c>
      <c r="P45" s="94">
        <v>4.7731426416145559E-3</v>
      </c>
      <c r="Q45" s="94">
        <f t="shared" si="0"/>
        <v>2.107911990463306E-2</v>
      </c>
      <c r="R45" s="94">
        <f>O45/'סכום נכסי הקרן'!$C$42</f>
        <v>8.7443515892453338E-4</v>
      </c>
    </row>
    <row r="46" spans="2:18">
      <c r="B46" s="107" t="s">
        <v>297</v>
      </c>
      <c r="C46" s="90" t="s">
        <v>298</v>
      </c>
      <c r="D46" s="91" t="s">
        <v>125</v>
      </c>
      <c r="E46" s="90" t="s">
        <v>246</v>
      </c>
      <c r="F46" s="90"/>
      <c r="G46" s="104"/>
      <c r="H46" s="93">
        <v>6.5299999999999976</v>
      </c>
      <c r="I46" s="91" t="s">
        <v>139</v>
      </c>
      <c r="J46" s="92">
        <v>0.01</v>
      </c>
      <c r="K46" s="94">
        <v>3.7500000000000019E-2</v>
      </c>
      <c r="L46" s="93">
        <v>397020234.76259512</v>
      </c>
      <c r="M46" s="105">
        <v>84.11</v>
      </c>
      <c r="N46" s="93"/>
      <c r="O46" s="93">
        <v>333933.73918524606</v>
      </c>
      <c r="P46" s="94">
        <v>1.6812546607687728E-2</v>
      </c>
      <c r="Q46" s="94">
        <f t="shared" si="0"/>
        <v>7.2186879111058699E-2</v>
      </c>
      <c r="R46" s="94">
        <f>O46/'סכום נכסי הקרן'!$C$42</f>
        <v>2.9945626474599972E-3</v>
      </c>
    </row>
    <row r="47" spans="2:18">
      <c r="B47" s="107" t="s">
        <v>299</v>
      </c>
      <c r="C47" s="90" t="s">
        <v>300</v>
      </c>
      <c r="D47" s="91" t="s">
        <v>125</v>
      </c>
      <c r="E47" s="90" t="s">
        <v>246</v>
      </c>
      <c r="F47" s="90"/>
      <c r="G47" s="104"/>
      <c r="H47" s="93">
        <v>15.780000000000072</v>
      </c>
      <c r="I47" s="91" t="s">
        <v>139</v>
      </c>
      <c r="J47" s="92">
        <v>3.7499999999999999E-2</v>
      </c>
      <c r="K47" s="94">
        <v>4.0600000000000344E-2</v>
      </c>
      <c r="L47" s="93">
        <v>220776266.35123003</v>
      </c>
      <c r="M47" s="105">
        <v>96.3</v>
      </c>
      <c r="N47" s="93"/>
      <c r="O47" s="93">
        <v>212607.54782451302</v>
      </c>
      <c r="P47" s="94">
        <v>8.7537742919438517E-3</v>
      </c>
      <c r="Q47" s="94">
        <f t="shared" si="0"/>
        <v>4.5959642743355476E-2</v>
      </c>
      <c r="R47" s="94">
        <f>O47/'סכום נכסי הקרן'!$C$42</f>
        <v>1.9065657241964637E-3</v>
      </c>
    </row>
    <row r="48" spans="2:18">
      <c r="B48" s="107" t="s">
        <v>301</v>
      </c>
      <c r="C48" s="90" t="s">
        <v>302</v>
      </c>
      <c r="D48" s="91" t="s">
        <v>125</v>
      </c>
      <c r="E48" s="90" t="s">
        <v>246</v>
      </c>
      <c r="F48" s="90"/>
      <c r="G48" s="104"/>
      <c r="H48" s="93">
        <v>1.8300000000059744</v>
      </c>
      <c r="I48" s="91" t="s">
        <v>139</v>
      </c>
      <c r="J48" s="92">
        <v>5.0000000000000001E-3</v>
      </c>
      <c r="K48" s="94">
        <v>4.310000000023044E-2</v>
      </c>
      <c r="L48" s="93">
        <v>313280.43190400006</v>
      </c>
      <c r="M48" s="105">
        <v>93.5</v>
      </c>
      <c r="N48" s="93"/>
      <c r="O48" s="93">
        <v>292.91720857500007</v>
      </c>
      <c r="P48" s="94">
        <v>1.334825203687535E-5</v>
      </c>
      <c r="Q48" s="94">
        <f t="shared" si="0"/>
        <v>6.3320283768099469E-5</v>
      </c>
      <c r="R48" s="94">
        <f>O48/'סכום נכסי הקרן'!$C$42</f>
        <v>2.6267454547632581E-6</v>
      </c>
    </row>
    <row r="49" spans="2:18">
      <c r="B49" s="107" t="s">
        <v>303</v>
      </c>
      <c r="C49" s="90" t="s">
        <v>304</v>
      </c>
      <c r="D49" s="91" t="s">
        <v>125</v>
      </c>
      <c r="E49" s="90" t="s">
        <v>246</v>
      </c>
      <c r="F49" s="90"/>
      <c r="G49" s="104"/>
      <c r="H49" s="93">
        <v>8.3300000000000054</v>
      </c>
      <c r="I49" s="91" t="s">
        <v>139</v>
      </c>
      <c r="J49" s="92">
        <v>1.3000000000000001E-2</v>
      </c>
      <c r="K49" s="94">
        <v>3.7700000000000011E-2</v>
      </c>
      <c r="L49" s="93">
        <v>767719385.53073227</v>
      </c>
      <c r="M49" s="105">
        <v>81.93</v>
      </c>
      <c r="N49" s="93"/>
      <c r="O49" s="93">
        <v>628992.50729929609</v>
      </c>
      <c r="P49" s="94">
        <v>5.4269060830407514E-2</v>
      </c>
      <c r="Q49" s="94">
        <f t="shared" si="0"/>
        <v>0.13597010651561647</v>
      </c>
      <c r="R49" s="94">
        <f>O49/'סכום נכסי הקרן'!$C$42</f>
        <v>5.6405126133295532E-3</v>
      </c>
    </row>
    <row r="50" spans="2:18">
      <c r="B50" s="107" t="s">
        <v>305</v>
      </c>
      <c r="C50" s="90" t="s">
        <v>306</v>
      </c>
      <c r="D50" s="91" t="s">
        <v>125</v>
      </c>
      <c r="E50" s="90" t="s">
        <v>246</v>
      </c>
      <c r="F50" s="90"/>
      <c r="G50" s="104"/>
      <c r="H50" s="93">
        <v>12.399999999999924</v>
      </c>
      <c r="I50" s="91" t="s">
        <v>139</v>
      </c>
      <c r="J50" s="92">
        <v>1.4999999999999999E-2</v>
      </c>
      <c r="K50" s="94">
        <v>3.9099999999999809E-2</v>
      </c>
      <c r="L50" s="93">
        <v>466566521.98486108</v>
      </c>
      <c r="M50" s="105">
        <v>74.599999999999994</v>
      </c>
      <c r="N50" s="93"/>
      <c r="O50" s="93">
        <v>348058.61261185212</v>
      </c>
      <c r="P50" s="94">
        <v>2.3633906603145068E-2</v>
      </c>
      <c r="Q50" s="94">
        <f t="shared" si="0"/>
        <v>7.52402708797167E-2</v>
      </c>
      <c r="R50" s="94">
        <f>O50/'סכום נכסי הקרן'!$C$42</f>
        <v>3.1212279507821946E-3</v>
      </c>
    </row>
    <row r="51" spans="2:18">
      <c r="B51" s="107" t="s">
        <v>307</v>
      </c>
      <c r="C51" s="90" t="s">
        <v>308</v>
      </c>
      <c r="D51" s="91" t="s">
        <v>125</v>
      </c>
      <c r="E51" s="90" t="s">
        <v>246</v>
      </c>
      <c r="F51" s="90"/>
      <c r="G51" s="104"/>
      <c r="H51" s="93">
        <v>8.0000000000037319E-2</v>
      </c>
      <c r="I51" s="91" t="s">
        <v>139</v>
      </c>
      <c r="J51" s="92">
        <v>1.5E-3</v>
      </c>
      <c r="K51" s="94">
        <v>4.7000000000014933E-2</v>
      </c>
      <c r="L51" s="93">
        <v>6448797.1169870021</v>
      </c>
      <c r="M51" s="105">
        <v>99.76</v>
      </c>
      <c r="N51" s="93"/>
      <c r="O51" s="93">
        <v>6433.3200857219999</v>
      </c>
      <c r="P51" s="94">
        <v>4.1278240226022317E-4</v>
      </c>
      <c r="Q51" s="94">
        <f t="shared" si="0"/>
        <v>1.3906989465749622E-3</v>
      </c>
      <c r="R51" s="94">
        <f>O51/'סכום נכסי הקרן'!$C$42</f>
        <v>5.7691025994741469E-5</v>
      </c>
    </row>
    <row r="52" spans="2:18">
      <c r="B52" s="107" t="s">
        <v>309</v>
      </c>
      <c r="C52" s="90" t="s">
        <v>310</v>
      </c>
      <c r="D52" s="91" t="s">
        <v>125</v>
      </c>
      <c r="E52" s="90" t="s">
        <v>246</v>
      </c>
      <c r="F52" s="90"/>
      <c r="G52" s="104"/>
      <c r="H52" s="93">
        <v>2.1199999999999686</v>
      </c>
      <c r="I52" s="91" t="s">
        <v>139</v>
      </c>
      <c r="J52" s="92">
        <v>1.7500000000000002E-2</v>
      </c>
      <c r="K52" s="94">
        <v>4.2000000000000225E-2</v>
      </c>
      <c r="L52" s="93">
        <v>9230723.7867389992</v>
      </c>
      <c r="M52" s="105">
        <v>96.45</v>
      </c>
      <c r="N52" s="93"/>
      <c r="O52" s="93">
        <v>8903.0335033940028</v>
      </c>
      <c r="P52" s="94">
        <v>3.8823766055760567E-4</v>
      </c>
      <c r="Q52" s="94">
        <f t="shared" si="0"/>
        <v>1.9245800223699095E-3</v>
      </c>
      <c r="R52" s="94">
        <f>O52/'סכום נכסי הקרן'!$C$42</f>
        <v>7.9838268643944577E-5</v>
      </c>
    </row>
    <row r="53" spans="2:18">
      <c r="B53" s="107" t="s">
        <v>311</v>
      </c>
      <c r="C53" s="90" t="s">
        <v>312</v>
      </c>
      <c r="D53" s="91" t="s">
        <v>125</v>
      </c>
      <c r="E53" s="90" t="s">
        <v>246</v>
      </c>
      <c r="F53" s="90"/>
      <c r="G53" s="104"/>
      <c r="H53" s="93">
        <v>4.9200000000000133</v>
      </c>
      <c r="I53" s="91" t="s">
        <v>139</v>
      </c>
      <c r="J53" s="92">
        <v>2.2499999999999999E-2</v>
      </c>
      <c r="K53" s="94">
        <v>3.7799999999999952E-2</v>
      </c>
      <c r="L53" s="93">
        <v>252085181.94296902</v>
      </c>
      <c r="M53" s="105">
        <v>94.52</v>
      </c>
      <c r="N53" s="93"/>
      <c r="O53" s="93">
        <v>238270.90569114903</v>
      </c>
      <c r="P53" s="94">
        <v>1.0455998373122281E-2</v>
      </c>
      <c r="Q53" s="94">
        <f t="shared" si="0"/>
        <v>5.1507323299452283E-2</v>
      </c>
      <c r="R53" s="94">
        <f>O53/'סכום נכסי הקרן'!$C$42</f>
        <v>2.1367027958901835E-3</v>
      </c>
    </row>
    <row r="54" spans="2:18">
      <c r="B54" s="107" t="s">
        <v>313</v>
      </c>
      <c r="C54" s="90" t="s">
        <v>314</v>
      </c>
      <c r="D54" s="91" t="s">
        <v>125</v>
      </c>
      <c r="E54" s="90" t="s">
        <v>246</v>
      </c>
      <c r="F54" s="90"/>
      <c r="G54" s="104"/>
      <c r="H54" s="93">
        <v>1.3399999999998069</v>
      </c>
      <c r="I54" s="91" t="s">
        <v>139</v>
      </c>
      <c r="J54" s="92">
        <v>4.0000000000000001E-3</v>
      </c>
      <c r="K54" s="94">
        <v>4.3900000000005879E-2</v>
      </c>
      <c r="L54" s="93">
        <v>4239101.3752410002</v>
      </c>
      <c r="M54" s="105">
        <v>95.18</v>
      </c>
      <c r="N54" s="93"/>
      <c r="O54" s="93">
        <v>4034.7765616170004</v>
      </c>
      <c r="P54" s="94">
        <v>2.4887813043749605E-4</v>
      </c>
      <c r="Q54" s="94">
        <f t="shared" si="0"/>
        <v>8.7220275676309369E-4</v>
      </c>
      <c r="R54" s="94">
        <f>O54/'סכום נכסי הקרן'!$C$42</f>
        <v>3.6182001889790408E-5</v>
      </c>
    </row>
    <row r="55" spans="2:18">
      <c r="B55" s="107" t="s">
        <v>315</v>
      </c>
      <c r="C55" s="90" t="s">
        <v>316</v>
      </c>
      <c r="D55" s="91" t="s">
        <v>125</v>
      </c>
      <c r="E55" s="90" t="s">
        <v>246</v>
      </c>
      <c r="F55" s="90"/>
      <c r="G55" s="104"/>
      <c r="H55" s="93">
        <v>3.009999999994712</v>
      </c>
      <c r="I55" s="91" t="s">
        <v>139</v>
      </c>
      <c r="J55" s="92">
        <v>6.25E-2</v>
      </c>
      <c r="K55" s="94">
        <v>3.9499999999879826E-2</v>
      </c>
      <c r="L55" s="93">
        <v>187139.74117200001</v>
      </c>
      <c r="M55" s="105">
        <v>111.17</v>
      </c>
      <c r="N55" s="93"/>
      <c r="O55" s="93">
        <v>208.04325911000006</v>
      </c>
      <c r="P55" s="94">
        <v>1.2562927175811793E-5</v>
      </c>
      <c r="Q55" s="94">
        <f t="shared" si="0"/>
        <v>4.4972974674215749E-5</v>
      </c>
      <c r="R55" s="94">
        <f>O55/'סכום נכסי הקרן'!$C$42</f>
        <v>1.8656353032990368E-6</v>
      </c>
    </row>
    <row r="56" spans="2:18">
      <c r="B56" s="107" t="s">
        <v>317</v>
      </c>
      <c r="C56" s="90" t="s">
        <v>318</v>
      </c>
      <c r="D56" s="91" t="s">
        <v>125</v>
      </c>
      <c r="E56" s="90" t="s">
        <v>246</v>
      </c>
      <c r="F56" s="90"/>
      <c r="G56" s="104"/>
      <c r="H56" s="93">
        <v>0.41999999999953924</v>
      </c>
      <c r="I56" s="91" t="s">
        <v>139</v>
      </c>
      <c r="J56" s="92">
        <v>1.4999999999999999E-2</v>
      </c>
      <c r="K56" s="94">
        <v>4.6099999999979102E-2</v>
      </c>
      <c r="L56" s="93">
        <v>3616860.2866650005</v>
      </c>
      <c r="M56" s="105">
        <v>99.6</v>
      </c>
      <c r="N56" s="93"/>
      <c r="O56" s="93">
        <v>3602.3929499730002</v>
      </c>
      <c r="P56" s="94">
        <v>2.6305900099940103E-4</v>
      </c>
      <c r="Q56" s="94">
        <f t="shared" si="0"/>
        <v>7.7873384409945395E-4</v>
      </c>
      <c r="R56" s="94">
        <f>O56/'סכום נכסי הקרן'!$C$42</f>
        <v>3.2304586520016414E-5</v>
      </c>
    </row>
    <row r="57" spans="2:18">
      <c r="B57" s="107" t="s">
        <v>319</v>
      </c>
      <c r="C57" s="90" t="s">
        <v>320</v>
      </c>
      <c r="D57" s="91" t="s">
        <v>125</v>
      </c>
      <c r="E57" s="90" t="s">
        <v>246</v>
      </c>
      <c r="F57" s="90"/>
      <c r="G57" s="104"/>
      <c r="H57" s="93">
        <v>18.649999999999796</v>
      </c>
      <c r="I57" s="91" t="s">
        <v>139</v>
      </c>
      <c r="J57" s="92">
        <v>2.7999999999999997E-2</v>
      </c>
      <c r="K57" s="94">
        <v>4.1399999999999527E-2</v>
      </c>
      <c r="L57" s="93">
        <v>219347066.74946305</v>
      </c>
      <c r="M57" s="105">
        <v>78.989999999999995</v>
      </c>
      <c r="N57" s="93"/>
      <c r="O57" s="93">
        <v>173262.253731745</v>
      </c>
      <c r="P57" s="94">
        <v>3.0790129613575273E-2</v>
      </c>
      <c r="Q57" s="94">
        <f t="shared" si="0"/>
        <v>3.7454320713921005E-2</v>
      </c>
      <c r="R57" s="94">
        <f>O57/'סכום נכסי הקרן'!$C$42</f>
        <v>1.5537354042323849E-3</v>
      </c>
    </row>
    <row r="58" spans="2:18">
      <c r="B58" s="107" t="s">
        <v>321</v>
      </c>
      <c r="C58" s="90" t="s">
        <v>322</v>
      </c>
      <c r="D58" s="91" t="s">
        <v>125</v>
      </c>
      <c r="E58" s="90" t="s">
        <v>246</v>
      </c>
      <c r="F58" s="90"/>
      <c r="G58" s="104"/>
      <c r="H58" s="93">
        <v>5.1799999999999073</v>
      </c>
      <c r="I58" s="91" t="s">
        <v>139</v>
      </c>
      <c r="J58" s="92">
        <v>3.7499999999999999E-2</v>
      </c>
      <c r="K58" s="94">
        <v>3.7699999999999456E-2</v>
      </c>
      <c r="L58" s="93">
        <v>82339027.696535021</v>
      </c>
      <c r="M58" s="105">
        <v>100.65</v>
      </c>
      <c r="N58" s="93"/>
      <c r="O58" s="93">
        <v>82874.231375615011</v>
      </c>
      <c r="P58" s="94">
        <v>1.8700554504228459E-2</v>
      </c>
      <c r="Q58" s="94">
        <f t="shared" si="0"/>
        <v>1.7915027503150081E-2</v>
      </c>
      <c r="R58" s="94">
        <f>O58/'סכום נכסי הקרן'!$C$42</f>
        <v>7.431776085875028E-4</v>
      </c>
    </row>
    <row r="59" spans="2:18">
      <c r="B59" s="88"/>
      <c r="C59" s="90"/>
      <c r="D59" s="90"/>
      <c r="E59" s="90"/>
      <c r="F59" s="90"/>
      <c r="G59" s="90"/>
      <c r="H59" s="90"/>
      <c r="I59" s="90"/>
      <c r="J59" s="90"/>
      <c r="K59" s="94"/>
      <c r="L59" s="93"/>
      <c r="M59" s="105"/>
      <c r="N59" s="90"/>
      <c r="O59" s="90"/>
      <c r="P59" s="90"/>
      <c r="Q59" s="94"/>
      <c r="R59" s="90"/>
    </row>
    <row r="60" spans="2:18">
      <c r="B60" s="106" t="s">
        <v>24</v>
      </c>
      <c r="C60" s="82"/>
      <c r="D60" s="83"/>
      <c r="E60" s="82"/>
      <c r="F60" s="82"/>
      <c r="G60" s="102"/>
      <c r="H60" s="85">
        <v>2.73</v>
      </c>
      <c r="I60" s="83"/>
      <c r="J60" s="84"/>
      <c r="K60" s="86">
        <v>5.1100000000000007E-2</v>
      </c>
      <c r="L60" s="85"/>
      <c r="M60" s="103"/>
      <c r="N60" s="85"/>
      <c r="O60" s="85">
        <v>518.9600200000001</v>
      </c>
      <c r="P60" s="86"/>
      <c r="Q60" s="86">
        <f t="shared" si="0"/>
        <v>1.1218424445105538E-4</v>
      </c>
      <c r="R60" s="86">
        <f>O60/'סכום נכסי הקרן'!$C$42</f>
        <v>4.6537923817125788E-6</v>
      </c>
    </row>
    <row r="61" spans="2:18">
      <c r="B61" s="107" t="s">
        <v>323</v>
      </c>
      <c r="C61" s="90" t="s">
        <v>324</v>
      </c>
      <c r="D61" s="91" t="s">
        <v>125</v>
      </c>
      <c r="E61" s="90" t="s">
        <v>246</v>
      </c>
      <c r="F61" s="90"/>
      <c r="G61" s="104"/>
      <c r="H61" s="93">
        <v>2.73</v>
      </c>
      <c r="I61" s="91" t="s">
        <v>139</v>
      </c>
      <c r="J61" s="92">
        <v>4.7E-2</v>
      </c>
      <c r="K61" s="94">
        <v>5.1100000000000007E-2</v>
      </c>
      <c r="L61" s="93">
        <v>520000.00000000006</v>
      </c>
      <c r="M61" s="105">
        <v>99.8</v>
      </c>
      <c r="N61" s="93"/>
      <c r="O61" s="93">
        <v>518.9600200000001</v>
      </c>
      <c r="P61" s="94">
        <v>2.4510318019019539E-5</v>
      </c>
      <c r="Q61" s="94">
        <f t="shared" si="0"/>
        <v>1.1218424445105538E-4</v>
      </c>
      <c r="R61" s="94">
        <f>O61/'סכום נכסי הקרן'!$C$42</f>
        <v>4.6537923817125788E-6</v>
      </c>
    </row>
    <row r="62" spans="2:18">
      <c r="B62" s="88"/>
      <c r="C62" s="90"/>
      <c r="D62" s="90"/>
      <c r="E62" s="90"/>
      <c r="F62" s="90"/>
      <c r="G62" s="90"/>
      <c r="H62" s="90"/>
      <c r="I62" s="90"/>
      <c r="J62" s="90"/>
      <c r="K62" s="94"/>
      <c r="L62" s="93"/>
      <c r="M62" s="105"/>
      <c r="N62" s="90"/>
      <c r="O62" s="90"/>
      <c r="P62" s="90"/>
      <c r="Q62" s="94"/>
      <c r="R62" s="90"/>
    </row>
    <row r="63" spans="2:18">
      <c r="B63" s="81" t="s">
        <v>206</v>
      </c>
      <c r="C63" s="82"/>
      <c r="D63" s="83"/>
      <c r="E63" s="82"/>
      <c r="F63" s="82"/>
      <c r="G63" s="102"/>
      <c r="H63" s="85">
        <v>18.250000000000526</v>
      </c>
      <c r="I63" s="83"/>
      <c r="J63" s="84"/>
      <c r="K63" s="86">
        <v>5.5500000000000022E-2</v>
      </c>
      <c r="L63" s="85"/>
      <c r="M63" s="103"/>
      <c r="N63" s="85"/>
      <c r="O63" s="85">
        <v>8947.0323293090041</v>
      </c>
      <c r="P63" s="86"/>
      <c r="Q63" s="86">
        <f t="shared" si="0"/>
        <v>1.9340913042640482E-3</v>
      </c>
      <c r="R63" s="86">
        <f>O63/'סכום נכסי הקרן'!$C$42</f>
        <v>8.0232829675539141E-5</v>
      </c>
    </row>
    <row r="64" spans="2:18">
      <c r="B64" s="106" t="s">
        <v>67</v>
      </c>
      <c r="C64" s="82"/>
      <c r="D64" s="83"/>
      <c r="E64" s="82"/>
      <c r="F64" s="82"/>
      <c r="G64" s="102"/>
      <c r="H64" s="85">
        <v>18.250000000000526</v>
      </c>
      <c r="I64" s="83"/>
      <c r="J64" s="84"/>
      <c r="K64" s="86">
        <v>5.5500000000000022E-2</v>
      </c>
      <c r="L64" s="85"/>
      <c r="M64" s="103"/>
      <c r="N64" s="85"/>
      <c r="O64" s="85">
        <v>8947.0323293090041</v>
      </c>
      <c r="P64" s="86"/>
      <c r="Q64" s="86">
        <f t="shared" si="0"/>
        <v>1.9340913042640482E-3</v>
      </c>
      <c r="R64" s="86">
        <f>O64/'סכום נכסי הקרן'!$C$42</f>
        <v>8.0232829675539141E-5</v>
      </c>
    </row>
    <row r="65" spans="2:18">
      <c r="B65" s="107" t="s">
        <v>325</v>
      </c>
      <c r="C65" s="90" t="s">
        <v>326</v>
      </c>
      <c r="D65" s="91" t="s">
        <v>29</v>
      </c>
      <c r="E65" s="90" t="s">
        <v>327</v>
      </c>
      <c r="F65" s="90" t="s">
        <v>328</v>
      </c>
      <c r="G65" s="104"/>
      <c r="H65" s="93">
        <v>18.250000000000526</v>
      </c>
      <c r="I65" s="91" t="s">
        <v>138</v>
      </c>
      <c r="J65" s="92">
        <v>4.4999999999999998E-2</v>
      </c>
      <c r="K65" s="94">
        <v>5.5500000000000022E-2</v>
      </c>
      <c r="L65" s="93">
        <v>2959841.9099309999</v>
      </c>
      <c r="M65" s="105">
        <v>81.697500000000005</v>
      </c>
      <c r="N65" s="93"/>
      <c r="O65" s="93">
        <v>8947.0323293090041</v>
      </c>
      <c r="P65" s="94">
        <v>2.9598419099309999E-3</v>
      </c>
      <c r="Q65" s="94">
        <f t="shared" si="0"/>
        <v>1.9340913042640482E-3</v>
      </c>
      <c r="R65" s="94">
        <f>O65/'סכום נכסי הקרן'!$C$42</f>
        <v>8.0232829675539141E-5</v>
      </c>
    </row>
    <row r="66" spans="2:18">
      <c r="B66" s="96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  <row r="67" spans="2:18">
      <c r="B67" s="96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</row>
    <row r="68" spans="2:18">
      <c r="B68" s="96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</row>
    <row r="69" spans="2:18">
      <c r="B69" s="97" t="s">
        <v>117</v>
      </c>
      <c r="C69" s="108"/>
      <c r="D69" s="10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</row>
    <row r="70" spans="2:18">
      <c r="B70" s="97" t="s">
        <v>213</v>
      </c>
      <c r="C70" s="108"/>
      <c r="D70" s="10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</row>
    <row r="71" spans="2:18">
      <c r="B71" s="160" t="s">
        <v>221</v>
      </c>
      <c r="C71" s="160"/>
      <c r="D71" s="160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</row>
    <row r="72" spans="2:18">
      <c r="B72" s="96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</row>
    <row r="73" spans="2:18">
      <c r="B73" s="96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</row>
    <row r="74" spans="2:18">
      <c r="B74" s="96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</row>
    <row r="75" spans="2:18">
      <c r="B75" s="96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</row>
    <row r="76" spans="2:18">
      <c r="B76" s="96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</row>
    <row r="77" spans="2:18">
      <c r="B77" s="96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</row>
    <row r="78" spans="2:18">
      <c r="B78" s="96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</row>
    <row r="79" spans="2:18">
      <c r="B79" s="96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</row>
    <row r="80" spans="2:18">
      <c r="B80" s="96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</row>
    <row r="81" spans="2:18">
      <c r="B81" s="96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</row>
    <row r="82" spans="2:18">
      <c r="B82" s="96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</row>
    <row r="83" spans="2:18">
      <c r="B83" s="96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</row>
    <row r="84" spans="2:18">
      <c r="B84" s="96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</row>
    <row r="85" spans="2:18">
      <c r="B85" s="96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</row>
    <row r="86" spans="2:18">
      <c r="B86" s="96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</row>
    <row r="87" spans="2:18">
      <c r="B87" s="96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2:18">
      <c r="B88" s="96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</row>
    <row r="89" spans="2:18">
      <c r="B89" s="96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</row>
    <row r="90" spans="2:18">
      <c r="B90" s="96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</row>
    <row r="91" spans="2:18">
      <c r="B91" s="96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</row>
    <row r="92" spans="2:18">
      <c r="B92" s="96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</row>
    <row r="93" spans="2:18">
      <c r="B93" s="96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</row>
    <row r="94" spans="2:18">
      <c r="B94" s="96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</row>
    <row r="95" spans="2:18">
      <c r="B95" s="96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</row>
    <row r="96" spans="2:18">
      <c r="B96" s="96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</row>
    <row r="97" spans="2:18">
      <c r="B97" s="96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</row>
    <row r="98" spans="2:18">
      <c r="B98" s="96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</row>
    <row r="99" spans="2:18">
      <c r="B99" s="96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</row>
    <row r="100" spans="2:18">
      <c r="B100" s="96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</row>
    <row r="101" spans="2:18">
      <c r="B101" s="96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</row>
    <row r="102" spans="2:18">
      <c r="B102" s="96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</row>
    <row r="103" spans="2:18">
      <c r="B103" s="96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</row>
    <row r="104" spans="2:18">
      <c r="B104" s="96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</row>
    <row r="105" spans="2:18">
      <c r="B105" s="96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</row>
    <row r="106" spans="2:18">
      <c r="B106" s="96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</row>
    <row r="107" spans="2:18">
      <c r="B107" s="96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</row>
    <row r="108" spans="2:18">
      <c r="B108" s="96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</row>
    <row r="109" spans="2:18">
      <c r="B109" s="96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</row>
    <row r="110" spans="2:18">
      <c r="B110" s="96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</row>
    <row r="111" spans="2:18">
      <c r="B111" s="96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</row>
    <row r="112" spans="2:18">
      <c r="B112" s="96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</row>
    <row r="113" spans="2:18">
      <c r="B113" s="96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</row>
    <row r="114" spans="2:18">
      <c r="B114" s="96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</row>
    <row r="115" spans="2:18">
      <c r="B115" s="96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</row>
    <row r="116" spans="2:18">
      <c r="B116" s="96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</row>
    <row r="117" spans="2:18">
      <c r="B117" s="96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</row>
    <row r="118" spans="2:18">
      <c r="B118" s="96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</row>
    <row r="119" spans="2:18">
      <c r="B119" s="96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</row>
    <row r="120" spans="2:18">
      <c r="B120" s="96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</row>
    <row r="121" spans="2:18">
      <c r="B121" s="96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</row>
    <row r="122" spans="2:18">
      <c r="B122" s="96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</row>
    <row r="123" spans="2:18">
      <c r="B123" s="96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</row>
    <row r="124" spans="2:18">
      <c r="B124" s="96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</row>
    <row r="125" spans="2:18">
      <c r="B125" s="96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</row>
    <row r="126" spans="2:18">
      <c r="B126" s="96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</row>
    <row r="127" spans="2:18">
      <c r="B127" s="96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</row>
    <row r="128" spans="2:18">
      <c r="B128" s="96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</row>
    <row r="129" spans="2:18">
      <c r="B129" s="96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</row>
    <row r="130" spans="2:18">
      <c r="B130" s="96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</row>
    <row r="131" spans="2:18">
      <c r="B131" s="96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</row>
    <row r="132" spans="2:18">
      <c r="B132" s="96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</row>
    <row r="133" spans="2:18">
      <c r="B133" s="96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</row>
    <row r="134" spans="2:18">
      <c r="B134" s="96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</row>
    <row r="135" spans="2:18">
      <c r="B135" s="96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</row>
    <row r="136" spans="2:18">
      <c r="B136" s="96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</row>
    <row r="137" spans="2:18">
      <c r="B137" s="96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</row>
    <row r="138" spans="2:18">
      <c r="B138" s="96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</row>
    <row r="139" spans="2:18">
      <c r="B139" s="96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</row>
    <row r="140" spans="2:18">
      <c r="B140" s="96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</row>
    <row r="141" spans="2:18">
      <c r="B141" s="96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</row>
    <row r="142" spans="2:18">
      <c r="B142" s="96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</row>
    <row r="143" spans="2:18">
      <c r="B143" s="96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</row>
    <row r="144" spans="2:18">
      <c r="B144" s="96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</row>
    <row r="145" spans="2:18">
      <c r="B145" s="96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</row>
    <row r="146" spans="2:18">
      <c r="B146" s="96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</row>
    <row r="147" spans="2:18">
      <c r="B147" s="96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</row>
    <row r="148" spans="2:18">
      <c r="B148" s="96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</row>
    <row r="149" spans="2:18">
      <c r="B149" s="96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</row>
    <row r="150" spans="2:18">
      <c r="B150" s="96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</row>
    <row r="151" spans="2:18">
      <c r="B151" s="96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</row>
    <row r="152" spans="2:18">
      <c r="B152" s="96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</row>
    <row r="153" spans="2:18">
      <c r="B153" s="96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</row>
    <row r="154" spans="2:18">
      <c r="B154" s="96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</row>
    <row r="155" spans="2:18">
      <c r="B155" s="96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</row>
    <row r="156" spans="2:18">
      <c r="B156" s="96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</row>
    <row r="157" spans="2:18">
      <c r="B157" s="96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</row>
    <row r="158" spans="2:18">
      <c r="B158" s="96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</row>
    <row r="159" spans="2:18">
      <c r="B159" s="96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</row>
    <row r="160" spans="2:18">
      <c r="B160" s="96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</row>
    <row r="161" spans="2:18">
      <c r="B161" s="96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</row>
    <row r="162" spans="2:18">
      <c r="B162" s="96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</row>
    <row r="163" spans="2:18">
      <c r="B163" s="96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</row>
    <row r="164" spans="2:18">
      <c r="B164" s="96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</row>
    <row r="165" spans="2:18">
      <c r="B165" s="96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</row>
    <row r="166" spans="2:18">
      <c r="B166" s="96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</row>
    <row r="167" spans="2:18">
      <c r="B167" s="96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</row>
    <row r="168" spans="2:18">
      <c r="B168" s="96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</row>
    <row r="169" spans="2:18">
      <c r="B169" s="96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</row>
    <row r="170" spans="2:18">
      <c r="B170" s="96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</row>
    <row r="171" spans="2:18">
      <c r="B171" s="96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</row>
    <row r="172" spans="2:18">
      <c r="B172" s="96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</row>
    <row r="173" spans="2:18">
      <c r="B173" s="96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</row>
    <row r="174" spans="2:18">
      <c r="B174" s="96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</row>
    <row r="175" spans="2:18">
      <c r="B175" s="96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</row>
    <row r="176" spans="2:18">
      <c r="B176" s="96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</row>
    <row r="177" spans="2:18">
      <c r="B177" s="96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</row>
    <row r="178" spans="2:18">
      <c r="B178" s="96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</row>
    <row r="179" spans="2:18">
      <c r="B179" s="96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</row>
    <row r="180" spans="2:18">
      <c r="B180" s="96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</row>
    <row r="181" spans="2:18">
      <c r="B181" s="96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</row>
    <row r="182" spans="2:18">
      <c r="B182" s="96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</row>
    <row r="183" spans="2:18">
      <c r="B183" s="96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</row>
    <row r="184" spans="2:18">
      <c r="B184" s="96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</row>
    <row r="185" spans="2:18">
      <c r="B185" s="96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</row>
    <row r="186" spans="2:18">
      <c r="B186" s="96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</row>
    <row r="187" spans="2:18">
      <c r="B187" s="96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</row>
    <row r="188" spans="2:18">
      <c r="B188" s="96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</row>
    <row r="189" spans="2:18">
      <c r="B189" s="96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</row>
    <row r="190" spans="2:18">
      <c r="B190" s="96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</row>
    <row r="191" spans="2:18">
      <c r="B191" s="96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</row>
    <row r="192" spans="2:18">
      <c r="B192" s="96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</row>
    <row r="193" spans="2:18">
      <c r="B193" s="96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</row>
    <row r="194" spans="2:18">
      <c r="B194" s="96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</row>
    <row r="195" spans="2:18">
      <c r="B195" s="96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</row>
    <row r="196" spans="2:18">
      <c r="B196" s="96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</row>
    <row r="197" spans="2:18">
      <c r="B197" s="96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</row>
    <row r="198" spans="2:18">
      <c r="B198" s="96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</row>
    <row r="199" spans="2:18">
      <c r="B199" s="96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</row>
    <row r="200" spans="2:18">
      <c r="B200" s="96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</row>
    <row r="201" spans="2:18">
      <c r="B201" s="96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2:18">
      <c r="B202" s="96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</row>
    <row r="203" spans="2:18">
      <c r="B203" s="96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</row>
    <row r="204" spans="2:18">
      <c r="B204" s="96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</row>
    <row r="205" spans="2:18">
      <c r="B205" s="96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</row>
    <row r="206" spans="2:18">
      <c r="B206" s="96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</row>
    <row r="207" spans="2:18">
      <c r="B207" s="96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</row>
    <row r="208" spans="2:18">
      <c r="B208" s="96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</row>
    <row r="209" spans="2:18">
      <c r="B209" s="96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</row>
    <row r="210" spans="2:18">
      <c r="B210" s="96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</row>
    <row r="211" spans="2:18">
      <c r="B211" s="96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</row>
    <row r="212" spans="2:18">
      <c r="B212" s="96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</row>
    <row r="213" spans="2:18">
      <c r="B213" s="96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</row>
    <row r="214" spans="2:18">
      <c r="B214" s="96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</row>
    <row r="215" spans="2:18">
      <c r="B215" s="96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</row>
    <row r="216" spans="2:18">
      <c r="B216" s="96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</row>
    <row r="217" spans="2:18">
      <c r="B217" s="96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</row>
    <row r="218" spans="2:18">
      <c r="B218" s="96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</row>
    <row r="219" spans="2:18">
      <c r="B219" s="96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</row>
    <row r="220" spans="2:18">
      <c r="B220" s="96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</row>
    <row r="221" spans="2:18">
      <c r="B221" s="96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</row>
    <row r="222" spans="2:18">
      <c r="B222" s="96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</row>
    <row r="223" spans="2:18">
      <c r="B223" s="96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</row>
    <row r="224" spans="2:18">
      <c r="B224" s="96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</row>
    <row r="225" spans="2:18">
      <c r="B225" s="96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</row>
    <row r="226" spans="2:18">
      <c r="B226" s="96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</row>
    <row r="227" spans="2:18">
      <c r="B227" s="96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</row>
    <row r="228" spans="2:18">
      <c r="B228" s="96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</row>
    <row r="229" spans="2:18">
      <c r="B229" s="96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</row>
    <row r="230" spans="2:18">
      <c r="B230" s="96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</row>
    <row r="231" spans="2:18">
      <c r="B231" s="96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</row>
    <row r="232" spans="2:18">
      <c r="B232" s="96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</row>
    <row r="233" spans="2:18">
      <c r="B233" s="96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</row>
    <row r="234" spans="2:18">
      <c r="B234" s="96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</row>
    <row r="235" spans="2:18">
      <c r="B235" s="96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</row>
    <row r="236" spans="2:18">
      <c r="B236" s="96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</row>
    <row r="237" spans="2:18">
      <c r="B237" s="96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</row>
    <row r="238" spans="2:18">
      <c r="B238" s="96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</row>
    <row r="239" spans="2:18">
      <c r="B239" s="96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</row>
    <row r="240" spans="2:18">
      <c r="B240" s="96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</row>
    <row r="241" spans="2:18">
      <c r="B241" s="96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</row>
    <row r="242" spans="2:18">
      <c r="B242" s="96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</row>
    <row r="243" spans="2:18">
      <c r="B243" s="96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</row>
    <row r="244" spans="2:18">
      <c r="B244" s="96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</row>
    <row r="245" spans="2:18">
      <c r="B245" s="96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</row>
    <row r="246" spans="2:18">
      <c r="B246" s="96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</row>
    <row r="247" spans="2:18">
      <c r="B247" s="96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</row>
    <row r="248" spans="2:18">
      <c r="B248" s="96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</row>
    <row r="249" spans="2:18">
      <c r="B249" s="96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</row>
    <row r="250" spans="2:18">
      <c r="B250" s="96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</row>
    <row r="251" spans="2:18">
      <c r="B251" s="96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</row>
    <row r="252" spans="2:18">
      <c r="B252" s="96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</row>
    <row r="253" spans="2:18">
      <c r="B253" s="96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</row>
    <row r="254" spans="2:18">
      <c r="B254" s="96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</row>
    <row r="255" spans="2:18">
      <c r="B255" s="96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</row>
    <row r="256" spans="2:18">
      <c r="B256" s="96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</row>
    <row r="257" spans="2:18">
      <c r="B257" s="96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</row>
    <row r="258" spans="2:18">
      <c r="B258" s="96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</row>
    <row r="259" spans="2:18">
      <c r="B259" s="96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</row>
    <row r="260" spans="2:18">
      <c r="B260" s="96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</row>
    <row r="261" spans="2:18">
      <c r="B261" s="96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</row>
    <row r="262" spans="2:18">
      <c r="B262" s="96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</row>
    <row r="263" spans="2:18">
      <c r="B263" s="96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</row>
    <row r="264" spans="2:18">
      <c r="B264" s="96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</row>
    <row r="265" spans="2:18">
      <c r="B265" s="96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</row>
    <row r="266" spans="2:18">
      <c r="B266" s="96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</row>
    <row r="267" spans="2:18">
      <c r="B267" s="96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</row>
    <row r="268" spans="2:18">
      <c r="B268" s="96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</row>
    <row r="269" spans="2:18">
      <c r="B269" s="96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</row>
    <row r="270" spans="2:18">
      <c r="B270" s="96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</row>
    <row r="271" spans="2:18">
      <c r="B271" s="96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</row>
    <row r="272" spans="2:18">
      <c r="B272" s="96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</row>
    <row r="273" spans="2:18">
      <c r="B273" s="96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</row>
    <row r="274" spans="2:18">
      <c r="B274" s="96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</row>
    <row r="275" spans="2:18">
      <c r="B275" s="96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</row>
    <row r="276" spans="2:18">
      <c r="B276" s="96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</row>
    <row r="277" spans="2:18">
      <c r="B277" s="96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</row>
    <row r="278" spans="2:18">
      <c r="B278" s="96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</row>
    <row r="279" spans="2:18">
      <c r="B279" s="96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</row>
    <row r="280" spans="2:18">
      <c r="B280" s="96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</row>
    <row r="281" spans="2:18">
      <c r="B281" s="96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</row>
    <row r="282" spans="2:18">
      <c r="B282" s="96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</row>
    <row r="283" spans="2:18">
      <c r="B283" s="96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</row>
    <row r="284" spans="2:18">
      <c r="B284" s="96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</row>
    <row r="285" spans="2:18">
      <c r="B285" s="96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</row>
    <row r="286" spans="2:18">
      <c r="B286" s="96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</row>
    <row r="287" spans="2:18">
      <c r="B287" s="96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</row>
    <row r="288" spans="2:18">
      <c r="B288" s="96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</row>
    <row r="289" spans="2:18">
      <c r="B289" s="96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</row>
    <row r="290" spans="2:18">
      <c r="B290" s="96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</row>
    <row r="291" spans="2:18">
      <c r="B291" s="96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</row>
    <row r="292" spans="2:18">
      <c r="B292" s="96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</row>
    <row r="293" spans="2:18">
      <c r="B293" s="96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</row>
    <row r="294" spans="2:18">
      <c r="B294" s="96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</row>
    <row r="295" spans="2:18">
      <c r="B295" s="96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</row>
    <row r="296" spans="2:18">
      <c r="B296" s="96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</row>
    <row r="297" spans="2:18">
      <c r="B297" s="96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</row>
    <row r="298" spans="2:18">
      <c r="B298" s="96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</row>
    <row r="299" spans="2:18">
      <c r="B299" s="96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</row>
    <row r="300" spans="2:18">
      <c r="B300" s="96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</row>
    <row r="301" spans="2:18">
      <c r="B301" s="96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</row>
    <row r="302" spans="2:18">
      <c r="B302" s="96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</row>
    <row r="303" spans="2:18">
      <c r="B303" s="96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</row>
    <row r="304" spans="2:18">
      <c r="B304" s="96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</row>
    <row r="305" spans="2:18">
      <c r="B305" s="96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</row>
    <row r="306" spans="2:18">
      <c r="B306" s="96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</row>
    <row r="307" spans="2:18">
      <c r="B307" s="96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</row>
    <row r="308" spans="2:18">
      <c r="B308" s="96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</row>
    <row r="309" spans="2:18">
      <c r="B309" s="96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</row>
    <row r="310" spans="2:18">
      <c r="B310" s="96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</row>
    <row r="311" spans="2:18">
      <c r="B311" s="96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</row>
    <row r="312" spans="2:18">
      <c r="B312" s="96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</row>
    <row r="313" spans="2:18">
      <c r="B313" s="96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</row>
    <row r="314" spans="2:18">
      <c r="B314" s="96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</row>
    <row r="315" spans="2:18">
      <c r="B315" s="96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</row>
    <row r="316" spans="2:18">
      <c r="B316" s="96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</row>
    <row r="317" spans="2:18">
      <c r="B317" s="96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</row>
    <row r="318" spans="2:18">
      <c r="B318" s="96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</row>
    <row r="319" spans="2:18">
      <c r="B319" s="96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</row>
    <row r="320" spans="2:18">
      <c r="B320" s="96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</row>
    <row r="321" spans="2:18">
      <c r="B321" s="96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</row>
    <row r="322" spans="2:18">
      <c r="B322" s="96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</row>
    <row r="323" spans="2:18">
      <c r="B323" s="96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</row>
    <row r="324" spans="2:18">
      <c r="B324" s="96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</row>
    <row r="325" spans="2:18">
      <c r="B325" s="96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</row>
    <row r="326" spans="2:18">
      <c r="B326" s="96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</row>
    <row r="327" spans="2:18">
      <c r="B327" s="96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</row>
    <row r="328" spans="2:18">
      <c r="B328" s="96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</row>
    <row r="329" spans="2:18">
      <c r="B329" s="96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</row>
    <row r="330" spans="2:18">
      <c r="B330" s="96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</row>
    <row r="331" spans="2:18">
      <c r="B331" s="96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</row>
    <row r="332" spans="2:18">
      <c r="B332" s="96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</row>
    <row r="333" spans="2:18">
      <c r="B333" s="96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</row>
    <row r="334" spans="2:18">
      <c r="B334" s="96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</row>
    <row r="335" spans="2:18">
      <c r="B335" s="96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</row>
    <row r="336" spans="2:18">
      <c r="B336" s="96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</row>
    <row r="337" spans="2:18">
      <c r="B337" s="96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</row>
    <row r="338" spans="2:18">
      <c r="B338" s="96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</row>
    <row r="339" spans="2:18">
      <c r="B339" s="96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</row>
    <row r="340" spans="2:18">
      <c r="B340" s="96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</row>
    <row r="341" spans="2:18">
      <c r="B341" s="96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</row>
    <row r="342" spans="2:18">
      <c r="B342" s="96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</row>
    <row r="343" spans="2:18">
      <c r="B343" s="96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</row>
    <row r="344" spans="2:18">
      <c r="B344" s="96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</row>
    <row r="345" spans="2:18">
      <c r="B345" s="96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</row>
    <row r="346" spans="2:18">
      <c r="B346" s="96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</row>
    <row r="347" spans="2:18">
      <c r="B347" s="96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2:18">
      <c r="B348" s="96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</row>
    <row r="349" spans="2:18">
      <c r="B349" s="96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</row>
    <row r="350" spans="2:18">
      <c r="B350" s="96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</row>
    <row r="351" spans="2:18">
      <c r="B351" s="96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</row>
    <row r="352" spans="2:18">
      <c r="B352" s="96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</row>
    <row r="353" spans="2:18">
      <c r="B353" s="96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</row>
    <row r="354" spans="2:18">
      <c r="B354" s="96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</row>
    <row r="355" spans="2:18">
      <c r="B355" s="96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</row>
    <row r="356" spans="2:18">
      <c r="B356" s="96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</row>
    <row r="357" spans="2:18">
      <c r="B357" s="96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</row>
    <row r="358" spans="2:18">
      <c r="B358" s="96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</row>
    <row r="359" spans="2:18">
      <c r="B359" s="96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</row>
    <row r="360" spans="2:18">
      <c r="B360" s="96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</row>
    <row r="361" spans="2:18">
      <c r="B361" s="96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</row>
    <row r="362" spans="2:18">
      <c r="B362" s="96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</row>
    <row r="363" spans="2:18">
      <c r="B363" s="96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</row>
    <row r="364" spans="2:18">
      <c r="B364" s="96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</row>
    <row r="365" spans="2:18">
      <c r="B365" s="96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</row>
    <row r="366" spans="2:18">
      <c r="B366" s="96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</row>
    <row r="367" spans="2:18">
      <c r="B367" s="96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</row>
    <row r="368" spans="2:18">
      <c r="B368" s="96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</row>
    <row r="369" spans="2:18">
      <c r="B369" s="96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</row>
    <row r="370" spans="2:18">
      <c r="B370" s="96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</row>
    <row r="371" spans="2:18">
      <c r="B371" s="96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</row>
    <row r="372" spans="2:18">
      <c r="B372" s="96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</row>
    <row r="373" spans="2:18">
      <c r="B373" s="96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</row>
    <row r="374" spans="2:18">
      <c r="B374" s="96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</row>
    <row r="375" spans="2:18">
      <c r="B375" s="96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</row>
    <row r="376" spans="2:18">
      <c r="B376" s="96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</row>
    <row r="377" spans="2:18">
      <c r="B377" s="96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</row>
    <row r="378" spans="2:18">
      <c r="B378" s="96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</row>
    <row r="379" spans="2:18">
      <c r="B379" s="96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</row>
    <row r="380" spans="2:18">
      <c r="B380" s="96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</row>
    <row r="381" spans="2:18">
      <c r="B381" s="96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</row>
    <row r="382" spans="2:18">
      <c r="B382" s="96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</row>
    <row r="383" spans="2:18">
      <c r="B383" s="96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</row>
    <row r="384" spans="2:18">
      <c r="B384" s="96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</row>
    <row r="385" spans="2:18">
      <c r="B385" s="96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</row>
    <row r="386" spans="2:18">
      <c r="B386" s="96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</row>
    <row r="387" spans="2:18">
      <c r="B387" s="96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</row>
    <row r="388" spans="2:18">
      <c r="B388" s="96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</row>
    <row r="389" spans="2:18">
      <c r="B389" s="96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</row>
    <row r="390" spans="2:18">
      <c r="B390" s="96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</row>
    <row r="391" spans="2:18">
      <c r="B391" s="96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</row>
    <row r="392" spans="2:18">
      <c r="B392" s="96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</row>
    <row r="393" spans="2:18">
      <c r="B393" s="96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</row>
    <row r="394" spans="2:18">
      <c r="B394" s="96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</row>
    <row r="395" spans="2:18">
      <c r="B395" s="96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</row>
    <row r="396" spans="2:18">
      <c r="B396" s="96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</row>
    <row r="397" spans="2:18">
      <c r="B397" s="96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</row>
    <row r="398" spans="2:18">
      <c r="B398" s="96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</row>
    <row r="399" spans="2:18">
      <c r="B399" s="96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</row>
    <row r="400" spans="2:18">
      <c r="B400" s="96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</row>
    <row r="401" spans="2:18">
      <c r="B401" s="96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</row>
    <row r="402" spans="2:18">
      <c r="B402" s="96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</row>
    <row r="403" spans="2:18">
      <c r="B403" s="96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</row>
    <row r="404" spans="2:18">
      <c r="B404" s="96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</row>
    <row r="405" spans="2:18">
      <c r="B405" s="96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</row>
    <row r="406" spans="2:18">
      <c r="B406" s="96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</row>
    <row r="407" spans="2:18">
      <c r="B407" s="96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</row>
    <row r="408" spans="2:18">
      <c r="B408" s="96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</row>
    <row r="409" spans="2:18">
      <c r="B409" s="96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</row>
    <row r="410" spans="2:18">
      <c r="B410" s="96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</row>
    <row r="411" spans="2:18">
      <c r="B411" s="96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</row>
    <row r="412" spans="2:18">
      <c r="B412" s="96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</row>
    <row r="413" spans="2:18">
      <c r="B413" s="96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</row>
    <row r="414" spans="2:18">
      <c r="B414" s="96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</row>
    <row r="415" spans="2:18">
      <c r="B415" s="96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</row>
    <row r="416" spans="2:18">
      <c r="B416" s="96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</row>
    <row r="417" spans="2:18">
      <c r="B417" s="96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</row>
    <row r="418" spans="2:18">
      <c r="B418" s="96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</row>
    <row r="419" spans="2:18">
      <c r="B419" s="96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</row>
    <row r="420" spans="2:18">
      <c r="B420" s="96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</row>
    <row r="421" spans="2:18">
      <c r="B421" s="96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</row>
    <row r="422" spans="2:18">
      <c r="B422" s="96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</row>
    <row r="423" spans="2:18">
      <c r="B423" s="96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</row>
    <row r="424" spans="2:18">
      <c r="B424" s="96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</row>
    <row r="425" spans="2:18">
      <c r="B425" s="96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</row>
    <row r="426" spans="2:18">
      <c r="B426" s="96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</row>
    <row r="427" spans="2:18">
      <c r="B427" s="96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</row>
    <row r="428" spans="2:18">
      <c r="B428" s="96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</row>
    <row r="429" spans="2:18">
      <c r="B429" s="96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</row>
    <row r="430" spans="2:18">
      <c r="B430" s="96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</row>
    <row r="431" spans="2:18">
      <c r="B431" s="96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</row>
    <row r="432" spans="2:18">
      <c r="B432" s="96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</row>
    <row r="433" spans="2:18">
      <c r="B433" s="96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</row>
    <row r="434" spans="2:18">
      <c r="B434" s="96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</row>
    <row r="435" spans="2:18">
      <c r="B435" s="96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</row>
    <row r="436" spans="2:18">
      <c r="B436" s="96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</row>
    <row r="437" spans="2:18">
      <c r="B437" s="96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</row>
    <row r="438" spans="2:18">
      <c r="B438" s="96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</row>
    <row r="439" spans="2:18">
      <c r="B439" s="96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</row>
    <row r="440" spans="2:18">
      <c r="B440" s="96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</row>
    <row r="441" spans="2:18">
      <c r="B441" s="96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</row>
    <row r="442" spans="2:18">
      <c r="B442" s="96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</row>
    <row r="443" spans="2:18">
      <c r="B443" s="96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</row>
    <row r="444" spans="2:18">
      <c r="B444" s="96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</row>
    <row r="445" spans="2:18">
      <c r="B445" s="96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</row>
    <row r="446" spans="2:18">
      <c r="B446" s="96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</row>
    <row r="447" spans="2:18">
      <c r="B447" s="96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</row>
    <row r="448" spans="2:18">
      <c r="B448" s="96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</row>
    <row r="449" spans="2:18">
      <c r="B449" s="96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</row>
    <row r="450" spans="2:18">
      <c r="B450" s="96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</row>
    <row r="451" spans="2:18">
      <c r="B451" s="96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</row>
    <row r="452" spans="2:18">
      <c r="B452" s="96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</row>
    <row r="453" spans="2:18">
      <c r="B453" s="96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</row>
    <row r="454" spans="2:18">
      <c r="B454" s="96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</row>
    <row r="455" spans="2:18">
      <c r="B455" s="96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</row>
    <row r="456" spans="2:18">
      <c r="B456" s="96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</row>
    <row r="457" spans="2:18">
      <c r="B457" s="96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</row>
    <row r="458" spans="2:18">
      <c r="B458" s="96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</row>
    <row r="459" spans="2:18">
      <c r="B459" s="96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</row>
    <row r="460" spans="2:18">
      <c r="B460" s="96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</row>
    <row r="461" spans="2:18">
      <c r="B461" s="96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</row>
    <row r="462" spans="2:18">
      <c r="B462" s="96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</row>
    <row r="463" spans="2:18">
      <c r="B463" s="96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</row>
    <row r="464" spans="2:18">
      <c r="B464" s="96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</row>
    <row r="465" spans="2:18">
      <c r="B465" s="96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</row>
    <row r="466" spans="2:18">
      <c r="B466" s="96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</row>
    <row r="467" spans="2:18">
      <c r="B467" s="96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</row>
    <row r="468" spans="2:18">
      <c r="B468" s="96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</row>
    <row r="469" spans="2:18">
      <c r="B469" s="96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</row>
    <row r="470" spans="2:18">
      <c r="B470" s="96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</row>
    <row r="471" spans="2:18">
      <c r="B471" s="96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</row>
    <row r="472" spans="2:18">
      <c r="B472" s="96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</row>
    <row r="473" spans="2:18">
      <c r="B473" s="96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</row>
    <row r="474" spans="2:18">
      <c r="B474" s="96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</row>
    <row r="475" spans="2:18">
      <c r="B475" s="96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</row>
    <row r="476" spans="2:18">
      <c r="B476" s="96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</row>
    <row r="477" spans="2:18">
      <c r="B477" s="96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</row>
    <row r="478" spans="2:18">
      <c r="B478" s="96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</row>
    <row r="479" spans="2:18">
      <c r="B479" s="96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</row>
    <row r="480" spans="2:18">
      <c r="B480" s="96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</row>
    <row r="481" spans="2:18">
      <c r="B481" s="96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</row>
    <row r="482" spans="2:18">
      <c r="B482" s="96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</row>
    <row r="483" spans="2:18">
      <c r="B483" s="96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</row>
    <row r="484" spans="2:18">
      <c r="B484" s="96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</row>
    <row r="485" spans="2:18">
      <c r="B485" s="96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</row>
    <row r="486" spans="2:18">
      <c r="B486" s="96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</row>
    <row r="487" spans="2:18">
      <c r="B487" s="96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</row>
    <row r="488" spans="2:18">
      <c r="B488" s="96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</row>
    <row r="489" spans="2:18">
      <c r="B489" s="96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</row>
    <row r="490" spans="2:18">
      <c r="B490" s="96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</row>
    <row r="491" spans="2:18">
      <c r="B491" s="96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</row>
    <row r="492" spans="2:18">
      <c r="B492" s="96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</row>
    <row r="493" spans="2:18">
      <c r="B493" s="96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</row>
    <row r="494" spans="2:18">
      <c r="B494" s="96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</row>
    <row r="495" spans="2:18">
      <c r="B495" s="96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</row>
    <row r="496" spans="2:18">
      <c r="B496" s="96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</row>
    <row r="497" spans="2:18">
      <c r="B497" s="96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</row>
    <row r="498" spans="2:18">
      <c r="B498" s="96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</row>
    <row r="499" spans="2:18">
      <c r="B499" s="96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</row>
    <row r="500" spans="2:18">
      <c r="B500" s="96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</row>
    <row r="501" spans="2:18">
      <c r="B501" s="96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</row>
    <row r="502" spans="2:18">
      <c r="B502" s="96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</row>
    <row r="503" spans="2:18">
      <c r="B503" s="96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</row>
    <row r="504" spans="2:18">
      <c r="B504" s="96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</row>
    <row r="505" spans="2:18">
      <c r="B505" s="96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</row>
    <row r="506" spans="2:18">
      <c r="B506" s="96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</row>
    <row r="507" spans="2:18">
      <c r="B507" s="96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</row>
    <row r="508" spans="2:18">
      <c r="B508" s="96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</row>
    <row r="509" spans="2:18">
      <c r="B509" s="96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</row>
    <row r="510" spans="2:18">
      <c r="B510" s="96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</row>
    <row r="511" spans="2:18">
      <c r="B511" s="96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71:D71"/>
  </mergeCells>
  <phoneticPr fontId="4" type="noConversion"/>
  <dataValidations count="1">
    <dataValidation allowBlank="1" showInputMessage="1" showErrorMessage="1" sqref="N10:Q10 N9 N1:N7 C5:C29 O1:Q9 E1:I30 D1:D29 N32:N1048576 A1:B1048576 J1:M1048576 C32:I1048576 O11:Q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41.710937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13.140625" style="1" bestFit="1" customWidth="1"/>
    <col min="13" max="13" width="10.140625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16384" width="9.140625" style="1"/>
  </cols>
  <sheetData>
    <row r="1" spans="2:16">
      <c r="B1" s="46" t="s">
        <v>152</v>
      </c>
      <c r="C1" s="46" t="s" vm="1">
        <v>240</v>
      </c>
    </row>
    <row r="2" spans="2:16">
      <c r="B2" s="46" t="s">
        <v>151</v>
      </c>
      <c r="C2" s="46" t="s">
        <v>241</v>
      </c>
    </row>
    <row r="3" spans="2:16">
      <c r="B3" s="46" t="s">
        <v>153</v>
      </c>
      <c r="C3" s="46" t="s">
        <v>242</v>
      </c>
    </row>
    <row r="4" spans="2:16">
      <c r="B4" s="46" t="s">
        <v>154</v>
      </c>
      <c r="C4" s="46" t="s">
        <v>243</v>
      </c>
    </row>
    <row r="6" spans="2:16" ht="26.25" customHeight="1">
      <c r="B6" s="151" t="s">
        <v>194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63">
      <c r="B7" s="21" t="s">
        <v>121</v>
      </c>
      <c r="C7" s="29" t="s">
        <v>49</v>
      </c>
      <c r="D7" s="29" t="s">
        <v>70</v>
      </c>
      <c r="E7" s="29" t="s">
        <v>14</v>
      </c>
      <c r="F7" s="29" t="s">
        <v>71</v>
      </c>
      <c r="G7" s="29" t="s">
        <v>109</v>
      </c>
      <c r="H7" s="29" t="s">
        <v>17</v>
      </c>
      <c r="I7" s="29" t="s">
        <v>108</v>
      </c>
      <c r="J7" s="29" t="s">
        <v>16</v>
      </c>
      <c r="K7" s="29" t="s">
        <v>188</v>
      </c>
      <c r="L7" s="29" t="s">
        <v>215</v>
      </c>
      <c r="M7" s="29" t="s">
        <v>189</v>
      </c>
      <c r="N7" s="29" t="s">
        <v>63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222</v>
      </c>
      <c r="M8" s="31" t="s">
        <v>218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0" t="s">
        <v>193</v>
      </c>
      <c r="C10" s="90"/>
      <c r="D10" s="91"/>
      <c r="E10" s="90"/>
      <c r="F10" s="90"/>
      <c r="G10" s="104"/>
      <c r="H10" s="93">
        <v>0.96999999999999986</v>
      </c>
      <c r="I10" s="91"/>
      <c r="J10" s="92"/>
      <c r="K10" s="92">
        <v>8.7899999999999992E-2</v>
      </c>
      <c r="L10" s="93"/>
      <c r="M10" s="93">
        <v>10198.106230000003</v>
      </c>
      <c r="N10" s="94"/>
      <c r="O10" s="94">
        <f>IFERROR(M10/$M$10,0)</f>
        <v>1</v>
      </c>
      <c r="P10" s="94">
        <f>M10/'סכום נכסי הקרן'!$C$42</f>
        <v>9.1451879243163264E-5</v>
      </c>
    </row>
    <row r="11" spans="2:16" ht="20.25" customHeight="1">
      <c r="B11" s="115" t="s">
        <v>32</v>
      </c>
      <c r="C11" s="90"/>
      <c r="D11" s="91"/>
      <c r="E11" s="90"/>
      <c r="F11" s="90"/>
      <c r="G11" s="104"/>
      <c r="H11" s="93">
        <v>0.96999999999999986</v>
      </c>
      <c r="I11" s="91"/>
      <c r="J11" s="92"/>
      <c r="K11" s="92">
        <v>8.7899999999999992E-2</v>
      </c>
      <c r="L11" s="93"/>
      <c r="M11" s="93">
        <v>10198.106230000003</v>
      </c>
      <c r="N11" s="94"/>
      <c r="O11" s="94">
        <f t="shared" ref="O11:O13" si="0">IFERROR(M11/$M$10,0)</f>
        <v>1</v>
      </c>
      <c r="P11" s="94">
        <f>M11/'סכום נכסי הקרן'!$C$42</f>
        <v>9.1451879243163264E-5</v>
      </c>
    </row>
    <row r="12" spans="2:16">
      <c r="B12" s="87" t="s">
        <v>34</v>
      </c>
      <c r="C12" s="82"/>
      <c r="D12" s="83"/>
      <c r="E12" s="82"/>
      <c r="F12" s="82"/>
      <c r="G12" s="102"/>
      <c r="H12" s="85">
        <v>0.96999999999999986</v>
      </c>
      <c r="I12" s="83"/>
      <c r="J12" s="84"/>
      <c r="K12" s="84">
        <v>8.7899999999999992E-2</v>
      </c>
      <c r="L12" s="85"/>
      <c r="M12" s="85">
        <v>10198.106230000003</v>
      </c>
      <c r="N12" s="86"/>
      <c r="O12" s="86">
        <f t="shared" si="0"/>
        <v>1</v>
      </c>
      <c r="P12" s="86">
        <f>M12/'סכום נכסי הקרן'!$C$42</f>
        <v>9.1451879243163264E-5</v>
      </c>
    </row>
    <row r="13" spans="2:16">
      <c r="B13" s="88" t="s">
        <v>4571</v>
      </c>
      <c r="C13" s="90" t="s">
        <v>4322</v>
      </c>
      <c r="D13" s="91" t="s">
        <v>135</v>
      </c>
      <c r="E13" s="90" t="s">
        <v>526</v>
      </c>
      <c r="F13" s="90" t="s">
        <v>137</v>
      </c>
      <c r="G13" s="104">
        <v>40618</v>
      </c>
      <c r="H13" s="93">
        <v>0.96999999999999986</v>
      </c>
      <c r="I13" s="91" t="s">
        <v>139</v>
      </c>
      <c r="J13" s="92">
        <v>7.1500000000000008E-2</v>
      </c>
      <c r="K13" s="92">
        <v>8.7899999999999992E-2</v>
      </c>
      <c r="L13" s="93">
        <v>8661294.1999999993</v>
      </c>
      <c r="M13" s="93">
        <v>10198.106230000003</v>
      </c>
      <c r="N13" s="94"/>
      <c r="O13" s="94">
        <f t="shared" si="0"/>
        <v>1</v>
      </c>
      <c r="P13" s="94">
        <f>M13/'סכום נכסי הקרן'!$C$42</f>
        <v>9.1451879243163264E-5</v>
      </c>
    </row>
    <row r="14" spans="2:16">
      <c r="B14" s="95"/>
      <c r="C14" s="90"/>
      <c r="D14" s="90"/>
      <c r="E14" s="90"/>
      <c r="F14" s="90"/>
      <c r="G14" s="90"/>
      <c r="H14" s="90"/>
      <c r="I14" s="90"/>
      <c r="J14" s="90"/>
      <c r="K14" s="90"/>
      <c r="L14" s="93"/>
      <c r="M14" s="93"/>
      <c r="N14" s="90"/>
      <c r="O14" s="94"/>
      <c r="P14" s="90"/>
    </row>
    <row r="15" spans="2:16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2:16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2:16">
      <c r="B17" s="112" t="s">
        <v>230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2:16">
      <c r="B18" s="112" t="s">
        <v>117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2:16">
      <c r="B19" s="112" t="s">
        <v>221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2:16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2:16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2:16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2:16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2:16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6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16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2:16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2:16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2:16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2:16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2:16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2:16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2:16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2:16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</row>
    <row r="38" spans="2:16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2:16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2:16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2:16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2:16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2:16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2:16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2:16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2:16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2:16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2:16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2:16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2:16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2:16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2:16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2:16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2:16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2:16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2:16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2:16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2:16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2:16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2:16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2:16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2:16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2:16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2:16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2:16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2:16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2:16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2:16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2:16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2:16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2:16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2:16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2:16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2:16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2:16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2:16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2:16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2:16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2:16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2:16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2:16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2:16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2:16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2:16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2:16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2:16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2:16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2:16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2:16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0" spans="2:16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2:16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</row>
    <row r="92" spans="2:16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</row>
    <row r="93" spans="2:16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</row>
    <row r="94" spans="2:16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</row>
    <row r="95" spans="2:16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</row>
    <row r="96" spans="2:16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2:16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</row>
    <row r="98" spans="2:16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</row>
    <row r="99" spans="2:16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</row>
    <row r="100" spans="2:16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</row>
    <row r="101" spans="2:16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2:16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</row>
    <row r="103" spans="2:16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</row>
    <row r="104" spans="2:16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</row>
    <row r="105" spans="2:16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2:16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2:16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</row>
    <row r="108" spans="2:16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</row>
    <row r="109" spans="2:16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2:16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2:16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2:16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2:16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2:16">
      <c r="B114" s="96"/>
      <c r="C114" s="96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</row>
    <row r="115" spans="2:16">
      <c r="B115" s="96"/>
      <c r="C115" s="96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</row>
    <row r="116" spans="2:16">
      <c r="B116" s="96"/>
      <c r="C116" s="96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</row>
    <row r="117" spans="2:16">
      <c r="B117" s="96"/>
      <c r="C117" s="96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</row>
    <row r="118" spans="2:16">
      <c r="B118" s="96"/>
      <c r="C118" s="96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</row>
    <row r="119" spans="2:16">
      <c r="B119" s="96"/>
      <c r="C119" s="96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</row>
    <row r="120" spans="2:16">
      <c r="B120" s="96"/>
      <c r="C120" s="96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</row>
    <row r="121" spans="2:16">
      <c r="B121" s="96"/>
      <c r="C121" s="96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</row>
    <row r="122" spans="2:16">
      <c r="B122" s="96"/>
      <c r="C122" s="96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</row>
    <row r="123" spans="2:16">
      <c r="B123" s="96"/>
      <c r="C123" s="96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</row>
    <row r="124" spans="2:16">
      <c r="B124" s="96"/>
      <c r="C124" s="96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</row>
    <row r="125" spans="2:16">
      <c r="B125" s="96"/>
      <c r="C125" s="96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</row>
    <row r="126" spans="2:16">
      <c r="B126" s="96"/>
      <c r="C126" s="96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</row>
    <row r="127" spans="2:16">
      <c r="B127" s="96"/>
      <c r="C127" s="96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</row>
    <row r="128" spans="2:16">
      <c r="B128" s="96"/>
      <c r="C128" s="96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</row>
    <row r="129" spans="2:16">
      <c r="B129" s="96"/>
      <c r="C129" s="96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</row>
    <row r="130" spans="2:16">
      <c r="B130" s="96"/>
      <c r="C130" s="96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</row>
    <row r="131" spans="2:16">
      <c r="B131" s="96"/>
      <c r="C131" s="96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</row>
    <row r="132" spans="2:16">
      <c r="B132" s="96"/>
      <c r="C132" s="96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</row>
    <row r="133" spans="2:16">
      <c r="B133" s="96"/>
      <c r="C133" s="96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</row>
    <row r="134" spans="2:16">
      <c r="B134" s="96"/>
      <c r="C134" s="96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</row>
    <row r="135" spans="2:16">
      <c r="B135" s="96"/>
      <c r="C135" s="96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</row>
    <row r="136" spans="2:16">
      <c r="B136" s="96"/>
      <c r="C136" s="96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</row>
    <row r="137" spans="2:16">
      <c r="B137" s="96"/>
      <c r="C137" s="96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</row>
    <row r="138" spans="2:16">
      <c r="B138" s="96"/>
      <c r="C138" s="96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</row>
    <row r="139" spans="2:16">
      <c r="B139" s="96"/>
      <c r="C139" s="96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</row>
    <row r="140" spans="2:16">
      <c r="B140" s="96"/>
      <c r="C140" s="96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</row>
    <row r="141" spans="2:16">
      <c r="B141" s="96"/>
      <c r="C141" s="96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</row>
    <row r="142" spans="2:16">
      <c r="B142" s="96"/>
      <c r="C142" s="96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</row>
    <row r="143" spans="2:16">
      <c r="B143" s="96"/>
      <c r="C143" s="96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</row>
    <row r="144" spans="2:16">
      <c r="B144" s="96"/>
      <c r="C144" s="96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</row>
    <row r="145" spans="2:16">
      <c r="B145" s="96"/>
      <c r="C145" s="96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</row>
    <row r="146" spans="2:16">
      <c r="B146" s="96"/>
      <c r="C146" s="96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</row>
    <row r="147" spans="2:16">
      <c r="B147" s="96"/>
      <c r="C147" s="96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</row>
    <row r="148" spans="2:16">
      <c r="B148" s="96"/>
      <c r="C148" s="96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</row>
    <row r="149" spans="2:16">
      <c r="B149" s="96"/>
      <c r="C149" s="96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</row>
    <row r="150" spans="2:16">
      <c r="B150" s="96"/>
      <c r="C150" s="96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</row>
    <row r="151" spans="2:16">
      <c r="B151" s="96"/>
      <c r="C151" s="96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</row>
    <row r="152" spans="2:16">
      <c r="B152" s="96"/>
      <c r="C152" s="96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</row>
    <row r="153" spans="2:16">
      <c r="B153" s="96"/>
      <c r="C153" s="96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</row>
    <row r="154" spans="2:16">
      <c r="B154" s="96"/>
      <c r="C154" s="96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</row>
    <row r="155" spans="2:16">
      <c r="B155" s="96"/>
      <c r="C155" s="96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</row>
    <row r="156" spans="2:16">
      <c r="B156" s="96"/>
      <c r="C156" s="96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</row>
    <row r="157" spans="2:16">
      <c r="B157" s="96"/>
      <c r="C157" s="96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</row>
    <row r="158" spans="2:16">
      <c r="B158" s="96"/>
      <c r="C158" s="96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</row>
    <row r="159" spans="2:16">
      <c r="B159" s="96"/>
      <c r="C159" s="96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</row>
    <row r="160" spans="2:16">
      <c r="B160" s="96"/>
      <c r="C160" s="96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</row>
    <row r="161" spans="2:16">
      <c r="B161" s="96"/>
      <c r="C161" s="96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</row>
    <row r="162" spans="2:16">
      <c r="B162" s="96"/>
      <c r="C162" s="96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</row>
    <row r="163" spans="2:16">
      <c r="B163" s="96"/>
      <c r="C163" s="96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</row>
    <row r="164" spans="2:16">
      <c r="B164" s="96"/>
      <c r="C164" s="96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</row>
    <row r="165" spans="2:16">
      <c r="B165" s="96"/>
      <c r="C165" s="96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</row>
    <row r="166" spans="2:16">
      <c r="B166" s="96"/>
      <c r="C166" s="96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</row>
    <row r="167" spans="2:16">
      <c r="B167" s="96"/>
      <c r="C167" s="96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</row>
    <row r="168" spans="2:16">
      <c r="B168" s="96"/>
      <c r="C168" s="96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</row>
    <row r="169" spans="2:16">
      <c r="B169" s="96"/>
      <c r="C169" s="96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</row>
    <row r="170" spans="2:16">
      <c r="B170" s="96"/>
      <c r="C170" s="96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</row>
    <row r="171" spans="2:16">
      <c r="B171" s="96"/>
      <c r="C171" s="96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</row>
    <row r="172" spans="2:16">
      <c r="B172" s="96"/>
      <c r="C172" s="96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</row>
    <row r="173" spans="2:16">
      <c r="B173" s="96"/>
      <c r="C173" s="96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</row>
    <row r="174" spans="2:16">
      <c r="B174" s="96"/>
      <c r="C174" s="96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</row>
    <row r="175" spans="2:16">
      <c r="B175" s="96"/>
      <c r="C175" s="96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</row>
    <row r="176" spans="2:16">
      <c r="B176" s="96"/>
      <c r="C176" s="96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</row>
    <row r="177" spans="2:16">
      <c r="B177" s="96"/>
      <c r="C177" s="96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</row>
    <row r="178" spans="2:16">
      <c r="B178" s="96"/>
      <c r="C178" s="96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</row>
    <row r="179" spans="2:16">
      <c r="B179" s="96"/>
      <c r="C179" s="96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</row>
    <row r="180" spans="2:16">
      <c r="B180" s="96"/>
      <c r="C180" s="96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</row>
    <row r="181" spans="2:16">
      <c r="B181" s="96"/>
      <c r="C181" s="96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</row>
    <row r="182" spans="2:16">
      <c r="B182" s="96"/>
      <c r="C182" s="96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</row>
    <row r="183" spans="2:16">
      <c r="B183" s="96"/>
      <c r="C183" s="96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</row>
    <row r="184" spans="2:16">
      <c r="B184" s="96"/>
      <c r="C184" s="96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</row>
    <row r="185" spans="2:16">
      <c r="B185" s="96"/>
      <c r="C185" s="96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</row>
    <row r="186" spans="2:16">
      <c r="B186" s="96"/>
      <c r="C186" s="96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</row>
    <row r="187" spans="2:16">
      <c r="B187" s="96"/>
      <c r="C187" s="96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</row>
    <row r="188" spans="2:16">
      <c r="B188" s="96"/>
      <c r="C188" s="96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</row>
    <row r="189" spans="2:16">
      <c r="B189" s="96"/>
      <c r="C189" s="96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</row>
    <row r="190" spans="2:16">
      <c r="B190" s="96"/>
      <c r="C190" s="96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</row>
    <row r="191" spans="2:16">
      <c r="B191" s="96"/>
      <c r="C191" s="96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</row>
    <row r="192" spans="2:16">
      <c r="B192" s="96"/>
      <c r="C192" s="96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</row>
    <row r="193" spans="2:16">
      <c r="B193" s="96"/>
      <c r="C193" s="96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</row>
    <row r="194" spans="2:16">
      <c r="B194" s="96"/>
      <c r="C194" s="96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</row>
    <row r="195" spans="2:16">
      <c r="B195" s="96"/>
      <c r="C195" s="96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</row>
    <row r="196" spans="2:16">
      <c r="B196" s="96"/>
      <c r="C196" s="96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</row>
    <row r="197" spans="2:16">
      <c r="B197" s="96"/>
      <c r="C197" s="96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</row>
    <row r="198" spans="2:16">
      <c r="B198" s="96"/>
      <c r="C198" s="96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</row>
    <row r="199" spans="2:16">
      <c r="B199" s="96"/>
      <c r="C199" s="96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</row>
    <row r="200" spans="2:16">
      <c r="B200" s="96"/>
      <c r="C200" s="96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</row>
    <row r="201" spans="2:16">
      <c r="B201" s="96"/>
      <c r="C201" s="96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</row>
    <row r="202" spans="2:16">
      <c r="B202" s="96"/>
      <c r="C202" s="96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</row>
    <row r="203" spans="2:16">
      <c r="B203" s="96"/>
      <c r="C203" s="96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</row>
    <row r="204" spans="2:16">
      <c r="B204" s="96"/>
      <c r="C204" s="96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</row>
    <row r="205" spans="2:16">
      <c r="B205" s="96"/>
      <c r="C205" s="96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</row>
    <row r="206" spans="2:16">
      <c r="B206" s="96"/>
      <c r="C206" s="96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</row>
    <row r="207" spans="2:16">
      <c r="B207" s="96"/>
      <c r="C207" s="96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</row>
    <row r="208" spans="2:16">
      <c r="B208" s="96"/>
      <c r="C208" s="96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</row>
    <row r="209" spans="2:16">
      <c r="B209" s="96"/>
      <c r="C209" s="96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</row>
    <row r="210" spans="2:16">
      <c r="B210" s="96"/>
      <c r="C210" s="96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</row>
    <row r="211" spans="2:16">
      <c r="B211" s="96"/>
      <c r="C211" s="96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</row>
    <row r="212" spans="2:16">
      <c r="B212" s="96"/>
      <c r="C212" s="96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</row>
    <row r="213" spans="2:16">
      <c r="B213" s="96"/>
      <c r="C213" s="96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</row>
    <row r="214" spans="2:16">
      <c r="B214" s="96"/>
      <c r="C214" s="96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</row>
    <row r="215" spans="2:16">
      <c r="B215" s="96"/>
      <c r="C215" s="96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</row>
    <row r="216" spans="2:16">
      <c r="B216" s="96"/>
      <c r="C216" s="96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</row>
    <row r="217" spans="2:16">
      <c r="B217" s="96"/>
      <c r="C217" s="96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</row>
    <row r="218" spans="2:16">
      <c r="B218" s="96"/>
      <c r="C218" s="96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</row>
    <row r="219" spans="2:16">
      <c r="B219" s="96"/>
      <c r="C219" s="96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</row>
    <row r="220" spans="2:16">
      <c r="B220" s="96"/>
      <c r="C220" s="96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</row>
    <row r="221" spans="2:16">
      <c r="B221" s="96"/>
      <c r="C221" s="96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</row>
    <row r="222" spans="2:16">
      <c r="B222" s="96"/>
      <c r="C222" s="96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</row>
    <row r="223" spans="2:16">
      <c r="B223" s="96"/>
      <c r="C223" s="96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</row>
    <row r="224" spans="2:16">
      <c r="B224" s="96"/>
      <c r="C224" s="96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</row>
    <row r="225" spans="2:16">
      <c r="B225" s="96"/>
      <c r="C225" s="96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</row>
    <row r="226" spans="2:16">
      <c r="B226" s="96"/>
      <c r="C226" s="96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</row>
    <row r="227" spans="2:16">
      <c r="B227" s="96"/>
      <c r="C227" s="96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</row>
    <row r="228" spans="2:16">
      <c r="B228" s="96"/>
      <c r="C228" s="96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</row>
    <row r="229" spans="2:16">
      <c r="B229" s="96"/>
      <c r="C229" s="96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</row>
    <row r="230" spans="2:16">
      <c r="B230" s="96"/>
      <c r="C230" s="96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</row>
    <row r="231" spans="2:16">
      <c r="B231" s="96"/>
      <c r="C231" s="96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</row>
    <row r="232" spans="2:16">
      <c r="B232" s="96"/>
      <c r="C232" s="96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</row>
    <row r="233" spans="2:16">
      <c r="B233" s="96"/>
      <c r="C233" s="96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</row>
    <row r="234" spans="2:16">
      <c r="B234" s="96"/>
      <c r="C234" s="96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</row>
    <row r="235" spans="2:16">
      <c r="B235" s="96"/>
      <c r="C235" s="96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</row>
    <row r="236" spans="2:16">
      <c r="B236" s="96"/>
      <c r="C236" s="96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</row>
    <row r="237" spans="2:16">
      <c r="B237" s="96"/>
      <c r="C237" s="96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</row>
    <row r="238" spans="2:16">
      <c r="B238" s="96"/>
      <c r="C238" s="96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</row>
    <row r="239" spans="2:16">
      <c r="B239" s="96"/>
      <c r="C239" s="96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</row>
    <row r="240" spans="2:16">
      <c r="B240" s="96"/>
      <c r="C240" s="96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</row>
    <row r="241" spans="2:16">
      <c r="B241" s="96"/>
      <c r="C241" s="96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</row>
    <row r="242" spans="2:16">
      <c r="B242" s="96"/>
      <c r="C242" s="96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</row>
    <row r="243" spans="2:16">
      <c r="B243" s="96"/>
      <c r="C243" s="96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</row>
    <row r="244" spans="2:16">
      <c r="B244" s="96"/>
      <c r="C244" s="96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</row>
    <row r="245" spans="2:16">
      <c r="B245" s="96"/>
      <c r="C245" s="96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</row>
    <row r="246" spans="2:16">
      <c r="B246" s="96"/>
      <c r="C246" s="96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</row>
    <row r="247" spans="2:16">
      <c r="B247" s="96"/>
      <c r="C247" s="96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</row>
    <row r="248" spans="2:16">
      <c r="B248" s="96"/>
      <c r="C248" s="96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</row>
    <row r="249" spans="2:16">
      <c r="B249" s="96"/>
      <c r="C249" s="96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</row>
    <row r="250" spans="2:16">
      <c r="B250" s="96"/>
      <c r="C250" s="96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</row>
    <row r="251" spans="2:16">
      <c r="B251" s="96"/>
      <c r="C251" s="96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</row>
    <row r="252" spans="2:16">
      <c r="B252" s="96"/>
      <c r="C252" s="96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</row>
    <row r="253" spans="2:16">
      <c r="B253" s="96"/>
      <c r="C253" s="96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</row>
    <row r="254" spans="2:16">
      <c r="B254" s="96"/>
      <c r="C254" s="96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</row>
    <row r="255" spans="2:16">
      <c r="B255" s="96"/>
      <c r="C255" s="96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</row>
    <row r="256" spans="2:16">
      <c r="B256" s="96"/>
      <c r="C256" s="96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</row>
    <row r="257" spans="2:16">
      <c r="B257" s="96"/>
      <c r="C257" s="96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</row>
    <row r="258" spans="2:16">
      <c r="B258" s="96"/>
      <c r="C258" s="96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</row>
    <row r="259" spans="2:16">
      <c r="B259" s="96"/>
      <c r="C259" s="96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</row>
    <row r="260" spans="2:16">
      <c r="B260" s="96"/>
      <c r="C260" s="96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</row>
    <row r="261" spans="2:16">
      <c r="B261" s="96"/>
      <c r="C261" s="96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</row>
    <row r="262" spans="2:16">
      <c r="B262" s="96"/>
      <c r="C262" s="96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</row>
    <row r="263" spans="2:16">
      <c r="B263" s="96"/>
      <c r="C263" s="96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</row>
    <row r="264" spans="2:16">
      <c r="B264" s="96"/>
      <c r="C264" s="96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</row>
    <row r="265" spans="2:16">
      <c r="B265" s="96"/>
      <c r="C265" s="96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</row>
    <row r="266" spans="2:16">
      <c r="B266" s="96"/>
      <c r="C266" s="96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</row>
    <row r="267" spans="2:16">
      <c r="B267" s="96"/>
      <c r="C267" s="96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</row>
    <row r="268" spans="2:16">
      <c r="B268" s="96"/>
      <c r="C268" s="96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</row>
    <row r="269" spans="2:16">
      <c r="B269" s="96"/>
      <c r="C269" s="96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</row>
    <row r="270" spans="2:16">
      <c r="B270" s="96"/>
      <c r="C270" s="96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</row>
    <row r="271" spans="2:16">
      <c r="B271" s="96"/>
      <c r="C271" s="96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</row>
    <row r="272" spans="2:16">
      <c r="B272" s="96"/>
      <c r="C272" s="96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</row>
    <row r="273" spans="2:16">
      <c r="B273" s="96"/>
      <c r="C273" s="96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</row>
    <row r="274" spans="2:16">
      <c r="B274" s="96"/>
      <c r="C274" s="96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</row>
    <row r="275" spans="2:16">
      <c r="B275" s="96"/>
      <c r="C275" s="96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</row>
    <row r="276" spans="2:16">
      <c r="B276" s="96"/>
      <c r="C276" s="96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</row>
    <row r="277" spans="2:16">
      <c r="B277" s="96"/>
      <c r="C277" s="96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</row>
    <row r="278" spans="2:16">
      <c r="B278" s="96"/>
      <c r="C278" s="96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</row>
    <row r="279" spans="2:16">
      <c r="B279" s="96"/>
      <c r="C279" s="96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</row>
    <row r="280" spans="2:16">
      <c r="B280" s="96"/>
      <c r="C280" s="96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</row>
    <row r="281" spans="2:16">
      <c r="B281" s="96"/>
      <c r="C281" s="96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</row>
    <row r="282" spans="2:16">
      <c r="B282" s="96"/>
      <c r="C282" s="96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</row>
    <row r="283" spans="2:16">
      <c r="B283" s="96"/>
      <c r="C283" s="96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</row>
    <row r="284" spans="2:16">
      <c r="B284" s="96"/>
      <c r="C284" s="96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</row>
    <row r="285" spans="2:16">
      <c r="B285" s="96"/>
      <c r="C285" s="96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</row>
    <row r="286" spans="2:16">
      <c r="B286" s="96"/>
      <c r="C286" s="96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</row>
    <row r="287" spans="2:16">
      <c r="B287" s="96"/>
      <c r="C287" s="96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</row>
    <row r="288" spans="2:16">
      <c r="B288" s="96"/>
      <c r="C288" s="96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</row>
    <row r="289" spans="2:16">
      <c r="B289" s="96"/>
      <c r="C289" s="96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</row>
    <row r="290" spans="2:16">
      <c r="B290" s="96"/>
      <c r="C290" s="96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</row>
    <row r="291" spans="2:16">
      <c r="B291" s="96"/>
      <c r="C291" s="96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</row>
    <row r="292" spans="2:16">
      <c r="B292" s="96"/>
      <c r="C292" s="96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</row>
    <row r="293" spans="2:16">
      <c r="B293" s="96"/>
      <c r="C293" s="96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</row>
    <row r="294" spans="2:16">
      <c r="B294" s="96"/>
      <c r="C294" s="96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</row>
    <row r="295" spans="2:16">
      <c r="B295" s="96"/>
      <c r="C295" s="96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</row>
    <row r="296" spans="2:16">
      <c r="B296" s="96"/>
      <c r="C296" s="96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</row>
    <row r="297" spans="2:16">
      <c r="B297" s="96"/>
      <c r="C297" s="96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</row>
    <row r="298" spans="2:16">
      <c r="B298" s="96"/>
      <c r="C298" s="96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</row>
    <row r="299" spans="2:16">
      <c r="B299" s="96"/>
      <c r="C299" s="96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</row>
    <row r="300" spans="2:16">
      <c r="B300" s="96"/>
      <c r="C300" s="96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</row>
    <row r="301" spans="2:16">
      <c r="B301" s="96"/>
      <c r="C301" s="96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</row>
    <row r="302" spans="2:16">
      <c r="B302" s="96"/>
      <c r="C302" s="96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</row>
    <row r="303" spans="2:16">
      <c r="B303" s="96"/>
      <c r="C303" s="96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</row>
    <row r="304" spans="2:16">
      <c r="B304" s="96"/>
      <c r="C304" s="96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</row>
    <row r="305" spans="2:16">
      <c r="B305" s="96"/>
      <c r="C305" s="96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</row>
    <row r="306" spans="2:16">
      <c r="B306" s="96"/>
      <c r="C306" s="96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</row>
    <row r="307" spans="2:16">
      <c r="B307" s="96"/>
      <c r="C307" s="96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</row>
    <row r="308" spans="2:16">
      <c r="B308" s="96"/>
      <c r="C308" s="96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</row>
    <row r="309" spans="2:16">
      <c r="B309" s="96"/>
      <c r="C309" s="96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</row>
    <row r="310" spans="2:16">
      <c r="B310" s="96"/>
      <c r="C310" s="96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</row>
    <row r="311" spans="2:16">
      <c r="B311" s="96"/>
      <c r="C311" s="96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</row>
    <row r="312" spans="2:16">
      <c r="B312" s="96"/>
      <c r="C312" s="96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</row>
    <row r="313" spans="2:16">
      <c r="B313" s="96"/>
      <c r="C313" s="96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</row>
    <row r="314" spans="2:16">
      <c r="B314" s="96"/>
      <c r="C314" s="96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</row>
    <row r="315" spans="2:16">
      <c r="B315" s="96"/>
      <c r="C315" s="96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</row>
    <row r="316" spans="2:16">
      <c r="B316" s="96"/>
      <c r="C316" s="96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</row>
    <row r="317" spans="2:16">
      <c r="B317" s="96"/>
      <c r="C317" s="96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</row>
    <row r="318" spans="2:16">
      <c r="B318" s="96"/>
      <c r="C318" s="96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</row>
    <row r="319" spans="2:16">
      <c r="B319" s="96"/>
      <c r="C319" s="96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</row>
    <row r="320" spans="2:16">
      <c r="B320" s="96"/>
      <c r="C320" s="96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</row>
    <row r="321" spans="2:16">
      <c r="B321" s="96"/>
      <c r="C321" s="96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</row>
    <row r="322" spans="2:16">
      <c r="B322" s="96"/>
      <c r="C322" s="96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</row>
    <row r="323" spans="2:16">
      <c r="B323" s="96"/>
      <c r="C323" s="96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</row>
    <row r="324" spans="2:16">
      <c r="B324" s="96"/>
      <c r="C324" s="96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</row>
    <row r="325" spans="2:16">
      <c r="B325" s="96"/>
      <c r="C325" s="96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</row>
    <row r="326" spans="2:16">
      <c r="B326" s="96"/>
      <c r="C326" s="96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</row>
    <row r="327" spans="2:16">
      <c r="B327" s="96"/>
      <c r="C327" s="96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</row>
    <row r="328" spans="2:16">
      <c r="B328" s="96"/>
      <c r="C328" s="96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</row>
    <row r="329" spans="2:16">
      <c r="B329" s="96"/>
      <c r="C329" s="96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</row>
    <row r="330" spans="2:16">
      <c r="B330" s="96"/>
      <c r="C330" s="96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</row>
    <row r="331" spans="2:16">
      <c r="B331" s="96"/>
      <c r="C331" s="96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</row>
    <row r="332" spans="2:16">
      <c r="B332" s="96"/>
      <c r="C332" s="96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</row>
    <row r="333" spans="2:16">
      <c r="B333" s="96"/>
      <c r="C333" s="96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</row>
    <row r="334" spans="2:16">
      <c r="B334" s="96"/>
      <c r="C334" s="96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</row>
    <row r="335" spans="2:16">
      <c r="B335" s="96"/>
      <c r="C335" s="96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</row>
    <row r="336" spans="2:16">
      <c r="B336" s="96"/>
      <c r="C336" s="96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</row>
    <row r="337" spans="2:16">
      <c r="B337" s="96"/>
      <c r="C337" s="96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</row>
    <row r="338" spans="2:16">
      <c r="B338" s="96"/>
      <c r="C338" s="96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</row>
    <row r="339" spans="2:16">
      <c r="B339" s="96"/>
      <c r="C339" s="96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</row>
    <row r="340" spans="2:16">
      <c r="B340" s="96"/>
      <c r="C340" s="96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</row>
    <row r="341" spans="2:16">
      <c r="B341" s="96"/>
      <c r="C341" s="96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</row>
    <row r="342" spans="2:16">
      <c r="B342" s="96"/>
      <c r="C342" s="96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</row>
    <row r="343" spans="2:16">
      <c r="B343" s="96"/>
      <c r="C343" s="96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</row>
    <row r="344" spans="2:16">
      <c r="B344" s="96"/>
      <c r="C344" s="96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</row>
    <row r="345" spans="2:16">
      <c r="B345" s="96"/>
      <c r="C345" s="96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</row>
    <row r="346" spans="2:16">
      <c r="B346" s="96"/>
      <c r="C346" s="96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</row>
    <row r="347" spans="2:16">
      <c r="B347" s="96"/>
      <c r="C347" s="96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</row>
    <row r="348" spans="2:16">
      <c r="B348" s="96"/>
      <c r="C348" s="96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</row>
    <row r="349" spans="2:16">
      <c r="B349" s="96"/>
      <c r="C349" s="96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</row>
    <row r="350" spans="2:16">
      <c r="B350" s="96"/>
      <c r="C350" s="96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</row>
    <row r="351" spans="2:16">
      <c r="B351" s="96"/>
      <c r="C351" s="96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</row>
    <row r="352" spans="2:16">
      <c r="B352" s="96"/>
      <c r="C352" s="96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</row>
    <row r="353" spans="2:16">
      <c r="B353" s="96"/>
      <c r="C353" s="96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</row>
    <row r="354" spans="2:16">
      <c r="B354" s="96"/>
      <c r="C354" s="96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</row>
    <row r="355" spans="2:16">
      <c r="B355" s="96"/>
      <c r="C355" s="96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</row>
    <row r="356" spans="2:16">
      <c r="B356" s="96"/>
      <c r="C356" s="96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</row>
    <row r="357" spans="2:16">
      <c r="B357" s="96"/>
      <c r="C357" s="96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</row>
    <row r="358" spans="2:16">
      <c r="B358" s="96"/>
      <c r="C358" s="96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</row>
    <row r="359" spans="2:16">
      <c r="B359" s="96"/>
      <c r="C359" s="96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</row>
    <row r="360" spans="2:16">
      <c r="B360" s="96"/>
      <c r="C360" s="96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</row>
    <row r="361" spans="2:16">
      <c r="B361" s="96"/>
      <c r="C361" s="96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</row>
    <row r="362" spans="2:16">
      <c r="B362" s="96"/>
      <c r="C362" s="96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</row>
    <row r="363" spans="2:16">
      <c r="B363" s="96"/>
      <c r="C363" s="96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</row>
    <row r="364" spans="2:16">
      <c r="B364" s="96"/>
      <c r="C364" s="96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</row>
    <row r="365" spans="2:16">
      <c r="B365" s="96"/>
      <c r="C365" s="96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</row>
    <row r="366" spans="2:16">
      <c r="B366" s="96"/>
      <c r="C366" s="96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</row>
    <row r="367" spans="2:16">
      <c r="B367" s="96"/>
      <c r="C367" s="96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</row>
    <row r="368" spans="2:16">
      <c r="B368" s="96"/>
      <c r="C368" s="96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</row>
    <row r="369" spans="2:16">
      <c r="B369" s="96"/>
      <c r="C369" s="96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</row>
    <row r="370" spans="2:16">
      <c r="B370" s="96"/>
      <c r="C370" s="96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</row>
    <row r="371" spans="2:16">
      <c r="B371" s="96"/>
      <c r="C371" s="96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</row>
    <row r="372" spans="2:16">
      <c r="B372" s="96"/>
      <c r="C372" s="96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</row>
    <row r="373" spans="2:16">
      <c r="B373" s="96"/>
      <c r="C373" s="96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</row>
    <row r="374" spans="2:16">
      <c r="B374" s="96"/>
      <c r="C374" s="96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</row>
    <row r="375" spans="2:16">
      <c r="B375" s="96"/>
      <c r="C375" s="96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</row>
    <row r="376" spans="2:16">
      <c r="B376" s="96"/>
      <c r="C376" s="96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</row>
    <row r="377" spans="2:16">
      <c r="B377" s="96"/>
      <c r="C377" s="96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</row>
    <row r="378" spans="2:16">
      <c r="B378" s="96"/>
      <c r="C378" s="96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</row>
    <row r="379" spans="2:16">
      <c r="B379" s="96"/>
      <c r="C379" s="96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</row>
    <row r="380" spans="2:16">
      <c r="B380" s="96"/>
      <c r="C380" s="96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</row>
    <row r="381" spans="2:16">
      <c r="B381" s="96"/>
      <c r="C381" s="96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</row>
    <row r="382" spans="2:16">
      <c r="B382" s="96"/>
      <c r="C382" s="96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</row>
    <row r="383" spans="2:16">
      <c r="B383" s="96"/>
      <c r="C383" s="96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</row>
    <row r="384" spans="2:16">
      <c r="B384" s="96"/>
      <c r="C384" s="96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</row>
    <row r="385" spans="2:16">
      <c r="B385" s="96"/>
      <c r="C385" s="96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</row>
    <row r="386" spans="2:16">
      <c r="B386" s="96"/>
      <c r="C386" s="96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</row>
    <row r="387" spans="2:16">
      <c r="B387" s="96"/>
      <c r="C387" s="96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</row>
    <row r="388" spans="2:16">
      <c r="B388" s="96"/>
      <c r="C388" s="96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</row>
    <row r="389" spans="2:16">
      <c r="B389" s="96"/>
      <c r="C389" s="96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</row>
    <row r="390" spans="2:16">
      <c r="B390" s="96"/>
      <c r="C390" s="96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</row>
    <row r="391" spans="2:16">
      <c r="B391" s="96"/>
      <c r="C391" s="96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</row>
    <row r="392" spans="2:16">
      <c r="B392" s="96"/>
      <c r="C392" s="96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</row>
    <row r="393" spans="2:16">
      <c r="B393" s="96"/>
      <c r="C393" s="96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</row>
    <row r="394" spans="2:16">
      <c r="B394" s="96"/>
      <c r="C394" s="96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</row>
    <row r="395" spans="2:16">
      <c r="B395" s="96"/>
      <c r="C395" s="96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</row>
    <row r="396" spans="2:16">
      <c r="B396" s="96"/>
      <c r="C396" s="96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</row>
    <row r="397" spans="2:16">
      <c r="B397" s="114"/>
      <c r="C397" s="96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</row>
    <row r="398" spans="2:16">
      <c r="B398" s="114"/>
      <c r="C398" s="96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</row>
    <row r="399" spans="2:16">
      <c r="B399" s="113"/>
      <c r="C399" s="96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</row>
    <row r="400" spans="2:16">
      <c r="B400" s="96"/>
      <c r="C400" s="96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</row>
    <row r="401" spans="2:16">
      <c r="B401" s="96"/>
      <c r="C401" s="96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</row>
    <row r="402" spans="2:16">
      <c r="B402" s="96"/>
      <c r="C402" s="96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</row>
    <row r="403" spans="2:16">
      <c r="B403" s="96"/>
      <c r="C403" s="96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</row>
    <row r="404" spans="2:16">
      <c r="B404" s="96"/>
      <c r="C404" s="96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</row>
    <row r="405" spans="2:16">
      <c r="B405" s="96"/>
      <c r="C405" s="96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</row>
    <row r="406" spans="2:16">
      <c r="B406" s="96"/>
      <c r="C406" s="96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</row>
    <row r="407" spans="2:16">
      <c r="B407" s="96"/>
      <c r="C407" s="96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</row>
    <row r="408" spans="2:16">
      <c r="B408" s="96"/>
      <c r="C408" s="96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</row>
    <row r="409" spans="2:16">
      <c r="B409" s="96"/>
      <c r="C409" s="96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</row>
    <row r="410" spans="2:16">
      <c r="B410" s="96"/>
      <c r="C410" s="96"/>
      <c r="D410" s="96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</row>
    <row r="411" spans="2:16">
      <c r="B411" s="96"/>
      <c r="C411" s="96"/>
      <c r="D411" s="96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</row>
    <row r="412" spans="2:16">
      <c r="B412" s="96"/>
      <c r="C412" s="96"/>
      <c r="D412" s="96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</row>
    <row r="413" spans="2:16">
      <c r="B413" s="96"/>
      <c r="C413" s="96"/>
      <c r="D413" s="96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</row>
    <row r="414" spans="2:16">
      <c r="B414" s="96"/>
      <c r="C414" s="96"/>
      <c r="D414" s="96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</row>
    <row r="415" spans="2:16">
      <c r="B415" s="96"/>
      <c r="C415" s="96"/>
      <c r="D415" s="96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</row>
    <row r="416" spans="2:16">
      <c r="B416" s="96"/>
      <c r="C416" s="96"/>
      <c r="D416" s="96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</row>
    <row r="417" spans="2:16">
      <c r="B417" s="96"/>
      <c r="C417" s="96"/>
      <c r="D417" s="96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</row>
    <row r="418" spans="2:16">
      <c r="B418" s="96"/>
      <c r="C418" s="96"/>
      <c r="D418" s="96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</row>
    <row r="419" spans="2:16">
      <c r="B419" s="96"/>
      <c r="C419" s="96"/>
      <c r="D419" s="96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</row>
    <row r="420" spans="2:16">
      <c r="B420" s="96"/>
      <c r="C420" s="96"/>
      <c r="D420" s="96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</row>
    <row r="421" spans="2:16">
      <c r="B421" s="96"/>
      <c r="C421" s="96"/>
      <c r="D421" s="96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</row>
    <row r="422" spans="2:16">
      <c r="B422" s="96"/>
      <c r="C422" s="96"/>
      <c r="D422" s="96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</row>
    <row r="423" spans="2:16">
      <c r="B423" s="96"/>
      <c r="C423" s="96"/>
      <c r="D423" s="96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</row>
    <row r="424" spans="2:16">
      <c r="B424" s="96"/>
      <c r="C424" s="96"/>
      <c r="D424" s="96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</row>
    <row r="425" spans="2:16">
      <c r="B425" s="96"/>
      <c r="C425" s="96"/>
      <c r="D425" s="96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</row>
    <row r="426" spans="2:16">
      <c r="B426" s="96"/>
      <c r="C426" s="96"/>
      <c r="D426" s="96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</row>
    <row r="427" spans="2:16">
      <c r="B427" s="96"/>
      <c r="C427" s="96"/>
      <c r="D427" s="96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</row>
    <row r="428" spans="2:16">
      <c r="B428" s="96"/>
      <c r="C428" s="96"/>
      <c r="D428" s="96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</row>
    <row r="429" spans="2:16">
      <c r="B429" s="96"/>
      <c r="C429" s="96"/>
      <c r="D429" s="96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</row>
    <row r="430" spans="2:16">
      <c r="B430" s="96"/>
      <c r="C430" s="96"/>
      <c r="D430" s="96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</row>
    <row r="431" spans="2:16">
      <c r="B431" s="96"/>
      <c r="C431" s="96"/>
      <c r="D431" s="96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</row>
    <row r="432" spans="2:16">
      <c r="B432" s="96"/>
      <c r="C432" s="96"/>
      <c r="D432" s="96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</row>
    <row r="433" spans="2:16">
      <c r="B433" s="96"/>
      <c r="C433" s="96"/>
      <c r="D433" s="96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</row>
    <row r="434" spans="2:16">
      <c r="B434" s="96"/>
      <c r="C434" s="96"/>
      <c r="D434" s="96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</row>
    <row r="435" spans="2:16">
      <c r="B435" s="96"/>
      <c r="C435" s="96"/>
      <c r="D435" s="96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</row>
    <row r="436" spans="2:16">
      <c r="B436" s="96"/>
      <c r="C436" s="96"/>
      <c r="D436" s="96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</row>
    <row r="437" spans="2:16">
      <c r="B437" s="96"/>
      <c r="C437" s="96"/>
      <c r="D437" s="96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</row>
    <row r="438" spans="2:16">
      <c r="B438" s="96"/>
      <c r="C438" s="96"/>
      <c r="D438" s="96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</row>
    <row r="439" spans="2:16">
      <c r="B439" s="96"/>
      <c r="C439" s="96"/>
      <c r="D439" s="96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</row>
    <row r="440" spans="2:16">
      <c r="B440" s="96"/>
      <c r="C440" s="96"/>
      <c r="D440" s="96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</row>
    <row r="441" spans="2:16">
      <c r="B441" s="96"/>
      <c r="C441" s="96"/>
      <c r="D441" s="96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</row>
    <row r="442" spans="2:16">
      <c r="B442" s="96"/>
      <c r="C442" s="96"/>
      <c r="D442" s="96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</row>
    <row r="443" spans="2:16">
      <c r="B443" s="96"/>
      <c r="C443" s="96"/>
      <c r="D443" s="96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</row>
    <row r="444" spans="2:16">
      <c r="B444" s="96"/>
      <c r="C444" s="96"/>
      <c r="D444" s="96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</row>
    <row r="445" spans="2:16">
      <c r="B445" s="96"/>
      <c r="C445" s="96"/>
      <c r="D445" s="96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</row>
    <row r="446" spans="2:16">
      <c r="B446" s="96"/>
      <c r="C446" s="96"/>
      <c r="D446" s="96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</row>
    <row r="447" spans="2:16">
      <c r="B447" s="96"/>
      <c r="C447" s="96"/>
      <c r="D447" s="96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</row>
    <row r="448" spans="2:16">
      <c r="B448" s="96"/>
      <c r="C448" s="96"/>
      <c r="D448" s="96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</row>
    <row r="449" spans="2:16">
      <c r="B449" s="96"/>
      <c r="C449" s="96"/>
      <c r="D449" s="96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</row>
    <row r="450" spans="2:16">
      <c r="B450" s="96"/>
      <c r="C450" s="96"/>
      <c r="D450" s="96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</row>
    <row r="451" spans="2:16">
      <c r="B451" s="96"/>
      <c r="C451" s="96"/>
      <c r="D451" s="96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</row>
    <row r="452" spans="2:16">
      <c r="B452" s="96"/>
      <c r="C452" s="96"/>
      <c r="D452" s="96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</row>
    <row r="453" spans="2:16">
      <c r="B453" s="96"/>
      <c r="C453" s="96"/>
      <c r="D453" s="96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</row>
    <row r="454" spans="2:16">
      <c r="B454" s="96"/>
      <c r="C454" s="96"/>
      <c r="D454" s="96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</row>
    <row r="455" spans="2:16">
      <c r="B455" s="96"/>
      <c r="C455" s="96"/>
      <c r="D455" s="96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</row>
    <row r="456" spans="2:16">
      <c r="B456" s="96"/>
      <c r="C456" s="96"/>
      <c r="D456" s="96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</row>
    <row r="457" spans="2:16">
      <c r="B457" s="96"/>
      <c r="C457" s="96"/>
      <c r="D457" s="96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</row>
    <row r="458" spans="2:16">
      <c r="B458" s="96"/>
      <c r="C458" s="96"/>
      <c r="D458" s="96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</row>
    <row r="459" spans="2:16">
      <c r="B459" s="96"/>
      <c r="C459" s="96"/>
      <c r="D459" s="96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</row>
    <row r="460" spans="2:16">
      <c r="B460" s="96"/>
      <c r="C460" s="96"/>
      <c r="D460" s="96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</row>
    <row r="461" spans="2:16">
      <c r="B461" s="96"/>
      <c r="C461" s="96"/>
      <c r="D461" s="96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</row>
    <row r="462" spans="2:16">
      <c r="B462" s="96"/>
      <c r="C462" s="96"/>
      <c r="D462" s="96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</row>
    <row r="463" spans="2:16">
      <c r="B463" s="96"/>
      <c r="C463" s="96"/>
      <c r="D463" s="96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152</v>
      </c>
      <c r="C1" s="46" t="s" vm="1">
        <v>240</v>
      </c>
    </row>
    <row r="2" spans="2:20">
      <c r="B2" s="46" t="s">
        <v>151</v>
      </c>
      <c r="C2" s="46" t="s">
        <v>241</v>
      </c>
    </row>
    <row r="3" spans="2:20">
      <c r="B3" s="46" t="s">
        <v>153</v>
      </c>
      <c r="C3" s="46" t="s">
        <v>242</v>
      </c>
    </row>
    <row r="4" spans="2:20">
      <c r="B4" s="46" t="s">
        <v>154</v>
      </c>
      <c r="C4" s="46" t="s">
        <v>243</v>
      </c>
    </row>
    <row r="6" spans="2:20" ht="26.25" customHeight="1">
      <c r="B6" s="157" t="s">
        <v>180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2"/>
    </row>
    <row r="7" spans="2:20" ht="26.25" customHeight="1">
      <c r="B7" s="157" t="s">
        <v>95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/>
    </row>
    <row r="8" spans="2:20" s="3" customFormat="1" ht="63">
      <c r="B8" s="36" t="s">
        <v>120</v>
      </c>
      <c r="C8" s="12" t="s">
        <v>49</v>
      </c>
      <c r="D8" s="12" t="s">
        <v>124</v>
      </c>
      <c r="E8" s="12" t="s">
        <v>197</v>
      </c>
      <c r="F8" s="12" t="s">
        <v>122</v>
      </c>
      <c r="G8" s="12" t="s">
        <v>70</v>
      </c>
      <c r="H8" s="12" t="s">
        <v>14</v>
      </c>
      <c r="I8" s="12" t="s">
        <v>71</v>
      </c>
      <c r="J8" s="12" t="s">
        <v>109</v>
      </c>
      <c r="K8" s="12" t="s">
        <v>17</v>
      </c>
      <c r="L8" s="12" t="s">
        <v>108</v>
      </c>
      <c r="M8" s="12" t="s">
        <v>16</v>
      </c>
      <c r="N8" s="12" t="s">
        <v>18</v>
      </c>
      <c r="O8" s="12" t="s">
        <v>215</v>
      </c>
      <c r="P8" s="12" t="s">
        <v>214</v>
      </c>
      <c r="Q8" s="12" t="s">
        <v>66</v>
      </c>
      <c r="R8" s="12" t="s">
        <v>63</v>
      </c>
      <c r="S8" s="12" t="s">
        <v>155</v>
      </c>
      <c r="T8" s="37" t="s">
        <v>157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222</v>
      </c>
      <c r="P9" s="15"/>
      <c r="Q9" s="15" t="s">
        <v>218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8" t="s">
        <v>119</v>
      </c>
      <c r="S10" s="43" t="s">
        <v>158</v>
      </c>
      <c r="T10" s="60" t="s">
        <v>198</v>
      </c>
    </row>
    <row r="11" spans="2:20" s="4" customFormat="1" ht="18" customHeight="1">
      <c r="B11" s="109" t="s">
        <v>4323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110">
        <v>0</v>
      </c>
      <c r="R11" s="90"/>
      <c r="S11" s="111">
        <v>0</v>
      </c>
      <c r="T11" s="111">
        <v>0</v>
      </c>
    </row>
    <row r="12" spans="2:20">
      <c r="B12" s="112" t="s">
        <v>230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2:20">
      <c r="B13" s="112" t="s">
        <v>117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2:20">
      <c r="B14" s="112" t="s">
        <v>213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2:20">
      <c r="B15" s="112" t="s">
        <v>221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2:20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2:20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2:20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2:20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2:20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2:20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</row>
    <row r="22" spans="2:20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</row>
    <row r="24" spans="2:20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</row>
    <row r="25" spans="2:20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</row>
    <row r="26" spans="2:20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</row>
    <row r="27" spans="2:20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</row>
    <row r="28" spans="2:20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</row>
    <row r="29" spans="2:20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2:20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</row>
    <row r="31" spans="2:20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2:20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</row>
    <row r="33" spans="2:20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  <row r="34" spans="2:20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</row>
    <row r="35" spans="2:20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</row>
    <row r="36" spans="2:20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</row>
    <row r="37" spans="2:20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</row>
    <row r="38" spans="2:20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</row>
    <row r="39" spans="2:20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</row>
    <row r="40" spans="2:20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</row>
    <row r="41" spans="2:20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</row>
    <row r="42" spans="2:20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</row>
    <row r="43" spans="2:20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spans="2:20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</row>
    <row r="45" spans="2:20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</row>
    <row r="46" spans="2:20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</row>
    <row r="47" spans="2:20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</row>
    <row r="48" spans="2:20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</row>
    <row r="49" spans="2:20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</row>
    <row r="50" spans="2:20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</row>
    <row r="51" spans="2:20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</row>
    <row r="52" spans="2:20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</row>
    <row r="53" spans="2:20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</row>
    <row r="54" spans="2:20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</row>
    <row r="55" spans="2:20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</row>
    <row r="56" spans="2:20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</row>
    <row r="57" spans="2:20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</row>
    <row r="58" spans="2:20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</row>
    <row r="59" spans="2:20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</row>
    <row r="60" spans="2:20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</row>
    <row r="61" spans="2:20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</row>
    <row r="62" spans="2:20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</row>
    <row r="63" spans="2:20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</row>
    <row r="64" spans="2:20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</row>
    <row r="65" spans="2:20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</row>
    <row r="66" spans="2:20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</row>
    <row r="67" spans="2:20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</row>
    <row r="68" spans="2:20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</row>
    <row r="69" spans="2:20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</row>
    <row r="70" spans="2:20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</row>
    <row r="71" spans="2:20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</row>
    <row r="72" spans="2:20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73" spans="2:20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</row>
    <row r="74" spans="2:20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</row>
    <row r="75" spans="2:20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</row>
    <row r="76" spans="2:20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</row>
    <row r="77" spans="2:20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</row>
    <row r="78" spans="2:20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</row>
    <row r="79" spans="2:20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</row>
    <row r="80" spans="2:20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</row>
    <row r="81" spans="2:20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</row>
    <row r="82" spans="2:20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</row>
    <row r="83" spans="2:20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</row>
    <row r="84" spans="2:20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</row>
    <row r="85" spans="2:20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</row>
    <row r="86" spans="2:20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spans="2:20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</row>
    <row r="88" spans="2:20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</row>
    <row r="89" spans="2:20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</row>
    <row r="90" spans="2:20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</row>
    <row r="91" spans="2:20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</row>
    <row r="92" spans="2:20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</row>
    <row r="93" spans="2:20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</row>
    <row r="94" spans="2:20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</row>
    <row r="95" spans="2:20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</row>
    <row r="96" spans="2:20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</row>
    <row r="97" spans="2:20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</row>
    <row r="98" spans="2:20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</row>
    <row r="99" spans="2:20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</row>
    <row r="100" spans="2:20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</row>
    <row r="101" spans="2:20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4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6.8554687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5.42578125" style="1" bestFit="1" customWidth="1"/>
    <col min="16" max="16" width="11.85546875" style="1" bestFit="1" customWidth="1"/>
    <col min="17" max="17" width="10.140625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152</v>
      </c>
      <c r="C1" s="46" t="s" vm="1">
        <v>240</v>
      </c>
    </row>
    <row r="2" spans="2:21">
      <c r="B2" s="46" t="s">
        <v>151</v>
      </c>
      <c r="C2" s="46" t="s">
        <v>241</v>
      </c>
    </row>
    <row r="3" spans="2:21">
      <c r="B3" s="46" t="s">
        <v>153</v>
      </c>
      <c r="C3" s="46" t="s">
        <v>242</v>
      </c>
    </row>
    <row r="4" spans="2:21">
      <c r="B4" s="46" t="s">
        <v>154</v>
      </c>
      <c r="C4" s="46" t="s">
        <v>243</v>
      </c>
    </row>
    <row r="6" spans="2:21" ht="26.25" customHeight="1">
      <c r="B6" s="151" t="s">
        <v>180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3"/>
    </row>
    <row r="7" spans="2:21" ht="26.25" customHeight="1">
      <c r="B7" s="151" t="s">
        <v>96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3"/>
    </row>
    <row r="8" spans="2:21" s="3" customFormat="1" ht="78.75">
      <c r="B8" s="21" t="s">
        <v>120</v>
      </c>
      <c r="C8" s="29" t="s">
        <v>49</v>
      </c>
      <c r="D8" s="29" t="s">
        <v>124</v>
      </c>
      <c r="E8" s="29" t="s">
        <v>197</v>
      </c>
      <c r="F8" s="29" t="s">
        <v>122</v>
      </c>
      <c r="G8" s="29" t="s">
        <v>70</v>
      </c>
      <c r="H8" s="29" t="s">
        <v>14</v>
      </c>
      <c r="I8" s="29" t="s">
        <v>71</v>
      </c>
      <c r="J8" s="29" t="s">
        <v>109</v>
      </c>
      <c r="K8" s="29" t="s">
        <v>17</v>
      </c>
      <c r="L8" s="29" t="s">
        <v>108</v>
      </c>
      <c r="M8" s="29" t="s">
        <v>16</v>
      </c>
      <c r="N8" s="29" t="s">
        <v>18</v>
      </c>
      <c r="O8" s="12" t="s">
        <v>215</v>
      </c>
      <c r="P8" s="29" t="s">
        <v>214</v>
      </c>
      <c r="Q8" s="29" t="s">
        <v>229</v>
      </c>
      <c r="R8" s="29" t="s">
        <v>66</v>
      </c>
      <c r="S8" s="12" t="s">
        <v>63</v>
      </c>
      <c r="T8" s="29" t="s">
        <v>155</v>
      </c>
      <c r="U8" s="13" t="s">
        <v>157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222</v>
      </c>
      <c r="P9" s="31"/>
      <c r="Q9" s="15" t="s">
        <v>218</v>
      </c>
      <c r="R9" s="31" t="s">
        <v>218</v>
      </c>
      <c r="S9" s="15" t="s">
        <v>19</v>
      </c>
      <c r="T9" s="31" t="s">
        <v>218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118</v>
      </c>
      <c r="R10" s="18" t="s">
        <v>119</v>
      </c>
      <c r="S10" s="18" t="s">
        <v>158</v>
      </c>
      <c r="T10" s="18" t="s">
        <v>198</v>
      </c>
      <c r="U10" s="19" t="s">
        <v>224</v>
      </c>
    </row>
    <row r="11" spans="2:21" s="4" customFormat="1" ht="18" customHeight="1">
      <c r="B11" s="76" t="s">
        <v>35</v>
      </c>
      <c r="C11" s="76"/>
      <c r="D11" s="77"/>
      <c r="E11" s="77"/>
      <c r="F11" s="76"/>
      <c r="G11" s="77"/>
      <c r="H11" s="76"/>
      <c r="I11" s="76"/>
      <c r="J11" s="100"/>
      <c r="K11" s="79">
        <v>4.5888519845954363</v>
      </c>
      <c r="L11" s="77"/>
      <c r="M11" s="78"/>
      <c r="N11" s="78">
        <v>4.9066965478476401E-2</v>
      </c>
      <c r="O11" s="79"/>
      <c r="P11" s="101"/>
      <c r="Q11" s="79">
        <v>38894.256108429021</v>
      </c>
      <c r="R11" s="79">
        <f>R12+R259</f>
        <v>7689802.9607653497</v>
      </c>
      <c r="S11" s="80"/>
      <c r="T11" s="80">
        <f>IFERROR(R11/$R$11,0)</f>
        <v>1</v>
      </c>
      <c r="U11" s="80">
        <f>R11/'סכום נכסי הקרן'!$C$42</f>
        <v>6.895858073167295E-2</v>
      </c>
    </row>
    <row r="12" spans="2:21">
      <c r="B12" s="81" t="s">
        <v>207</v>
      </c>
      <c r="C12" s="82"/>
      <c r="D12" s="83"/>
      <c r="E12" s="83"/>
      <c r="F12" s="82"/>
      <c r="G12" s="83"/>
      <c r="H12" s="82"/>
      <c r="I12" s="82"/>
      <c r="J12" s="102"/>
      <c r="K12" s="85">
        <v>4.2933912448624998</v>
      </c>
      <c r="L12" s="83"/>
      <c r="M12" s="84"/>
      <c r="N12" s="84">
        <v>3.7193656658281969E-2</v>
      </c>
      <c r="O12" s="85"/>
      <c r="P12" s="103"/>
      <c r="Q12" s="85">
        <v>38894.256108428999</v>
      </c>
      <c r="R12" s="85">
        <f>R13+R169+R251</f>
        <v>4861775.2799719684</v>
      </c>
      <c r="S12" s="86"/>
      <c r="T12" s="86">
        <f t="shared" ref="T12:T75" si="0">IFERROR(R12/$R$11,0)</f>
        <v>0.63223665219740377</v>
      </c>
      <c r="U12" s="86">
        <f>R12/'סכום נכסי הקרן'!$C$42</f>
        <v>4.3598142222077307E-2</v>
      </c>
    </row>
    <row r="13" spans="2:21">
      <c r="B13" s="87" t="s">
        <v>34</v>
      </c>
      <c r="C13" s="82"/>
      <c r="D13" s="83"/>
      <c r="E13" s="83"/>
      <c r="F13" s="82"/>
      <c r="G13" s="83"/>
      <c r="H13" s="82"/>
      <c r="I13" s="82"/>
      <c r="J13" s="102"/>
      <c r="K13" s="85">
        <v>4.3542723179850498</v>
      </c>
      <c r="L13" s="83"/>
      <c r="M13" s="84"/>
      <c r="N13" s="84">
        <v>3.3101913413908474E-2</v>
      </c>
      <c r="O13" s="85"/>
      <c r="P13" s="103"/>
      <c r="Q13" s="85">
        <v>35775.847107926005</v>
      </c>
      <c r="R13" s="85">
        <f>SUM(R14:R167)</f>
        <v>4085429.6003148649</v>
      </c>
      <c r="S13" s="86"/>
      <c r="T13" s="86">
        <f t="shared" si="0"/>
        <v>0.53127884045396279</v>
      </c>
      <c r="U13" s="86">
        <f>R13/'סכום נכסי הקרן'!$C$42</f>
        <v>3.6636234810474184E-2</v>
      </c>
    </row>
    <row r="14" spans="2:21">
      <c r="B14" s="88" t="s">
        <v>329</v>
      </c>
      <c r="C14" s="89">
        <v>6040372</v>
      </c>
      <c r="D14" s="91" t="s">
        <v>125</v>
      </c>
      <c r="E14" s="91" t="s">
        <v>330</v>
      </c>
      <c r="F14" s="90" t="s">
        <v>331</v>
      </c>
      <c r="G14" s="91" t="s">
        <v>332</v>
      </c>
      <c r="H14" s="90" t="s">
        <v>333</v>
      </c>
      <c r="I14" s="90" t="s">
        <v>137</v>
      </c>
      <c r="J14" s="104"/>
      <c r="K14" s="93">
        <v>1.98</v>
      </c>
      <c r="L14" s="91" t="s">
        <v>139</v>
      </c>
      <c r="M14" s="92">
        <v>8.3000000000000001E-3</v>
      </c>
      <c r="N14" s="92">
        <v>2.1699954374560102E-2</v>
      </c>
      <c r="O14" s="93">
        <v>0.52602100000000018</v>
      </c>
      <c r="P14" s="105">
        <v>107.6</v>
      </c>
      <c r="Q14" s="93"/>
      <c r="R14" s="93">
        <v>5.6547400000000016E-4</v>
      </c>
      <c r="S14" s="94">
        <v>1.7292537285955869E-10</v>
      </c>
      <c r="T14" s="94">
        <f t="shared" si="0"/>
        <v>7.3535564290157017E-11</v>
      </c>
      <c r="U14" s="94">
        <f>R14/'סכום נכסי הקרן'!$C$42</f>
        <v>5.0709081467519194E-12</v>
      </c>
    </row>
    <row r="15" spans="2:21">
      <c r="B15" s="88" t="s">
        <v>334</v>
      </c>
      <c r="C15" s="89">
        <v>2310217</v>
      </c>
      <c r="D15" s="91" t="s">
        <v>125</v>
      </c>
      <c r="E15" s="91" t="s">
        <v>330</v>
      </c>
      <c r="F15" s="89">
        <v>520032046</v>
      </c>
      <c r="G15" s="91" t="s">
        <v>332</v>
      </c>
      <c r="H15" s="90" t="s">
        <v>333</v>
      </c>
      <c r="I15" s="90" t="s">
        <v>137</v>
      </c>
      <c r="J15" s="104"/>
      <c r="K15" s="93">
        <v>1.24</v>
      </c>
      <c r="L15" s="91" t="s">
        <v>139</v>
      </c>
      <c r="M15" s="92">
        <v>8.6E-3</v>
      </c>
      <c r="N15" s="92">
        <v>2.3400000000001989E-2</v>
      </c>
      <c r="O15" s="93">
        <v>14890895.305808002</v>
      </c>
      <c r="P15" s="105">
        <v>110.27</v>
      </c>
      <c r="Q15" s="93"/>
      <c r="R15" s="93">
        <v>16420.189877160999</v>
      </c>
      <c r="S15" s="94">
        <v>5.9531410449025352E-3</v>
      </c>
      <c r="T15" s="94">
        <f t="shared" si="0"/>
        <v>2.1353199764596741E-3</v>
      </c>
      <c r="U15" s="94">
        <f>R15/'סכום נכסי הקרן'!$C$42</f>
        <v>1.4724863498464844E-4</v>
      </c>
    </row>
    <row r="16" spans="2:21">
      <c r="B16" s="88" t="s">
        <v>336</v>
      </c>
      <c r="C16" s="89">
        <v>2310282</v>
      </c>
      <c r="D16" s="91" t="s">
        <v>125</v>
      </c>
      <c r="E16" s="91" t="s">
        <v>330</v>
      </c>
      <c r="F16" s="89">
        <v>520032046</v>
      </c>
      <c r="G16" s="91" t="s">
        <v>332</v>
      </c>
      <c r="H16" s="90" t="s">
        <v>333</v>
      </c>
      <c r="I16" s="90" t="s">
        <v>137</v>
      </c>
      <c r="J16" s="104"/>
      <c r="K16" s="93">
        <v>2.97</v>
      </c>
      <c r="L16" s="91" t="s">
        <v>139</v>
      </c>
      <c r="M16" s="92">
        <v>3.8E-3</v>
      </c>
      <c r="N16" s="92">
        <v>1.9900000000000237E-2</v>
      </c>
      <c r="O16" s="93">
        <v>71028235.390190005</v>
      </c>
      <c r="P16" s="105">
        <v>103.8</v>
      </c>
      <c r="Q16" s="93"/>
      <c r="R16" s="93">
        <v>73727.309393374017</v>
      </c>
      <c r="S16" s="94">
        <v>2.3676078463396668E-2</v>
      </c>
      <c r="T16" s="94">
        <f t="shared" si="0"/>
        <v>9.5876721119569613E-3</v>
      </c>
      <c r="U16" s="94">
        <f>R16/'סכום נכסי הקרן'!$C$42</f>
        <v>6.6115226136119346E-4</v>
      </c>
    </row>
    <row r="17" spans="2:21">
      <c r="B17" s="88" t="s">
        <v>337</v>
      </c>
      <c r="C17" s="89">
        <v>2310381</v>
      </c>
      <c r="D17" s="91" t="s">
        <v>125</v>
      </c>
      <c r="E17" s="91" t="s">
        <v>330</v>
      </c>
      <c r="F17" s="89">
        <v>520032046</v>
      </c>
      <c r="G17" s="91" t="s">
        <v>332</v>
      </c>
      <c r="H17" s="90" t="s">
        <v>333</v>
      </c>
      <c r="I17" s="90" t="s">
        <v>137</v>
      </c>
      <c r="J17" s="104"/>
      <c r="K17" s="93">
        <v>6.96</v>
      </c>
      <c r="L17" s="91" t="s">
        <v>139</v>
      </c>
      <c r="M17" s="92">
        <v>2E-3</v>
      </c>
      <c r="N17" s="92">
        <v>2.0099999999987701E-2</v>
      </c>
      <c r="O17" s="93">
        <v>3826352.4739190014</v>
      </c>
      <c r="P17" s="105">
        <v>97.6</v>
      </c>
      <c r="Q17" s="93">
        <v>8.4614591560000001</v>
      </c>
      <c r="R17" s="93">
        <v>3742.9814889600016</v>
      </c>
      <c r="S17" s="94">
        <v>3.9923879019868299E-3</v>
      </c>
      <c r="T17" s="94">
        <f t="shared" si="0"/>
        <v>4.8674608544033106E-4</v>
      </c>
      <c r="U17" s="94">
        <f>R17/'סכום נכסי הקרן'!$C$42</f>
        <v>3.3565319228662847E-5</v>
      </c>
    </row>
    <row r="18" spans="2:21">
      <c r="B18" s="88" t="s">
        <v>338</v>
      </c>
      <c r="C18" s="89">
        <v>1158476</v>
      </c>
      <c r="D18" s="91" t="s">
        <v>125</v>
      </c>
      <c r="E18" s="91" t="s">
        <v>330</v>
      </c>
      <c r="F18" s="89">
        <v>520010869</v>
      </c>
      <c r="G18" s="91" t="s">
        <v>135</v>
      </c>
      <c r="H18" s="90" t="s">
        <v>340</v>
      </c>
      <c r="I18" s="90" t="s">
        <v>341</v>
      </c>
      <c r="J18" s="104"/>
      <c r="K18" s="93">
        <v>12.64</v>
      </c>
      <c r="L18" s="91" t="s">
        <v>139</v>
      </c>
      <c r="M18" s="92">
        <v>2.07E-2</v>
      </c>
      <c r="N18" s="92">
        <v>2.3600000000000225E-2</v>
      </c>
      <c r="O18" s="93">
        <v>68877837.956975996</v>
      </c>
      <c r="P18" s="105">
        <v>105.04</v>
      </c>
      <c r="Q18" s="93"/>
      <c r="R18" s="93">
        <v>72349.281092612029</v>
      </c>
      <c r="S18" s="94">
        <v>2.4548766537047746E-2</v>
      </c>
      <c r="T18" s="94">
        <f t="shared" si="0"/>
        <v>9.4084700819708992E-3</v>
      </c>
      <c r="U18" s="94">
        <f>R18/'סכום נכסי הקרן'!$C$42</f>
        <v>6.4879474370911985E-4</v>
      </c>
    </row>
    <row r="19" spans="2:21">
      <c r="B19" s="88" t="s">
        <v>342</v>
      </c>
      <c r="C19" s="89">
        <v>1171297</v>
      </c>
      <c r="D19" s="91" t="s">
        <v>125</v>
      </c>
      <c r="E19" s="91" t="s">
        <v>330</v>
      </c>
      <c r="F19" s="89">
        <v>513686154</v>
      </c>
      <c r="G19" s="91" t="s">
        <v>332</v>
      </c>
      <c r="H19" s="90" t="s">
        <v>340</v>
      </c>
      <c r="I19" s="90" t="s">
        <v>341</v>
      </c>
      <c r="J19" s="104"/>
      <c r="K19" s="93">
        <v>0.09</v>
      </c>
      <c r="L19" s="91" t="s">
        <v>139</v>
      </c>
      <c r="M19" s="92">
        <v>3.5499999999999997E-2</v>
      </c>
      <c r="N19" s="92">
        <v>3.0399941128441618E-2</v>
      </c>
      <c r="O19" s="93">
        <v>0.46289900000000012</v>
      </c>
      <c r="P19" s="105">
        <v>123.1</v>
      </c>
      <c r="Q19" s="93"/>
      <c r="R19" s="93">
        <v>5.7073400000000004E-4</v>
      </c>
      <c r="S19" s="94">
        <v>6.4946973536751998E-9</v>
      </c>
      <c r="T19" s="94">
        <f t="shared" si="0"/>
        <v>7.4219587018286369E-11</v>
      </c>
      <c r="U19" s="94">
        <f>R19/'סכום נכסי הקרן'!$C$42</f>
        <v>5.1180773832719265E-12</v>
      </c>
    </row>
    <row r="20" spans="2:21">
      <c r="B20" s="88" t="s">
        <v>343</v>
      </c>
      <c r="C20" s="89">
        <v>1145564</v>
      </c>
      <c r="D20" s="91" t="s">
        <v>125</v>
      </c>
      <c r="E20" s="91" t="s">
        <v>330</v>
      </c>
      <c r="F20" s="89">
        <v>513569780</v>
      </c>
      <c r="G20" s="91" t="s">
        <v>344</v>
      </c>
      <c r="H20" s="90" t="s">
        <v>333</v>
      </c>
      <c r="I20" s="90" t="s">
        <v>137</v>
      </c>
      <c r="J20" s="104"/>
      <c r="K20" s="93">
        <v>2.39</v>
      </c>
      <c r="L20" s="91" t="s">
        <v>139</v>
      </c>
      <c r="M20" s="92">
        <v>8.3000000000000001E-3</v>
      </c>
      <c r="N20" s="92">
        <v>2.0400022617773284E-2</v>
      </c>
      <c r="O20" s="93">
        <v>0.47342400000000007</v>
      </c>
      <c r="P20" s="105">
        <v>108.31</v>
      </c>
      <c r="Q20" s="93"/>
      <c r="R20" s="93">
        <v>5.1287100000000003E-4</v>
      </c>
      <c r="S20" s="94">
        <v>3.4348903611588884E-10</v>
      </c>
      <c r="T20" s="94">
        <f t="shared" si="0"/>
        <v>6.6694946881832077E-11</v>
      </c>
      <c r="U20" s="94">
        <f>R20/'סכום נכסי הקרן'!$C$42</f>
        <v>4.5991888789454569E-12</v>
      </c>
    </row>
    <row r="21" spans="2:21">
      <c r="B21" s="88" t="s">
        <v>345</v>
      </c>
      <c r="C21" s="89">
        <v>6620496</v>
      </c>
      <c r="D21" s="91" t="s">
        <v>125</v>
      </c>
      <c r="E21" s="91" t="s">
        <v>330</v>
      </c>
      <c r="F21" s="89">
        <v>520000118</v>
      </c>
      <c r="G21" s="91" t="s">
        <v>332</v>
      </c>
      <c r="H21" s="90" t="s">
        <v>333</v>
      </c>
      <c r="I21" s="90" t="s">
        <v>137</v>
      </c>
      <c r="J21" s="104"/>
      <c r="K21" s="93">
        <v>4.3099999999999996</v>
      </c>
      <c r="L21" s="91" t="s">
        <v>139</v>
      </c>
      <c r="M21" s="92">
        <v>1E-3</v>
      </c>
      <c r="N21" s="92">
        <v>1.9999957279562539E-2</v>
      </c>
      <c r="O21" s="93">
        <v>0.236709</v>
      </c>
      <c r="P21" s="105">
        <v>99.3</v>
      </c>
      <c r="Q21" s="93"/>
      <c r="R21" s="93">
        <v>2.3408000000000009E-4</v>
      </c>
      <c r="S21" s="94">
        <v>7.9756844878531615E-11</v>
      </c>
      <c r="T21" s="94">
        <f t="shared" si="0"/>
        <v>3.0440311825194363E-11</v>
      </c>
      <c r="U21" s="94">
        <f>R21/'סכום נכסי הקרן'!$C$42</f>
        <v>2.0991207004949642E-12</v>
      </c>
    </row>
    <row r="22" spans="2:21">
      <c r="B22" s="88" t="s">
        <v>347</v>
      </c>
      <c r="C22" s="89">
        <v>1940535</v>
      </c>
      <c r="D22" s="91" t="s">
        <v>125</v>
      </c>
      <c r="E22" s="91" t="s">
        <v>330</v>
      </c>
      <c r="F22" s="89">
        <v>520032640</v>
      </c>
      <c r="G22" s="91" t="s">
        <v>332</v>
      </c>
      <c r="H22" s="90" t="s">
        <v>333</v>
      </c>
      <c r="I22" s="90" t="s">
        <v>137</v>
      </c>
      <c r="J22" s="104"/>
      <c r="K22" s="93">
        <v>0.11</v>
      </c>
      <c r="L22" s="91" t="s">
        <v>139</v>
      </c>
      <c r="M22" s="92">
        <v>0.05</v>
      </c>
      <c r="N22" s="92">
        <v>4.2600000352320685E-2</v>
      </c>
      <c r="O22" s="93">
        <v>2.9246800000000004</v>
      </c>
      <c r="P22" s="105">
        <v>116.4</v>
      </c>
      <c r="Q22" s="93"/>
      <c r="R22" s="93">
        <v>3.4059880000000004E-3</v>
      </c>
      <c r="S22" s="94">
        <v>2.7839836813786822E-9</v>
      </c>
      <c r="T22" s="94">
        <f t="shared" si="0"/>
        <v>4.4292266230720294E-10</v>
      </c>
      <c r="U22" s="94">
        <f>R22/'סכום נכסי הקרן'!$C$42</f>
        <v>3.0543318166598771E-11</v>
      </c>
    </row>
    <row r="23" spans="2:21">
      <c r="B23" s="88" t="s">
        <v>348</v>
      </c>
      <c r="C23" s="89">
        <v>1940618</v>
      </c>
      <c r="D23" s="91" t="s">
        <v>125</v>
      </c>
      <c r="E23" s="91" t="s">
        <v>330</v>
      </c>
      <c r="F23" s="89">
        <v>520032640</v>
      </c>
      <c r="G23" s="91" t="s">
        <v>332</v>
      </c>
      <c r="H23" s="90" t="s">
        <v>333</v>
      </c>
      <c r="I23" s="90" t="s">
        <v>137</v>
      </c>
      <c r="J23" s="104"/>
      <c r="K23" s="93">
        <v>2.78</v>
      </c>
      <c r="L23" s="91" t="s">
        <v>139</v>
      </c>
      <c r="M23" s="92">
        <v>6.0000000000000001E-3</v>
      </c>
      <c r="N23" s="92">
        <v>2.0099997653004548E-2</v>
      </c>
      <c r="O23" s="93">
        <v>0.59703600000000012</v>
      </c>
      <c r="P23" s="105">
        <v>107.3</v>
      </c>
      <c r="Q23" s="93"/>
      <c r="R23" s="93">
        <v>6.39115E-4</v>
      </c>
      <c r="S23" s="94">
        <v>5.3686787458833152E-10</v>
      </c>
      <c r="T23" s="94">
        <f t="shared" si="0"/>
        <v>8.3112012526311885E-11</v>
      </c>
      <c r="U23" s="94">
        <f>R23/'סכום נכסי הקרן'!$C$42</f>
        <v>5.7312864255674922E-12</v>
      </c>
    </row>
    <row r="24" spans="2:21">
      <c r="B24" s="88" t="s">
        <v>349</v>
      </c>
      <c r="C24" s="89">
        <v>1940659</v>
      </c>
      <c r="D24" s="91" t="s">
        <v>125</v>
      </c>
      <c r="E24" s="91" t="s">
        <v>330</v>
      </c>
      <c r="F24" s="89">
        <v>520032640</v>
      </c>
      <c r="G24" s="91" t="s">
        <v>332</v>
      </c>
      <c r="H24" s="90" t="s">
        <v>333</v>
      </c>
      <c r="I24" s="90" t="s">
        <v>137</v>
      </c>
      <c r="J24" s="104"/>
      <c r="K24" s="93">
        <v>3.74</v>
      </c>
      <c r="L24" s="91" t="s">
        <v>139</v>
      </c>
      <c r="M24" s="92">
        <v>1.7500000000000002E-2</v>
      </c>
      <c r="N24" s="92">
        <v>2.0199993845121417E-2</v>
      </c>
      <c r="O24" s="93">
        <v>0.91790800000000017</v>
      </c>
      <c r="P24" s="105">
        <v>109.82</v>
      </c>
      <c r="Q24" s="93"/>
      <c r="R24" s="93">
        <v>1.007331E-3</v>
      </c>
      <c r="S24" s="94">
        <v>2.7799087769513218E-10</v>
      </c>
      <c r="T24" s="94">
        <f t="shared" si="0"/>
        <v>1.3099568417286762E-10</v>
      </c>
      <c r="U24" s="94">
        <f>R24/'סכום נכסי הקרן'!$C$42</f>
        <v>9.0332764625354242E-12</v>
      </c>
    </row>
    <row r="25" spans="2:21">
      <c r="B25" s="88" t="s">
        <v>350</v>
      </c>
      <c r="C25" s="89">
        <v>6000210</v>
      </c>
      <c r="D25" s="91" t="s">
        <v>125</v>
      </c>
      <c r="E25" s="91" t="s">
        <v>330</v>
      </c>
      <c r="F25" s="89">
        <v>520000472</v>
      </c>
      <c r="G25" s="91" t="s">
        <v>352</v>
      </c>
      <c r="H25" s="90" t="s">
        <v>353</v>
      </c>
      <c r="I25" s="90" t="s">
        <v>137</v>
      </c>
      <c r="J25" s="104"/>
      <c r="K25" s="93">
        <v>4.45</v>
      </c>
      <c r="L25" s="91" t="s">
        <v>139</v>
      </c>
      <c r="M25" s="92">
        <v>3.85E-2</v>
      </c>
      <c r="N25" s="92">
        <v>2.2100000000000435E-2</v>
      </c>
      <c r="O25" s="93">
        <v>54058549.683153011</v>
      </c>
      <c r="P25" s="105">
        <v>120.55</v>
      </c>
      <c r="Q25" s="93"/>
      <c r="R25" s="93">
        <v>65167.583338791017</v>
      </c>
      <c r="S25" s="94">
        <v>2.093157767960202E-2</v>
      </c>
      <c r="T25" s="94">
        <f t="shared" si="0"/>
        <v>8.4745452739539411E-3</v>
      </c>
      <c r="U25" s="94">
        <f>R25/'סכום נכסי הקרן'!$C$42</f>
        <v>5.8439261443817036E-4</v>
      </c>
    </row>
    <row r="26" spans="2:21">
      <c r="B26" s="88" t="s">
        <v>354</v>
      </c>
      <c r="C26" s="89">
        <v>6000236</v>
      </c>
      <c r="D26" s="91" t="s">
        <v>125</v>
      </c>
      <c r="E26" s="91" t="s">
        <v>330</v>
      </c>
      <c r="F26" s="89">
        <v>520000472</v>
      </c>
      <c r="G26" s="91" t="s">
        <v>352</v>
      </c>
      <c r="H26" s="90" t="s">
        <v>353</v>
      </c>
      <c r="I26" s="90" t="s">
        <v>137</v>
      </c>
      <c r="J26" s="104"/>
      <c r="K26" s="93">
        <v>2.0699999999999998</v>
      </c>
      <c r="L26" s="91" t="s">
        <v>139</v>
      </c>
      <c r="M26" s="92">
        <v>4.4999999999999998E-2</v>
      </c>
      <c r="N26" s="92">
        <v>2.2099999999999554E-2</v>
      </c>
      <c r="O26" s="93">
        <v>47957693.468115002</v>
      </c>
      <c r="P26" s="105">
        <v>119.1</v>
      </c>
      <c r="Q26" s="93"/>
      <c r="R26" s="93">
        <v>57117.612484455007</v>
      </c>
      <c r="S26" s="94">
        <v>1.6226020013168307E-2</v>
      </c>
      <c r="T26" s="94">
        <f t="shared" si="0"/>
        <v>7.4277081969302125E-3</v>
      </c>
      <c r="U26" s="94">
        <f>R26/'סכום נכסי הקרן'!$C$42</f>
        <v>5.1220421534932099E-4</v>
      </c>
    </row>
    <row r="27" spans="2:21">
      <c r="B27" s="88" t="s">
        <v>355</v>
      </c>
      <c r="C27" s="89">
        <v>6000285</v>
      </c>
      <c r="D27" s="91" t="s">
        <v>125</v>
      </c>
      <c r="E27" s="91" t="s">
        <v>330</v>
      </c>
      <c r="F27" s="89">
        <v>520000472</v>
      </c>
      <c r="G27" s="91" t="s">
        <v>352</v>
      </c>
      <c r="H27" s="90" t="s">
        <v>353</v>
      </c>
      <c r="I27" s="90" t="s">
        <v>137</v>
      </c>
      <c r="J27" s="104"/>
      <c r="K27" s="93">
        <v>6.84</v>
      </c>
      <c r="L27" s="91" t="s">
        <v>139</v>
      </c>
      <c r="M27" s="92">
        <v>2.3900000000000001E-2</v>
      </c>
      <c r="N27" s="92">
        <v>2.409999999999907E-2</v>
      </c>
      <c r="O27" s="93">
        <v>79421458.26489301</v>
      </c>
      <c r="P27" s="105">
        <v>110.8</v>
      </c>
      <c r="Q27" s="93"/>
      <c r="R27" s="93">
        <v>87998.971859159006</v>
      </c>
      <c r="S27" s="94">
        <v>2.0421300054637419E-2</v>
      </c>
      <c r="T27" s="94">
        <f t="shared" si="0"/>
        <v>1.1443592548228396E-2</v>
      </c>
      <c r="U27" s="94">
        <f>R27/'סכום נכסי הקרן'!$C$42</f>
        <v>7.8913390059737881E-4</v>
      </c>
    </row>
    <row r="28" spans="2:21">
      <c r="B28" s="88" t="s">
        <v>356</v>
      </c>
      <c r="C28" s="89">
        <v>6000384</v>
      </c>
      <c r="D28" s="91" t="s">
        <v>125</v>
      </c>
      <c r="E28" s="91" t="s">
        <v>330</v>
      </c>
      <c r="F28" s="89">
        <v>520000472</v>
      </c>
      <c r="G28" s="91" t="s">
        <v>352</v>
      </c>
      <c r="H28" s="90" t="s">
        <v>353</v>
      </c>
      <c r="I28" s="90" t="s">
        <v>137</v>
      </c>
      <c r="J28" s="104"/>
      <c r="K28" s="93">
        <v>3.96</v>
      </c>
      <c r="L28" s="91" t="s">
        <v>139</v>
      </c>
      <c r="M28" s="92">
        <v>0.01</v>
      </c>
      <c r="N28" s="92">
        <v>2.060000000000111E-2</v>
      </c>
      <c r="O28" s="93">
        <v>11746041.421358004</v>
      </c>
      <c r="P28" s="105">
        <v>105.39</v>
      </c>
      <c r="Q28" s="93"/>
      <c r="R28" s="93">
        <v>12379.152983427004</v>
      </c>
      <c r="S28" s="94">
        <v>9.77418713463051E-3</v>
      </c>
      <c r="T28" s="94">
        <f t="shared" si="0"/>
        <v>1.6098140676149306E-3</v>
      </c>
      <c r="U28" s="94">
        <f>R28/'סכום נכסי הקרן'!$C$42</f>
        <v>1.1101049334460701E-4</v>
      </c>
    </row>
    <row r="29" spans="2:21">
      <c r="B29" s="88" t="s">
        <v>357</v>
      </c>
      <c r="C29" s="89">
        <v>6000392</v>
      </c>
      <c r="D29" s="91" t="s">
        <v>125</v>
      </c>
      <c r="E29" s="91" t="s">
        <v>330</v>
      </c>
      <c r="F29" s="89">
        <v>520000472</v>
      </c>
      <c r="G29" s="91" t="s">
        <v>352</v>
      </c>
      <c r="H29" s="90" t="s">
        <v>353</v>
      </c>
      <c r="I29" s="90" t="s">
        <v>137</v>
      </c>
      <c r="J29" s="104"/>
      <c r="K29" s="93">
        <v>11.91</v>
      </c>
      <c r="L29" s="91" t="s">
        <v>139</v>
      </c>
      <c r="M29" s="92">
        <v>1.2500000000000001E-2</v>
      </c>
      <c r="N29" s="92">
        <v>2.5599999999998624E-2</v>
      </c>
      <c r="O29" s="93">
        <v>36562484.119573995</v>
      </c>
      <c r="P29" s="105">
        <v>93.45</v>
      </c>
      <c r="Q29" s="93"/>
      <c r="R29" s="93">
        <v>34167.640893978016</v>
      </c>
      <c r="S29" s="94">
        <v>8.5190121412312431E-3</v>
      </c>
      <c r="T29" s="94">
        <f t="shared" si="0"/>
        <v>4.4432401022896145E-3</v>
      </c>
      <c r="U29" s="94">
        <f>R29/'סכום נכסי הקרן'!$C$42</f>
        <v>3.0639953130394518E-4</v>
      </c>
    </row>
    <row r="30" spans="2:21">
      <c r="B30" s="88" t="s">
        <v>358</v>
      </c>
      <c r="C30" s="89">
        <v>1196799</v>
      </c>
      <c r="D30" s="91" t="s">
        <v>125</v>
      </c>
      <c r="E30" s="91" t="s">
        <v>330</v>
      </c>
      <c r="F30" s="89">
        <v>520000472</v>
      </c>
      <c r="G30" s="91" t="s">
        <v>352</v>
      </c>
      <c r="H30" s="90" t="s">
        <v>353</v>
      </c>
      <c r="I30" s="90" t="s">
        <v>137</v>
      </c>
      <c r="J30" s="104"/>
      <c r="K30" s="93">
        <v>11.46</v>
      </c>
      <c r="L30" s="91" t="s">
        <v>139</v>
      </c>
      <c r="M30" s="92">
        <v>3.2000000000000001E-2</v>
      </c>
      <c r="N30" s="92">
        <v>2.5800000000004118E-2</v>
      </c>
      <c r="O30" s="93">
        <v>16936573.833315004</v>
      </c>
      <c r="P30" s="105">
        <v>107.79</v>
      </c>
      <c r="Q30" s="93"/>
      <c r="R30" s="93">
        <v>18255.933129556004</v>
      </c>
      <c r="S30" s="94">
        <v>1.2420321404759254E-2</v>
      </c>
      <c r="T30" s="94">
        <f t="shared" si="0"/>
        <v>2.3740443315258927E-3</v>
      </c>
      <c r="U30" s="94">
        <f>R30/'סכום נכסי הקרן'!$C$42</f>
        <v>1.6371072769609882E-4</v>
      </c>
    </row>
    <row r="31" spans="2:21">
      <c r="B31" s="88" t="s">
        <v>359</v>
      </c>
      <c r="C31" s="89">
        <v>1147503</v>
      </c>
      <c r="D31" s="91" t="s">
        <v>125</v>
      </c>
      <c r="E31" s="91" t="s">
        <v>330</v>
      </c>
      <c r="F31" s="89">
        <v>513436394</v>
      </c>
      <c r="G31" s="91" t="s">
        <v>135</v>
      </c>
      <c r="H31" s="90" t="s">
        <v>353</v>
      </c>
      <c r="I31" s="90" t="s">
        <v>137</v>
      </c>
      <c r="J31" s="104"/>
      <c r="K31" s="93">
        <v>6.51</v>
      </c>
      <c r="L31" s="91" t="s">
        <v>139</v>
      </c>
      <c r="M31" s="92">
        <v>2.6499999999999999E-2</v>
      </c>
      <c r="N31" s="92">
        <v>2.3100000000004464E-2</v>
      </c>
      <c r="O31" s="93">
        <v>8125839.8642030004</v>
      </c>
      <c r="P31" s="105">
        <v>113.62</v>
      </c>
      <c r="Q31" s="93"/>
      <c r="R31" s="93">
        <v>9232.5792825480021</v>
      </c>
      <c r="S31" s="94">
        <v>5.4335858933818471E-3</v>
      </c>
      <c r="T31" s="94">
        <f t="shared" si="0"/>
        <v>1.2006262487679012E-3</v>
      </c>
      <c r="U31" s="94">
        <f>R31/'סכום נכסי הקרן'!$C$42</f>
        <v>8.2793482104226974E-5</v>
      </c>
    </row>
    <row r="32" spans="2:21">
      <c r="B32" s="88" t="s">
        <v>361</v>
      </c>
      <c r="C32" s="89">
        <v>1134436</v>
      </c>
      <c r="D32" s="91" t="s">
        <v>125</v>
      </c>
      <c r="E32" s="91" t="s">
        <v>330</v>
      </c>
      <c r="F32" s="89">
        <v>510960719</v>
      </c>
      <c r="G32" s="91" t="s">
        <v>344</v>
      </c>
      <c r="H32" s="90" t="s">
        <v>363</v>
      </c>
      <c r="I32" s="90" t="s">
        <v>341</v>
      </c>
      <c r="J32" s="104"/>
      <c r="K32" s="93">
        <v>1.25</v>
      </c>
      <c r="L32" s="91" t="s">
        <v>139</v>
      </c>
      <c r="M32" s="92">
        <v>6.5000000000000006E-3</v>
      </c>
      <c r="N32" s="92">
        <v>2.6500000000006529E-2</v>
      </c>
      <c r="O32" s="93">
        <v>3407554.8390150005</v>
      </c>
      <c r="P32" s="105">
        <v>107.94</v>
      </c>
      <c r="Q32" s="93"/>
      <c r="R32" s="93">
        <v>3678.1146110640007</v>
      </c>
      <c r="S32" s="94">
        <v>1.1286011033169245E-2</v>
      </c>
      <c r="T32" s="94">
        <f t="shared" si="0"/>
        <v>4.7831064460693615E-4</v>
      </c>
      <c r="U32" s="94">
        <f>R32/'סכום נכסי הקרן'!$C$42</f>
        <v>3.2983623200945939E-5</v>
      </c>
    </row>
    <row r="33" spans="2:21">
      <c r="B33" s="88" t="s">
        <v>364</v>
      </c>
      <c r="C33" s="89">
        <v>1138650</v>
      </c>
      <c r="D33" s="91" t="s">
        <v>125</v>
      </c>
      <c r="E33" s="91" t="s">
        <v>330</v>
      </c>
      <c r="F33" s="89">
        <v>510960719</v>
      </c>
      <c r="G33" s="91" t="s">
        <v>344</v>
      </c>
      <c r="H33" s="90" t="s">
        <v>353</v>
      </c>
      <c r="I33" s="90" t="s">
        <v>137</v>
      </c>
      <c r="J33" s="104"/>
      <c r="K33" s="93">
        <v>3.61</v>
      </c>
      <c r="L33" s="91" t="s">
        <v>139</v>
      </c>
      <c r="M33" s="92">
        <v>1.34E-2</v>
      </c>
      <c r="N33" s="92">
        <v>2.6200000000000445E-2</v>
      </c>
      <c r="O33" s="93">
        <v>102676437.74803402</v>
      </c>
      <c r="P33" s="105">
        <v>106.9</v>
      </c>
      <c r="Q33" s="93">
        <v>9031.4628902470031</v>
      </c>
      <c r="R33" s="93">
        <v>118792.57484272703</v>
      </c>
      <c r="S33" s="94">
        <v>3.557397910696633E-2</v>
      </c>
      <c r="T33" s="94">
        <f t="shared" si="0"/>
        <v>1.544806485274414E-2</v>
      </c>
      <c r="U33" s="94">
        <f>R33/'סכום נכסי הקרן'!$C$42</f>
        <v>1.0652766272960764E-3</v>
      </c>
    </row>
    <row r="34" spans="2:21">
      <c r="B34" s="88" t="s">
        <v>365</v>
      </c>
      <c r="C34" s="89">
        <v>1156603</v>
      </c>
      <c r="D34" s="91" t="s">
        <v>125</v>
      </c>
      <c r="E34" s="91" t="s">
        <v>330</v>
      </c>
      <c r="F34" s="89">
        <v>510960719</v>
      </c>
      <c r="G34" s="91" t="s">
        <v>344</v>
      </c>
      <c r="H34" s="90" t="s">
        <v>353</v>
      </c>
      <c r="I34" s="90" t="s">
        <v>137</v>
      </c>
      <c r="J34" s="104"/>
      <c r="K34" s="93">
        <v>3.59</v>
      </c>
      <c r="L34" s="91" t="s">
        <v>139</v>
      </c>
      <c r="M34" s="92">
        <v>1.77E-2</v>
      </c>
      <c r="N34" s="92">
        <v>2.5500000000000283E-2</v>
      </c>
      <c r="O34" s="93">
        <v>57368709.030960009</v>
      </c>
      <c r="P34" s="105">
        <v>107.51</v>
      </c>
      <c r="Q34" s="93"/>
      <c r="R34" s="93">
        <v>61677.099299146001</v>
      </c>
      <c r="S34" s="94">
        <v>2.0809269946162195E-2</v>
      </c>
      <c r="T34" s="94">
        <f t="shared" si="0"/>
        <v>8.0206345486136376E-3</v>
      </c>
      <c r="U34" s="94">
        <f>R34/'סכום נכסי הקרן'!$C$42</f>
        <v>5.5309157503981873E-4</v>
      </c>
    </row>
    <row r="35" spans="2:21">
      <c r="B35" s="88" t="s">
        <v>366</v>
      </c>
      <c r="C35" s="89">
        <v>1156611</v>
      </c>
      <c r="D35" s="91" t="s">
        <v>125</v>
      </c>
      <c r="E35" s="91" t="s">
        <v>330</v>
      </c>
      <c r="F35" s="89">
        <v>510960719</v>
      </c>
      <c r="G35" s="91" t="s">
        <v>344</v>
      </c>
      <c r="H35" s="90" t="s">
        <v>353</v>
      </c>
      <c r="I35" s="90" t="s">
        <v>137</v>
      </c>
      <c r="J35" s="104"/>
      <c r="K35" s="93">
        <v>6.59</v>
      </c>
      <c r="L35" s="91" t="s">
        <v>139</v>
      </c>
      <c r="M35" s="92">
        <v>2.4799999999999999E-2</v>
      </c>
      <c r="N35" s="92">
        <v>2.8099999999999455E-2</v>
      </c>
      <c r="O35" s="93">
        <v>103880572.78908902</v>
      </c>
      <c r="P35" s="105">
        <v>108.2</v>
      </c>
      <c r="Q35" s="93"/>
      <c r="R35" s="93">
        <v>112398.77933066801</v>
      </c>
      <c r="S35" s="94">
        <v>3.1531609684378771E-2</v>
      </c>
      <c r="T35" s="94">
        <f t="shared" si="0"/>
        <v>1.4616600698892446E-2</v>
      </c>
      <c r="U35" s="94">
        <f>R35/'סכום נכסי הקרן'!$C$42</f>
        <v>1.007940039317202E-3</v>
      </c>
    </row>
    <row r="36" spans="2:21">
      <c r="B36" s="88" t="s">
        <v>367</v>
      </c>
      <c r="C36" s="89">
        <v>1178672</v>
      </c>
      <c r="D36" s="91" t="s">
        <v>125</v>
      </c>
      <c r="E36" s="91" t="s">
        <v>330</v>
      </c>
      <c r="F36" s="89">
        <v>510960719</v>
      </c>
      <c r="G36" s="91" t="s">
        <v>344</v>
      </c>
      <c r="H36" s="90" t="s">
        <v>363</v>
      </c>
      <c r="I36" s="90" t="s">
        <v>341</v>
      </c>
      <c r="J36" s="104"/>
      <c r="K36" s="93">
        <v>7.97</v>
      </c>
      <c r="L36" s="91" t="s">
        <v>139</v>
      </c>
      <c r="M36" s="92">
        <v>9.0000000000000011E-3</v>
      </c>
      <c r="N36" s="92">
        <v>2.8900000000000804E-2</v>
      </c>
      <c r="O36" s="93">
        <v>50383116.571344011</v>
      </c>
      <c r="P36" s="105">
        <v>92.96</v>
      </c>
      <c r="Q36" s="93">
        <v>246.73080301500002</v>
      </c>
      <c r="R36" s="93">
        <v>47082.875512098006</v>
      </c>
      <c r="S36" s="94">
        <v>2.6467336856845682E-2</v>
      </c>
      <c r="T36" s="94">
        <f t="shared" si="0"/>
        <v>6.1227674821217977E-3</v>
      </c>
      <c r="U36" s="94">
        <f>R36/'סכום נכסי הקרן'!$C$42</f>
        <v>4.2221735571715795E-4</v>
      </c>
    </row>
    <row r="37" spans="2:21">
      <c r="B37" s="88" t="s">
        <v>368</v>
      </c>
      <c r="C37" s="89">
        <v>1178680</v>
      </c>
      <c r="D37" s="91" t="s">
        <v>125</v>
      </c>
      <c r="E37" s="91" t="s">
        <v>330</v>
      </c>
      <c r="F37" s="89">
        <v>510960719</v>
      </c>
      <c r="G37" s="91" t="s">
        <v>344</v>
      </c>
      <c r="H37" s="90" t="s">
        <v>363</v>
      </c>
      <c r="I37" s="90" t="s">
        <v>341</v>
      </c>
      <c r="J37" s="104"/>
      <c r="K37" s="93">
        <v>11.47</v>
      </c>
      <c r="L37" s="91" t="s">
        <v>139</v>
      </c>
      <c r="M37" s="92">
        <v>1.6899999999999998E-2</v>
      </c>
      <c r="N37" s="92">
        <v>3.0500000000000808E-2</v>
      </c>
      <c r="O37" s="93">
        <v>65174447.336727008</v>
      </c>
      <c r="P37" s="105">
        <v>93.4</v>
      </c>
      <c r="Q37" s="93">
        <v>599.32155471700014</v>
      </c>
      <c r="R37" s="93">
        <v>61472.249846101011</v>
      </c>
      <c r="S37" s="94">
        <v>2.4337803487319218E-2</v>
      </c>
      <c r="T37" s="94">
        <f t="shared" si="0"/>
        <v>7.9939954456235904E-3</v>
      </c>
      <c r="U37" s="94">
        <f>R37/'סכום נכסי הקרן'!$C$42</f>
        <v>5.5125458030566034E-4</v>
      </c>
    </row>
    <row r="38" spans="2:21">
      <c r="B38" s="88" t="s">
        <v>369</v>
      </c>
      <c r="C38" s="89">
        <v>1133149</v>
      </c>
      <c r="D38" s="91" t="s">
        <v>125</v>
      </c>
      <c r="E38" s="91" t="s">
        <v>330</v>
      </c>
      <c r="F38" s="89">
        <v>520026683</v>
      </c>
      <c r="G38" s="91" t="s">
        <v>344</v>
      </c>
      <c r="H38" s="90" t="s">
        <v>371</v>
      </c>
      <c r="I38" s="90" t="s">
        <v>137</v>
      </c>
      <c r="J38" s="104"/>
      <c r="K38" s="93">
        <v>2.78</v>
      </c>
      <c r="L38" s="91" t="s">
        <v>139</v>
      </c>
      <c r="M38" s="92">
        <v>3.2000000000000001E-2</v>
      </c>
      <c r="N38" s="92">
        <v>2.6200000000000608E-2</v>
      </c>
      <c r="O38" s="93">
        <v>34533703.029910006</v>
      </c>
      <c r="P38" s="105">
        <v>111.95</v>
      </c>
      <c r="Q38" s="93">
        <v>11039.463039208002</v>
      </c>
      <c r="R38" s="93">
        <v>49699.943579508006</v>
      </c>
      <c r="S38" s="94">
        <v>3.0771118922414561E-2</v>
      </c>
      <c r="T38" s="94">
        <f t="shared" si="0"/>
        <v>6.4630971473632502E-3</v>
      </c>
      <c r="U38" s="94">
        <f>R38/'סכום נכסי הקרן'!$C$42</f>
        <v>4.4568600641309384E-4</v>
      </c>
    </row>
    <row r="39" spans="2:21">
      <c r="B39" s="88" t="s">
        <v>372</v>
      </c>
      <c r="C39" s="89">
        <v>1158609</v>
      </c>
      <c r="D39" s="91" t="s">
        <v>125</v>
      </c>
      <c r="E39" s="91" t="s">
        <v>330</v>
      </c>
      <c r="F39" s="89">
        <v>520026683</v>
      </c>
      <c r="G39" s="91" t="s">
        <v>344</v>
      </c>
      <c r="H39" s="90" t="s">
        <v>371</v>
      </c>
      <c r="I39" s="90" t="s">
        <v>137</v>
      </c>
      <c r="J39" s="104"/>
      <c r="K39" s="93">
        <v>4.5</v>
      </c>
      <c r="L39" s="91" t="s">
        <v>139</v>
      </c>
      <c r="M39" s="92">
        <v>1.1399999999999999E-2</v>
      </c>
      <c r="N39" s="92">
        <v>2.7899999999998926E-2</v>
      </c>
      <c r="O39" s="93">
        <v>37608181.774507008</v>
      </c>
      <c r="P39" s="105">
        <v>102</v>
      </c>
      <c r="Q39" s="93"/>
      <c r="R39" s="93">
        <v>38360.344168590011</v>
      </c>
      <c r="S39" s="94">
        <v>1.5915553253877411E-2</v>
      </c>
      <c r="T39" s="94">
        <f t="shared" si="0"/>
        <v>4.9884690627719393E-3</v>
      </c>
      <c r="U39" s="94">
        <f>R39/'סכום נכסי הקרן'!$C$42</f>
        <v>3.439977465926117E-4</v>
      </c>
    </row>
    <row r="40" spans="2:21">
      <c r="B40" s="88" t="s">
        <v>373</v>
      </c>
      <c r="C40" s="89">
        <v>1172782</v>
      </c>
      <c r="D40" s="91" t="s">
        <v>125</v>
      </c>
      <c r="E40" s="91" t="s">
        <v>330</v>
      </c>
      <c r="F40" s="89">
        <v>520026683</v>
      </c>
      <c r="G40" s="91" t="s">
        <v>344</v>
      </c>
      <c r="H40" s="90" t="s">
        <v>371</v>
      </c>
      <c r="I40" s="90" t="s">
        <v>137</v>
      </c>
      <c r="J40" s="104"/>
      <c r="K40" s="93">
        <v>6.76</v>
      </c>
      <c r="L40" s="91" t="s">
        <v>139</v>
      </c>
      <c r="M40" s="92">
        <v>9.1999999999999998E-3</v>
      </c>
      <c r="N40" s="92">
        <v>2.9300000000000961E-2</v>
      </c>
      <c r="O40" s="93">
        <v>53594891.949586011</v>
      </c>
      <c r="P40" s="105">
        <v>97.25</v>
      </c>
      <c r="Q40" s="93"/>
      <c r="R40" s="93">
        <v>52121.035162200009</v>
      </c>
      <c r="S40" s="94">
        <v>2.677720240977122E-2</v>
      </c>
      <c r="T40" s="94">
        <f t="shared" si="0"/>
        <v>6.777941571211925E-3</v>
      </c>
      <c r="U40" s="94">
        <f>R40/'סכום נכסי הקרן'!$C$42</f>
        <v>4.6739723103297979E-4</v>
      </c>
    </row>
    <row r="41" spans="2:21">
      <c r="B41" s="88" t="s">
        <v>374</v>
      </c>
      <c r="C41" s="89">
        <v>1133487</v>
      </c>
      <c r="D41" s="91" t="s">
        <v>125</v>
      </c>
      <c r="E41" s="91" t="s">
        <v>330</v>
      </c>
      <c r="F41" s="89">
        <v>511659401</v>
      </c>
      <c r="G41" s="91" t="s">
        <v>344</v>
      </c>
      <c r="H41" s="90" t="s">
        <v>376</v>
      </c>
      <c r="I41" s="90" t="s">
        <v>341</v>
      </c>
      <c r="J41" s="104"/>
      <c r="K41" s="93">
        <v>2.87</v>
      </c>
      <c r="L41" s="91" t="s">
        <v>139</v>
      </c>
      <c r="M41" s="92">
        <v>2.3399999999999997E-2</v>
      </c>
      <c r="N41" s="92">
        <v>2.7300000000002832E-2</v>
      </c>
      <c r="O41" s="93">
        <v>28897631.091637</v>
      </c>
      <c r="P41" s="105">
        <v>109.87</v>
      </c>
      <c r="Q41" s="93"/>
      <c r="R41" s="93">
        <v>31749.827484500005</v>
      </c>
      <c r="S41" s="94">
        <v>1.116168772779309E-2</v>
      </c>
      <c r="T41" s="94">
        <f t="shared" si="0"/>
        <v>4.1288219797689088E-3</v>
      </c>
      <c r="U41" s="94">
        <f>R41/'סכום נכסי הקרן'!$C$42</f>
        <v>2.847177038186E-4</v>
      </c>
    </row>
    <row r="42" spans="2:21">
      <c r="B42" s="88" t="s">
        <v>377</v>
      </c>
      <c r="C42" s="89">
        <v>1160944</v>
      </c>
      <c r="D42" s="91" t="s">
        <v>125</v>
      </c>
      <c r="E42" s="91" t="s">
        <v>330</v>
      </c>
      <c r="F42" s="89">
        <v>511659401</v>
      </c>
      <c r="G42" s="91" t="s">
        <v>344</v>
      </c>
      <c r="H42" s="90" t="s">
        <v>376</v>
      </c>
      <c r="I42" s="90" t="s">
        <v>341</v>
      </c>
      <c r="J42" s="104"/>
      <c r="K42" s="93">
        <v>5.7</v>
      </c>
      <c r="L42" s="91" t="s">
        <v>139</v>
      </c>
      <c r="M42" s="92">
        <v>6.5000000000000006E-3</v>
      </c>
      <c r="N42" s="92">
        <v>2.8199999999999378E-2</v>
      </c>
      <c r="O42" s="93">
        <v>81466829.83524403</v>
      </c>
      <c r="P42" s="105">
        <v>97.17</v>
      </c>
      <c r="Q42" s="93"/>
      <c r="R42" s="93">
        <v>79161.32142002802</v>
      </c>
      <c r="S42" s="94">
        <v>3.5590480182908002E-2</v>
      </c>
      <c r="T42" s="94">
        <f t="shared" si="0"/>
        <v>1.0294323771873247E-2</v>
      </c>
      <c r="U42" s="94">
        <f>R42/'סכום נכסי הקרן'!$C$42</f>
        <v>7.0988195690070135E-4</v>
      </c>
    </row>
    <row r="43" spans="2:21">
      <c r="B43" s="88" t="s">
        <v>378</v>
      </c>
      <c r="C43" s="89">
        <v>1195999</v>
      </c>
      <c r="D43" s="91" t="s">
        <v>125</v>
      </c>
      <c r="E43" s="91" t="s">
        <v>330</v>
      </c>
      <c r="F43" s="89">
        <v>511659401</v>
      </c>
      <c r="G43" s="91" t="s">
        <v>344</v>
      </c>
      <c r="H43" s="90" t="s">
        <v>376</v>
      </c>
      <c r="I43" s="90" t="s">
        <v>341</v>
      </c>
      <c r="J43" s="104"/>
      <c r="K43" s="93">
        <v>9.1</v>
      </c>
      <c r="L43" s="91" t="s">
        <v>139</v>
      </c>
      <c r="M43" s="92">
        <v>2.64E-2</v>
      </c>
      <c r="N43" s="92">
        <v>2.7900000000005743E-2</v>
      </c>
      <c r="O43" s="93">
        <v>3327085.3170500007</v>
      </c>
      <c r="P43" s="105">
        <v>100.11</v>
      </c>
      <c r="Q43" s="93"/>
      <c r="R43" s="93">
        <v>3330.745187171</v>
      </c>
      <c r="S43" s="94">
        <v>1.1090284390166669E-2</v>
      </c>
      <c r="T43" s="94">
        <f t="shared" si="0"/>
        <v>4.3313791057651469E-4</v>
      </c>
      <c r="U43" s="94">
        <f>R43/'סכום נכסי הקרן'!$C$42</f>
        <v>2.986857557443873E-5</v>
      </c>
    </row>
    <row r="44" spans="2:21">
      <c r="B44" s="88" t="s">
        <v>379</v>
      </c>
      <c r="C44" s="89">
        <v>1138924</v>
      </c>
      <c r="D44" s="91" t="s">
        <v>125</v>
      </c>
      <c r="E44" s="91" t="s">
        <v>330</v>
      </c>
      <c r="F44" s="89">
        <v>513623314</v>
      </c>
      <c r="G44" s="91" t="s">
        <v>344</v>
      </c>
      <c r="H44" s="90" t="s">
        <v>371</v>
      </c>
      <c r="I44" s="90" t="s">
        <v>137</v>
      </c>
      <c r="J44" s="104"/>
      <c r="K44" s="93">
        <v>2.5099999999999998</v>
      </c>
      <c r="L44" s="91" t="s">
        <v>139</v>
      </c>
      <c r="M44" s="92">
        <v>1.34E-2</v>
      </c>
      <c r="N44" s="92">
        <v>2.4800000000002972E-2</v>
      </c>
      <c r="O44" s="93">
        <v>8159354.5808930006</v>
      </c>
      <c r="P44" s="105">
        <v>108.78</v>
      </c>
      <c r="Q44" s="93"/>
      <c r="R44" s="93">
        <v>8875.7457448570021</v>
      </c>
      <c r="S44" s="94">
        <v>1.5303106472497047E-2</v>
      </c>
      <c r="T44" s="94">
        <f t="shared" si="0"/>
        <v>1.1542227791976633E-3</v>
      </c>
      <c r="U44" s="94">
        <f>R44/'סכום נכסי הקרן'!$C$42</f>
        <v>7.9593564701637998E-5</v>
      </c>
    </row>
    <row r="45" spans="2:21">
      <c r="B45" s="88" t="s">
        <v>381</v>
      </c>
      <c r="C45" s="89">
        <v>1151117</v>
      </c>
      <c r="D45" s="91" t="s">
        <v>125</v>
      </c>
      <c r="E45" s="91" t="s">
        <v>330</v>
      </c>
      <c r="F45" s="89">
        <v>513623314</v>
      </c>
      <c r="G45" s="91" t="s">
        <v>344</v>
      </c>
      <c r="H45" s="90" t="s">
        <v>376</v>
      </c>
      <c r="I45" s="90" t="s">
        <v>341</v>
      </c>
      <c r="J45" s="104"/>
      <c r="K45" s="93">
        <v>3.84</v>
      </c>
      <c r="L45" s="91" t="s">
        <v>139</v>
      </c>
      <c r="M45" s="92">
        <v>1.8200000000000001E-2</v>
      </c>
      <c r="N45" s="92">
        <v>2.5199999999999546E-2</v>
      </c>
      <c r="O45" s="93">
        <v>21943112.393776007</v>
      </c>
      <c r="P45" s="105">
        <v>107.89</v>
      </c>
      <c r="Q45" s="93"/>
      <c r="R45" s="93">
        <v>23674.424108579002</v>
      </c>
      <c r="S45" s="94">
        <v>5.798919765797042E-2</v>
      </c>
      <c r="T45" s="94">
        <f t="shared" si="0"/>
        <v>3.0786775980307739E-3</v>
      </c>
      <c r="U45" s="94">
        <f>R45/'סכום נכסי הקרן'!$C$42</f>
        <v>2.1230123769059811E-4</v>
      </c>
    </row>
    <row r="46" spans="2:21">
      <c r="B46" s="88" t="s">
        <v>382</v>
      </c>
      <c r="C46" s="89">
        <v>1161512</v>
      </c>
      <c r="D46" s="91" t="s">
        <v>125</v>
      </c>
      <c r="E46" s="91" t="s">
        <v>330</v>
      </c>
      <c r="F46" s="89">
        <v>513623314</v>
      </c>
      <c r="G46" s="91" t="s">
        <v>344</v>
      </c>
      <c r="H46" s="90" t="s">
        <v>376</v>
      </c>
      <c r="I46" s="90" t="s">
        <v>341</v>
      </c>
      <c r="J46" s="104"/>
      <c r="K46" s="93">
        <v>2.2799999999999998</v>
      </c>
      <c r="L46" s="91" t="s">
        <v>139</v>
      </c>
      <c r="M46" s="92">
        <v>2E-3</v>
      </c>
      <c r="N46" s="92">
        <v>2.439999999999818E-2</v>
      </c>
      <c r="O46" s="93">
        <v>17519546.672039002</v>
      </c>
      <c r="P46" s="105">
        <v>104</v>
      </c>
      <c r="Q46" s="93"/>
      <c r="R46" s="93">
        <v>18220.329395178</v>
      </c>
      <c r="S46" s="94">
        <v>5.3089535369815158E-2</v>
      </c>
      <c r="T46" s="94">
        <f t="shared" si="0"/>
        <v>2.3694143384610949E-3</v>
      </c>
      <c r="U46" s="94">
        <f>R46/'סכום נכסי הקרן'!$C$42</f>
        <v>1.6339144994555288E-4</v>
      </c>
    </row>
    <row r="47" spans="2:21">
      <c r="B47" s="88" t="s">
        <v>383</v>
      </c>
      <c r="C47" s="89">
        <v>7590128</v>
      </c>
      <c r="D47" s="91" t="s">
        <v>125</v>
      </c>
      <c r="E47" s="91" t="s">
        <v>330</v>
      </c>
      <c r="F47" s="89">
        <v>520001736</v>
      </c>
      <c r="G47" s="91" t="s">
        <v>344</v>
      </c>
      <c r="H47" s="90" t="s">
        <v>371</v>
      </c>
      <c r="I47" s="90" t="s">
        <v>137</v>
      </c>
      <c r="J47" s="104"/>
      <c r="K47" s="93">
        <v>1.68</v>
      </c>
      <c r="L47" s="91" t="s">
        <v>139</v>
      </c>
      <c r="M47" s="92">
        <v>4.7500000000000001E-2</v>
      </c>
      <c r="N47" s="92">
        <v>2.8500000000001156E-2</v>
      </c>
      <c r="O47" s="93">
        <v>8547232.2784800045</v>
      </c>
      <c r="P47" s="105">
        <v>139.94</v>
      </c>
      <c r="Q47" s="93"/>
      <c r="R47" s="93">
        <v>11960.996416056003</v>
      </c>
      <c r="S47" s="94">
        <v>6.6221955424905117E-3</v>
      </c>
      <c r="T47" s="94">
        <f t="shared" si="0"/>
        <v>1.5554360075392037E-3</v>
      </c>
      <c r="U47" s="94">
        <f>R47/'סכום נכסי הקרן'!$C$42</f>
        <v>1.0726065949884323E-4</v>
      </c>
    </row>
    <row r="48" spans="2:21">
      <c r="B48" s="88" t="s">
        <v>385</v>
      </c>
      <c r="C48" s="89">
        <v>7590219</v>
      </c>
      <c r="D48" s="91" t="s">
        <v>125</v>
      </c>
      <c r="E48" s="91" t="s">
        <v>330</v>
      </c>
      <c r="F48" s="89">
        <v>520001736</v>
      </c>
      <c r="G48" s="91" t="s">
        <v>344</v>
      </c>
      <c r="H48" s="90" t="s">
        <v>371</v>
      </c>
      <c r="I48" s="90" t="s">
        <v>137</v>
      </c>
      <c r="J48" s="104"/>
      <c r="K48" s="93">
        <v>4.5599999999999996</v>
      </c>
      <c r="L48" s="91" t="s">
        <v>139</v>
      </c>
      <c r="M48" s="92">
        <v>5.0000000000000001E-3</v>
      </c>
      <c r="N48" s="92">
        <v>2.8300000000005935E-2</v>
      </c>
      <c r="O48" s="93">
        <v>18753068.797769006</v>
      </c>
      <c r="P48" s="105">
        <v>99.1</v>
      </c>
      <c r="Q48" s="93"/>
      <c r="R48" s="93">
        <v>18584.291077706002</v>
      </c>
      <c r="S48" s="94">
        <v>1.0506704577547992E-2</v>
      </c>
      <c r="T48" s="94">
        <f t="shared" si="0"/>
        <v>2.4167447686925321E-3</v>
      </c>
      <c r="U48" s="94">
        <f>R48/'סכום נכסי הקרן'!$C$42</f>
        <v>1.6665528923973225E-4</v>
      </c>
    </row>
    <row r="49" spans="2:21">
      <c r="B49" s="88" t="s">
        <v>386</v>
      </c>
      <c r="C49" s="89">
        <v>7590284</v>
      </c>
      <c r="D49" s="91" t="s">
        <v>125</v>
      </c>
      <c r="E49" s="91" t="s">
        <v>330</v>
      </c>
      <c r="F49" s="89">
        <v>520001736</v>
      </c>
      <c r="G49" s="91" t="s">
        <v>344</v>
      </c>
      <c r="H49" s="90" t="s">
        <v>371</v>
      </c>
      <c r="I49" s="90" t="s">
        <v>137</v>
      </c>
      <c r="J49" s="104"/>
      <c r="K49" s="93">
        <v>6.38</v>
      </c>
      <c r="L49" s="91" t="s">
        <v>139</v>
      </c>
      <c r="M49" s="92">
        <v>5.8999999999999999E-3</v>
      </c>
      <c r="N49" s="92">
        <v>3.0600000000000162E-2</v>
      </c>
      <c r="O49" s="93">
        <v>55618195.368065007</v>
      </c>
      <c r="P49" s="105">
        <v>91.73</v>
      </c>
      <c r="Q49" s="93"/>
      <c r="R49" s="93">
        <v>51018.570532986989</v>
      </c>
      <c r="S49" s="94">
        <v>5.0589820190254646E-2</v>
      </c>
      <c r="T49" s="94">
        <f t="shared" si="0"/>
        <v>6.6345744869266742E-3</v>
      </c>
      <c r="U49" s="94">
        <f>R49/'סכום נכסי הקרן'!$C$42</f>
        <v>4.5751084037703072E-4</v>
      </c>
    </row>
    <row r="50" spans="2:21">
      <c r="B50" s="88" t="s">
        <v>387</v>
      </c>
      <c r="C50" s="89">
        <v>6130207</v>
      </c>
      <c r="D50" s="91" t="s">
        <v>125</v>
      </c>
      <c r="E50" s="91" t="s">
        <v>330</v>
      </c>
      <c r="F50" s="89">
        <v>520017807</v>
      </c>
      <c r="G50" s="91" t="s">
        <v>344</v>
      </c>
      <c r="H50" s="90" t="s">
        <v>371</v>
      </c>
      <c r="I50" s="90" t="s">
        <v>137</v>
      </c>
      <c r="J50" s="104"/>
      <c r="K50" s="93">
        <v>3.32</v>
      </c>
      <c r="L50" s="91" t="s">
        <v>139</v>
      </c>
      <c r="M50" s="92">
        <v>1.5800000000000002E-2</v>
      </c>
      <c r="N50" s="92">
        <v>2.4499999999999411E-2</v>
      </c>
      <c r="O50" s="93">
        <v>21910865.291331001</v>
      </c>
      <c r="P50" s="105">
        <v>108.66</v>
      </c>
      <c r="Q50" s="93"/>
      <c r="R50" s="93">
        <v>23808.345704792002</v>
      </c>
      <c r="S50" s="94">
        <v>4.7104751339852056E-2</v>
      </c>
      <c r="T50" s="94">
        <f t="shared" si="0"/>
        <v>3.0960930762811648E-3</v>
      </c>
      <c r="U50" s="94">
        <f>R50/'סכום נכסי הקרן'!$C$42</f>
        <v>2.1350218435350839E-4</v>
      </c>
    </row>
    <row r="51" spans="2:21">
      <c r="B51" s="88" t="s">
        <v>389</v>
      </c>
      <c r="C51" s="89">
        <v>6130280</v>
      </c>
      <c r="D51" s="91" t="s">
        <v>125</v>
      </c>
      <c r="E51" s="91" t="s">
        <v>330</v>
      </c>
      <c r="F51" s="89">
        <v>520017807</v>
      </c>
      <c r="G51" s="91" t="s">
        <v>344</v>
      </c>
      <c r="H51" s="90" t="s">
        <v>371</v>
      </c>
      <c r="I51" s="90" t="s">
        <v>137</v>
      </c>
      <c r="J51" s="104"/>
      <c r="K51" s="93">
        <v>5.75</v>
      </c>
      <c r="L51" s="91" t="s">
        <v>139</v>
      </c>
      <c r="M51" s="92">
        <v>8.3999999999999995E-3</v>
      </c>
      <c r="N51" s="92">
        <v>2.6699999999998204E-2</v>
      </c>
      <c r="O51" s="93">
        <v>17633909.901211005</v>
      </c>
      <c r="P51" s="105">
        <v>98.94</v>
      </c>
      <c r="Q51" s="93"/>
      <c r="R51" s="93">
        <v>17446.989621745</v>
      </c>
      <c r="S51" s="94">
        <v>3.9546781568089266E-2</v>
      </c>
      <c r="T51" s="94">
        <f t="shared" si="0"/>
        <v>2.2688474218081314E-3</v>
      </c>
      <c r="U51" s="94">
        <f>R51/'סכום נכסי הקרן'!$C$42</f>
        <v>1.5645649810460408E-4</v>
      </c>
    </row>
    <row r="52" spans="2:21">
      <c r="B52" s="88" t="s">
        <v>390</v>
      </c>
      <c r="C52" s="89">
        <v>6040380</v>
      </c>
      <c r="D52" s="91" t="s">
        <v>125</v>
      </c>
      <c r="E52" s="91" t="s">
        <v>330</v>
      </c>
      <c r="F52" s="89">
        <v>520018078</v>
      </c>
      <c r="G52" s="91" t="s">
        <v>332</v>
      </c>
      <c r="H52" s="90" t="s">
        <v>376</v>
      </c>
      <c r="I52" s="90" t="s">
        <v>341</v>
      </c>
      <c r="J52" s="104"/>
      <c r="K52" s="93">
        <v>0.08</v>
      </c>
      <c r="L52" s="91" t="s">
        <v>139</v>
      </c>
      <c r="M52" s="92">
        <v>1.6399999999999998E-2</v>
      </c>
      <c r="N52" s="92">
        <v>6.519999999999683E-2</v>
      </c>
      <c r="O52" s="93">
        <v>758.98135599999989</v>
      </c>
      <c r="P52" s="105">
        <v>5516000</v>
      </c>
      <c r="Q52" s="93"/>
      <c r="R52" s="93">
        <v>41865.413195487017</v>
      </c>
      <c r="S52" s="94">
        <v>6.1826438253502758E-2</v>
      </c>
      <c r="T52" s="94">
        <f t="shared" si="0"/>
        <v>5.4442764540380681E-3</v>
      </c>
      <c r="U52" s="94">
        <f>R52/'סכום נכסי הקרן'!$C$42</f>
        <v>3.7542957738133029E-4</v>
      </c>
    </row>
    <row r="53" spans="2:21">
      <c r="B53" s="88" t="s">
        <v>391</v>
      </c>
      <c r="C53" s="89">
        <v>6040398</v>
      </c>
      <c r="D53" s="91" t="s">
        <v>125</v>
      </c>
      <c r="E53" s="91" t="s">
        <v>330</v>
      </c>
      <c r="F53" s="89">
        <v>520018078</v>
      </c>
      <c r="G53" s="91" t="s">
        <v>332</v>
      </c>
      <c r="H53" s="90" t="s">
        <v>376</v>
      </c>
      <c r="I53" s="90" t="s">
        <v>341</v>
      </c>
      <c r="J53" s="104"/>
      <c r="K53" s="93">
        <v>4.74</v>
      </c>
      <c r="L53" s="91" t="s">
        <v>139</v>
      </c>
      <c r="M53" s="92">
        <v>2.7799999999999998E-2</v>
      </c>
      <c r="N53" s="92">
        <v>3.4699999999998059E-2</v>
      </c>
      <c r="O53" s="93">
        <v>277.78280300000006</v>
      </c>
      <c r="P53" s="105">
        <v>5381286</v>
      </c>
      <c r="Q53" s="93"/>
      <c r="R53" s="93">
        <v>14948.288265587003</v>
      </c>
      <c r="S53" s="94">
        <v>6.6423434481109531E-2</v>
      </c>
      <c r="T53" s="94">
        <f t="shared" si="0"/>
        <v>1.9439104411199675E-3</v>
      </c>
      <c r="U53" s="94">
        <f>R53/'סכום נכסי הקרן'!$C$42</f>
        <v>1.3404930508911328E-4</v>
      </c>
    </row>
    <row r="54" spans="2:21">
      <c r="B54" s="88" t="s">
        <v>392</v>
      </c>
      <c r="C54" s="89">
        <v>6040430</v>
      </c>
      <c r="D54" s="91" t="s">
        <v>125</v>
      </c>
      <c r="E54" s="91" t="s">
        <v>330</v>
      </c>
      <c r="F54" s="89">
        <v>520018078</v>
      </c>
      <c r="G54" s="91" t="s">
        <v>332</v>
      </c>
      <c r="H54" s="90" t="s">
        <v>376</v>
      </c>
      <c r="I54" s="90" t="s">
        <v>341</v>
      </c>
      <c r="J54" s="104"/>
      <c r="K54" s="93">
        <v>1.64</v>
      </c>
      <c r="L54" s="91" t="s">
        <v>139</v>
      </c>
      <c r="M54" s="92">
        <v>2.4199999999999999E-2</v>
      </c>
      <c r="N54" s="92">
        <v>3.4900000000000826E-2</v>
      </c>
      <c r="O54" s="93">
        <v>1108.1237189999999</v>
      </c>
      <c r="P54" s="105">
        <v>5473005</v>
      </c>
      <c r="Q54" s="93"/>
      <c r="R54" s="93">
        <v>60647.663939253005</v>
      </c>
      <c r="S54" s="94">
        <v>3.8445814765985492E-2</v>
      </c>
      <c r="T54" s="94">
        <f t="shared" si="0"/>
        <v>7.8867643616731733E-3</v>
      </c>
      <c r="U54" s="94">
        <f>R54/'סכום נכסי הקרן'!$C$42</f>
        <v>5.4386007694612055E-4</v>
      </c>
    </row>
    <row r="55" spans="2:21">
      <c r="B55" s="88" t="s">
        <v>393</v>
      </c>
      <c r="C55" s="89">
        <v>6040471</v>
      </c>
      <c r="D55" s="91" t="s">
        <v>125</v>
      </c>
      <c r="E55" s="91" t="s">
        <v>330</v>
      </c>
      <c r="F55" s="89">
        <v>520018078</v>
      </c>
      <c r="G55" s="91" t="s">
        <v>332</v>
      </c>
      <c r="H55" s="90" t="s">
        <v>376</v>
      </c>
      <c r="I55" s="90" t="s">
        <v>341</v>
      </c>
      <c r="J55" s="104"/>
      <c r="K55" s="93">
        <v>1.24</v>
      </c>
      <c r="L55" s="91" t="s">
        <v>139</v>
      </c>
      <c r="M55" s="92">
        <v>1.95E-2</v>
      </c>
      <c r="N55" s="92">
        <v>3.1699999999999888E-2</v>
      </c>
      <c r="O55" s="93">
        <v>940.25103900000022</v>
      </c>
      <c r="P55" s="105">
        <v>5440000</v>
      </c>
      <c r="Q55" s="93"/>
      <c r="R55" s="93">
        <v>51149.656656779996</v>
      </c>
      <c r="S55" s="94">
        <v>3.788432406623958E-2</v>
      </c>
      <c r="T55" s="94">
        <f t="shared" si="0"/>
        <v>6.6516212336979281E-3</v>
      </c>
      <c r="U55" s="94">
        <f>R55/'סכום נכסי הקרן'!$C$42</f>
        <v>4.5868635984046865E-4</v>
      </c>
    </row>
    <row r="56" spans="2:21">
      <c r="B56" s="88" t="s">
        <v>394</v>
      </c>
      <c r="C56" s="89">
        <v>6040620</v>
      </c>
      <c r="D56" s="91" t="s">
        <v>125</v>
      </c>
      <c r="E56" s="91" t="s">
        <v>330</v>
      </c>
      <c r="F56" s="89">
        <v>520018078</v>
      </c>
      <c r="G56" s="91" t="s">
        <v>332</v>
      </c>
      <c r="H56" s="90" t="s">
        <v>371</v>
      </c>
      <c r="I56" s="90" t="s">
        <v>137</v>
      </c>
      <c r="J56" s="104"/>
      <c r="K56" s="93">
        <v>4.59</v>
      </c>
      <c r="L56" s="91" t="s">
        <v>139</v>
      </c>
      <c r="M56" s="92">
        <v>1.4999999999999999E-2</v>
      </c>
      <c r="N56" s="92">
        <v>3.3799999999998873E-2</v>
      </c>
      <c r="O56" s="93">
        <v>902.24729200000002</v>
      </c>
      <c r="P56" s="105">
        <v>4917657</v>
      </c>
      <c r="Q56" s="93"/>
      <c r="R56" s="93">
        <v>44369.426158192015</v>
      </c>
      <c r="S56" s="94">
        <v>3.213360253579315E-2</v>
      </c>
      <c r="T56" s="94">
        <f t="shared" si="0"/>
        <v>5.7699041684906869E-3</v>
      </c>
      <c r="U56" s="94">
        <f>R56/'סכום נכסי הקרן'!$C$42</f>
        <v>3.9788440241688133E-4</v>
      </c>
    </row>
    <row r="57" spans="2:21">
      <c r="B57" s="88" t="s">
        <v>395</v>
      </c>
      <c r="C57" s="89">
        <v>2260446</v>
      </c>
      <c r="D57" s="91" t="s">
        <v>125</v>
      </c>
      <c r="E57" s="91" t="s">
        <v>330</v>
      </c>
      <c r="F57" s="89">
        <v>520024126</v>
      </c>
      <c r="G57" s="91" t="s">
        <v>344</v>
      </c>
      <c r="H57" s="90" t="s">
        <v>371</v>
      </c>
      <c r="I57" s="90" t="s">
        <v>137</v>
      </c>
      <c r="J57" s="104"/>
      <c r="K57" s="93">
        <v>2.86</v>
      </c>
      <c r="L57" s="91" t="s">
        <v>139</v>
      </c>
      <c r="M57" s="92">
        <v>3.7000000000000005E-2</v>
      </c>
      <c r="N57" s="92">
        <v>2.6500000000004631E-2</v>
      </c>
      <c r="O57" s="93">
        <v>1517642.9818070002</v>
      </c>
      <c r="P57" s="105">
        <v>113.91</v>
      </c>
      <c r="Q57" s="93"/>
      <c r="R57" s="93">
        <v>1728.7471211680001</v>
      </c>
      <c r="S57" s="94">
        <v>4.0370259430757274E-3</v>
      </c>
      <c r="T57" s="94">
        <f t="shared" si="0"/>
        <v>2.248103273891873E-4</v>
      </c>
      <c r="U57" s="94">
        <f>R57/'סכום נכסי הקרן'!$C$42</f>
        <v>1.5502601110581099E-5</v>
      </c>
    </row>
    <row r="58" spans="2:21">
      <c r="B58" s="88" t="s">
        <v>397</v>
      </c>
      <c r="C58" s="89">
        <v>2260495</v>
      </c>
      <c r="D58" s="91" t="s">
        <v>125</v>
      </c>
      <c r="E58" s="91" t="s">
        <v>330</v>
      </c>
      <c r="F58" s="89">
        <v>520024126</v>
      </c>
      <c r="G58" s="91" t="s">
        <v>344</v>
      </c>
      <c r="H58" s="90" t="s">
        <v>371</v>
      </c>
      <c r="I58" s="90" t="s">
        <v>137</v>
      </c>
      <c r="J58" s="104"/>
      <c r="K58" s="93">
        <v>4.34</v>
      </c>
      <c r="L58" s="91" t="s">
        <v>139</v>
      </c>
      <c r="M58" s="92">
        <v>2.81E-2</v>
      </c>
      <c r="N58" s="92">
        <v>2.739999999999887E-2</v>
      </c>
      <c r="O58" s="93">
        <v>5853753.3307860019</v>
      </c>
      <c r="P58" s="105">
        <v>112.17</v>
      </c>
      <c r="Q58" s="93"/>
      <c r="R58" s="93">
        <v>6566.1551353509994</v>
      </c>
      <c r="S58" s="94">
        <v>4.3848904501136658E-3</v>
      </c>
      <c r="T58" s="94">
        <f t="shared" si="0"/>
        <v>8.5387820323259414E-4</v>
      </c>
      <c r="U58" s="94">
        <f>R58/'סכום נכסי הקרן'!$C$42</f>
        <v>5.8882229012630687E-5</v>
      </c>
    </row>
    <row r="59" spans="2:21">
      <c r="B59" s="88" t="s">
        <v>398</v>
      </c>
      <c r="C59" s="89">
        <v>2260545</v>
      </c>
      <c r="D59" s="91" t="s">
        <v>125</v>
      </c>
      <c r="E59" s="91" t="s">
        <v>330</v>
      </c>
      <c r="F59" s="89">
        <v>520024126</v>
      </c>
      <c r="G59" s="91" t="s">
        <v>344</v>
      </c>
      <c r="H59" s="90" t="s">
        <v>376</v>
      </c>
      <c r="I59" s="90" t="s">
        <v>341</v>
      </c>
      <c r="J59" s="104"/>
      <c r="K59" s="93">
        <v>2.77</v>
      </c>
      <c r="L59" s="91" t="s">
        <v>139</v>
      </c>
      <c r="M59" s="92">
        <v>2.4E-2</v>
      </c>
      <c r="N59" s="92">
        <v>2.5299999999975051E-2</v>
      </c>
      <c r="O59" s="93">
        <v>1366993.6974860006</v>
      </c>
      <c r="P59" s="105">
        <v>111.43</v>
      </c>
      <c r="Q59" s="93"/>
      <c r="R59" s="93">
        <v>1523.2410303600004</v>
      </c>
      <c r="S59" s="94">
        <v>2.2172565390262381E-3</v>
      </c>
      <c r="T59" s="94">
        <f t="shared" si="0"/>
        <v>1.9808583368544406E-4</v>
      </c>
      <c r="U59" s="94">
        <f>R59/'סכום נכסי הקרן'!$C$42</f>
        <v>1.3659717953998437E-5</v>
      </c>
    </row>
    <row r="60" spans="2:21">
      <c r="B60" s="88" t="s">
        <v>399</v>
      </c>
      <c r="C60" s="89">
        <v>2260552</v>
      </c>
      <c r="D60" s="91" t="s">
        <v>125</v>
      </c>
      <c r="E60" s="91" t="s">
        <v>330</v>
      </c>
      <c r="F60" s="89">
        <v>520024126</v>
      </c>
      <c r="G60" s="91" t="s">
        <v>344</v>
      </c>
      <c r="H60" s="90" t="s">
        <v>371</v>
      </c>
      <c r="I60" s="90" t="s">
        <v>137</v>
      </c>
      <c r="J60" s="104"/>
      <c r="K60" s="93">
        <v>4.13</v>
      </c>
      <c r="L60" s="91" t="s">
        <v>139</v>
      </c>
      <c r="M60" s="92">
        <v>2.6000000000000002E-2</v>
      </c>
      <c r="N60" s="92">
        <v>2.6099999999997819E-2</v>
      </c>
      <c r="O60" s="93">
        <v>19920488.805344</v>
      </c>
      <c r="P60" s="105">
        <v>111.02</v>
      </c>
      <c r="Q60" s="93"/>
      <c r="R60" s="93">
        <v>22115.726637721007</v>
      </c>
      <c r="S60" s="94">
        <v>4.0633493263295316E-2</v>
      </c>
      <c r="T60" s="94">
        <f t="shared" si="0"/>
        <v>2.8759809257219091E-3</v>
      </c>
      <c r="U60" s="94">
        <f>R60/'סכום נכסי הקרן'!$C$42</f>
        <v>1.9832356284914577E-4</v>
      </c>
    </row>
    <row r="61" spans="2:21">
      <c r="B61" s="88" t="s">
        <v>400</v>
      </c>
      <c r="C61" s="89">
        <v>2260636</v>
      </c>
      <c r="D61" s="91" t="s">
        <v>125</v>
      </c>
      <c r="E61" s="91" t="s">
        <v>330</v>
      </c>
      <c r="F61" s="89">
        <v>520024126</v>
      </c>
      <c r="G61" s="91" t="s">
        <v>344</v>
      </c>
      <c r="H61" s="90" t="s">
        <v>371</v>
      </c>
      <c r="I61" s="90" t="s">
        <v>137</v>
      </c>
      <c r="J61" s="104"/>
      <c r="K61" s="93">
        <v>6.67</v>
      </c>
      <c r="L61" s="91" t="s">
        <v>139</v>
      </c>
      <c r="M61" s="92">
        <v>3.4999999999999996E-3</v>
      </c>
      <c r="N61" s="92">
        <v>2.9899999999999431E-2</v>
      </c>
      <c r="O61" s="93">
        <v>95049506.275696009</v>
      </c>
      <c r="P61" s="105">
        <v>90.55</v>
      </c>
      <c r="Q61" s="93"/>
      <c r="R61" s="93">
        <v>86067.330317100001</v>
      </c>
      <c r="S61" s="94">
        <v>3.1005148178204364E-2</v>
      </c>
      <c r="T61" s="94">
        <f t="shared" si="0"/>
        <v>1.1192397354812575E-2</v>
      </c>
      <c r="U61" s="94">
        <f>R61/'סכום נכסי הקרן'!$C$42</f>
        <v>7.7181183657280567E-4</v>
      </c>
    </row>
    <row r="62" spans="2:21">
      <c r="B62" s="88" t="s">
        <v>401</v>
      </c>
      <c r="C62" s="89">
        <v>3230125</v>
      </c>
      <c r="D62" s="91" t="s">
        <v>125</v>
      </c>
      <c r="E62" s="91" t="s">
        <v>330</v>
      </c>
      <c r="F62" s="89">
        <v>520037789</v>
      </c>
      <c r="G62" s="91" t="s">
        <v>344</v>
      </c>
      <c r="H62" s="90" t="s">
        <v>376</v>
      </c>
      <c r="I62" s="90" t="s">
        <v>341</v>
      </c>
      <c r="J62" s="104"/>
      <c r="K62" s="93">
        <v>0.28000000000000003</v>
      </c>
      <c r="L62" s="91" t="s">
        <v>139</v>
      </c>
      <c r="M62" s="92">
        <v>4.9000000000000002E-2</v>
      </c>
      <c r="N62" s="92">
        <v>3.1200000000000502E-2</v>
      </c>
      <c r="O62" s="93">
        <v>4203224.3731690003</v>
      </c>
      <c r="P62" s="105">
        <v>115.64</v>
      </c>
      <c r="Q62" s="93"/>
      <c r="R62" s="93">
        <v>4860.6086427729997</v>
      </c>
      <c r="S62" s="94">
        <v>3.1602559912574678E-2</v>
      </c>
      <c r="T62" s="94">
        <f t="shared" si="0"/>
        <v>6.3208493996174298E-4</v>
      </c>
      <c r="U62" s="94">
        <f>R62/'סכום נכסי הקרן'!$C$42</f>
        <v>4.3587680361626508E-5</v>
      </c>
    </row>
    <row r="63" spans="2:21">
      <c r="B63" s="88" t="s">
        <v>403</v>
      </c>
      <c r="C63" s="89">
        <v>3230265</v>
      </c>
      <c r="D63" s="91" t="s">
        <v>125</v>
      </c>
      <c r="E63" s="91" t="s">
        <v>330</v>
      </c>
      <c r="F63" s="89">
        <v>520037789</v>
      </c>
      <c r="G63" s="91" t="s">
        <v>344</v>
      </c>
      <c r="H63" s="90" t="s">
        <v>376</v>
      </c>
      <c r="I63" s="90" t="s">
        <v>341</v>
      </c>
      <c r="J63" s="104"/>
      <c r="K63" s="93">
        <v>3.44</v>
      </c>
      <c r="L63" s="91" t="s">
        <v>139</v>
      </c>
      <c r="M63" s="92">
        <v>2.35E-2</v>
      </c>
      <c r="N63" s="92">
        <v>2.4700000000001231E-2</v>
      </c>
      <c r="O63" s="93">
        <v>36817109.112385012</v>
      </c>
      <c r="P63" s="105">
        <v>112.01</v>
      </c>
      <c r="Q63" s="93"/>
      <c r="R63" s="93">
        <v>41238.844129753001</v>
      </c>
      <c r="S63" s="94">
        <v>5.0144291261697602E-2</v>
      </c>
      <c r="T63" s="94">
        <f t="shared" si="0"/>
        <v>5.362795944208249E-3</v>
      </c>
      <c r="U63" s="94">
        <f>R63/'סכום נכסי הקרן'!$C$42</f>
        <v>3.6981079706617281E-4</v>
      </c>
    </row>
    <row r="64" spans="2:21">
      <c r="B64" s="88" t="s">
        <v>404</v>
      </c>
      <c r="C64" s="89">
        <v>3230190</v>
      </c>
      <c r="D64" s="91" t="s">
        <v>125</v>
      </c>
      <c r="E64" s="91" t="s">
        <v>330</v>
      </c>
      <c r="F64" s="89">
        <v>520037789</v>
      </c>
      <c r="G64" s="91" t="s">
        <v>344</v>
      </c>
      <c r="H64" s="90" t="s">
        <v>376</v>
      </c>
      <c r="I64" s="90" t="s">
        <v>341</v>
      </c>
      <c r="J64" s="104"/>
      <c r="K64" s="93">
        <v>1.97</v>
      </c>
      <c r="L64" s="91" t="s">
        <v>139</v>
      </c>
      <c r="M64" s="92">
        <v>1.7600000000000001E-2</v>
      </c>
      <c r="N64" s="92">
        <v>2.4800000000000773E-2</v>
      </c>
      <c r="O64" s="93">
        <v>27580968.849105008</v>
      </c>
      <c r="P64" s="105">
        <v>110.64</v>
      </c>
      <c r="Q64" s="93">
        <v>644.19560346200012</v>
      </c>
      <c r="R64" s="93">
        <v>31159.779537045</v>
      </c>
      <c r="S64" s="94">
        <v>2.0896599027284853E-2</v>
      </c>
      <c r="T64" s="94">
        <f t="shared" si="0"/>
        <v>4.0520907617564933E-3</v>
      </c>
      <c r="U64" s="94">
        <f>R64/'סכום נכסי הקרן'!$C$42</f>
        <v>2.7942642792665124E-4</v>
      </c>
    </row>
    <row r="65" spans="2:21">
      <c r="B65" s="88" t="s">
        <v>405</v>
      </c>
      <c r="C65" s="89">
        <v>3230232</v>
      </c>
      <c r="D65" s="91" t="s">
        <v>125</v>
      </c>
      <c r="E65" s="91" t="s">
        <v>330</v>
      </c>
      <c r="F65" s="89">
        <v>520037789</v>
      </c>
      <c r="G65" s="91" t="s">
        <v>344</v>
      </c>
      <c r="H65" s="90" t="s">
        <v>376</v>
      </c>
      <c r="I65" s="90" t="s">
        <v>341</v>
      </c>
      <c r="J65" s="104"/>
      <c r="K65" s="93">
        <v>2.66</v>
      </c>
      <c r="L65" s="91" t="s">
        <v>139</v>
      </c>
      <c r="M65" s="92">
        <v>2.1499999999999998E-2</v>
      </c>
      <c r="N65" s="92">
        <v>2.4899999999998205E-2</v>
      </c>
      <c r="O65" s="93">
        <v>38368038.01524701</v>
      </c>
      <c r="P65" s="105">
        <v>111.92</v>
      </c>
      <c r="Q65" s="93"/>
      <c r="R65" s="93">
        <v>42941.511028679008</v>
      </c>
      <c r="S65" s="94">
        <v>3.1415905426505374E-2</v>
      </c>
      <c r="T65" s="94">
        <f t="shared" si="0"/>
        <v>5.584214738371545E-3</v>
      </c>
      <c r="U65" s="94">
        <f>R65/'סכום נכסי הקרן'!$C$42</f>
        <v>3.8507952285899214E-4</v>
      </c>
    </row>
    <row r="66" spans="2:21">
      <c r="B66" s="88" t="s">
        <v>406</v>
      </c>
      <c r="C66" s="89">
        <v>3230273</v>
      </c>
      <c r="D66" s="91" t="s">
        <v>125</v>
      </c>
      <c r="E66" s="91" t="s">
        <v>330</v>
      </c>
      <c r="F66" s="89">
        <v>520037789</v>
      </c>
      <c r="G66" s="91" t="s">
        <v>344</v>
      </c>
      <c r="H66" s="90" t="s">
        <v>376</v>
      </c>
      <c r="I66" s="90" t="s">
        <v>341</v>
      </c>
      <c r="J66" s="104"/>
      <c r="K66" s="93">
        <v>4.49</v>
      </c>
      <c r="L66" s="91" t="s">
        <v>139</v>
      </c>
      <c r="M66" s="92">
        <v>2.2499999999999999E-2</v>
      </c>
      <c r="N66" s="92">
        <v>2.7200000000000241E-2</v>
      </c>
      <c r="O66" s="93">
        <v>51300208.765341014</v>
      </c>
      <c r="P66" s="105">
        <v>109.63</v>
      </c>
      <c r="Q66" s="93">
        <v>4415.2371276920003</v>
      </c>
      <c r="R66" s="93">
        <v>60655.655993598004</v>
      </c>
      <c r="S66" s="94">
        <v>5.4999216077986912E-2</v>
      </c>
      <c r="T66" s="94">
        <f t="shared" si="0"/>
        <v>7.887803667151581E-3</v>
      </c>
      <c r="U66" s="94">
        <f>R66/'סכום נכסי הקרן'!$C$42</f>
        <v>5.4393174597685819E-4</v>
      </c>
    </row>
    <row r="67" spans="2:21">
      <c r="B67" s="88" t="s">
        <v>407</v>
      </c>
      <c r="C67" s="89">
        <v>3230372</v>
      </c>
      <c r="D67" s="91" t="s">
        <v>125</v>
      </c>
      <c r="E67" s="91" t="s">
        <v>330</v>
      </c>
      <c r="F67" s="89">
        <v>520037789</v>
      </c>
      <c r="G67" s="91" t="s">
        <v>344</v>
      </c>
      <c r="H67" s="90" t="s">
        <v>376</v>
      </c>
      <c r="I67" s="90" t="s">
        <v>341</v>
      </c>
      <c r="J67" s="104"/>
      <c r="K67" s="93">
        <v>4.68</v>
      </c>
      <c r="L67" s="91" t="s">
        <v>139</v>
      </c>
      <c r="M67" s="92">
        <v>6.5000000000000006E-3</v>
      </c>
      <c r="N67" s="92">
        <v>2.4800000000000127E-2</v>
      </c>
      <c r="O67" s="93">
        <v>18440512.387635998</v>
      </c>
      <c r="P67" s="105">
        <v>101.31</v>
      </c>
      <c r="Q67" s="93">
        <v>285.36315291200003</v>
      </c>
      <c r="R67" s="93">
        <v>18967.446252537</v>
      </c>
      <c r="S67" s="94">
        <v>3.7010391754434345E-2</v>
      </c>
      <c r="T67" s="94">
        <f t="shared" si="0"/>
        <v>2.4665711656478139E-3</v>
      </c>
      <c r="U67" s="94">
        <f>R67/'סכום נכסי הקרן'!$C$42</f>
        <v>1.7009124685674144E-4</v>
      </c>
    </row>
    <row r="68" spans="2:21">
      <c r="B68" s="88" t="s">
        <v>408</v>
      </c>
      <c r="C68" s="90" t="s">
        <v>409</v>
      </c>
      <c r="D68" s="91" t="s">
        <v>125</v>
      </c>
      <c r="E68" s="91" t="s">
        <v>330</v>
      </c>
      <c r="F68" s="89">
        <v>520037789</v>
      </c>
      <c r="G68" s="91" t="s">
        <v>344</v>
      </c>
      <c r="H68" s="90" t="s">
        <v>376</v>
      </c>
      <c r="I68" s="90" t="s">
        <v>341</v>
      </c>
      <c r="J68" s="104"/>
      <c r="K68" s="93">
        <v>5.42</v>
      </c>
      <c r="L68" s="91" t="s">
        <v>139</v>
      </c>
      <c r="M68" s="92">
        <v>1.43E-2</v>
      </c>
      <c r="N68" s="92">
        <v>2.8100000000129004E-2</v>
      </c>
      <c r="O68" s="93">
        <v>296415.07544300001</v>
      </c>
      <c r="P68" s="105">
        <v>102.63</v>
      </c>
      <c r="Q68" s="93">
        <v>5.8490370280000006</v>
      </c>
      <c r="R68" s="93">
        <v>310.05982580000011</v>
      </c>
      <c r="S68" s="94">
        <v>7.4460237227082931E-4</v>
      </c>
      <c r="T68" s="94">
        <f t="shared" si="0"/>
        <v>4.0320906450006167E-5</v>
      </c>
      <c r="U68" s="94">
        <f>R68/'סכום נכסי הקרן'!$C$42</f>
        <v>2.7804724826069832E-6</v>
      </c>
    </row>
    <row r="69" spans="2:21">
      <c r="B69" s="88" t="s">
        <v>410</v>
      </c>
      <c r="C69" s="90" t="s">
        <v>411</v>
      </c>
      <c r="D69" s="91" t="s">
        <v>125</v>
      </c>
      <c r="E69" s="91" t="s">
        <v>330</v>
      </c>
      <c r="F69" s="89">
        <v>520037789</v>
      </c>
      <c r="G69" s="91" t="s">
        <v>344</v>
      </c>
      <c r="H69" s="90" t="s">
        <v>376</v>
      </c>
      <c r="I69" s="90" t="s">
        <v>341</v>
      </c>
      <c r="J69" s="104"/>
      <c r="K69" s="93">
        <v>6.26</v>
      </c>
      <c r="L69" s="91" t="s">
        <v>139</v>
      </c>
      <c r="M69" s="92">
        <v>2.5000000000000001E-3</v>
      </c>
      <c r="N69" s="92">
        <v>2.7199999999999711E-2</v>
      </c>
      <c r="O69" s="93">
        <v>43287758.020226993</v>
      </c>
      <c r="P69" s="105">
        <v>92.99</v>
      </c>
      <c r="Q69" s="93">
        <v>1079.982135554</v>
      </c>
      <c r="R69" s="93">
        <v>41333.268320735006</v>
      </c>
      <c r="S69" s="94">
        <v>3.408463499254364E-2</v>
      </c>
      <c r="T69" s="94">
        <f t="shared" si="0"/>
        <v>5.3750750873103248E-3</v>
      </c>
      <c r="U69" s="94">
        <f>R69/'סכום נכסי הקרן'!$C$42</f>
        <v>3.7065754934709308E-4</v>
      </c>
    </row>
    <row r="70" spans="2:21">
      <c r="B70" s="88" t="s">
        <v>412</v>
      </c>
      <c r="C70" s="90" t="s">
        <v>413</v>
      </c>
      <c r="D70" s="91" t="s">
        <v>125</v>
      </c>
      <c r="E70" s="91" t="s">
        <v>330</v>
      </c>
      <c r="F70" s="89">
        <v>520037789</v>
      </c>
      <c r="G70" s="91" t="s">
        <v>344</v>
      </c>
      <c r="H70" s="90" t="s">
        <v>376</v>
      </c>
      <c r="I70" s="90" t="s">
        <v>341</v>
      </c>
      <c r="J70" s="104"/>
      <c r="K70" s="93">
        <v>7.01</v>
      </c>
      <c r="L70" s="91" t="s">
        <v>139</v>
      </c>
      <c r="M70" s="92">
        <v>3.61E-2</v>
      </c>
      <c r="N70" s="92">
        <v>3.1500000000000389E-2</v>
      </c>
      <c r="O70" s="93">
        <v>28149280.059209999</v>
      </c>
      <c r="P70" s="105">
        <v>104.74</v>
      </c>
      <c r="Q70" s="93">
        <v>270.91150414600008</v>
      </c>
      <c r="R70" s="93">
        <v>29754.46733243201</v>
      </c>
      <c r="S70" s="94">
        <v>6.1269608537501657E-2</v>
      </c>
      <c r="T70" s="94">
        <f t="shared" si="0"/>
        <v>3.8693406689669732E-3</v>
      </c>
      <c r="U70" s="94">
        <f>R70/'סכום נכסי הקרן'!$C$42</f>
        <v>2.6682424089930444E-4</v>
      </c>
    </row>
    <row r="71" spans="2:21">
      <c r="B71" s="88" t="s">
        <v>414</v>
      </c>
      <c r="C71" s="90" t="s">
        <v>415</v>
      </c>
      <c r="D71" s="91" t="s">
        <v>125</v>
      </c>
      <c r="E71" s="91" t="s">
        <v>330</v>
      </c>
      <c r="F71" s="89">
        <v>520000118</v>
      </c>
      <c r="G71" s="91" t="s">
        <v>332</v>
      </c>
      <c r="H71" s="90" t="s">
        <v>371</v>
      </c>
      <c r="I71" s="90" t="s">
        <v>137</v>
      </c>
      <c r="J71" s="104"/>
      <c r="K71" s="93">
        <v>0.5</v>
      </c>
      <c r="L71" s="91" t="s">
        <v>139</v>
      </c>
      <c r="M71" s="92">
        <v>1.5900000000000001E-2</v>
      </c>
      <c r="N71" s="92">
        <v>3.2000000000001035E-2</v>
      </c>
      <c r="O71" s="93">
        <v>853.30721100000028</v>
      </c>
      <c r="P71" s="105">
        <v>5522400</v>
      </c>
      <c r="Q71" s="93"/>
      <c r="R71" s="93">
        <v>47123.036516195993</v>
      </c>
      <c r="S71" s="94">
        <v>5.7001149699398818E-2</v>
      </c>
      <c r="T71" s="94">
        <f t="shared" si="0"/>
        <v>6.1279901132220869E-3</v>
      </c>
      <c r="U71" s="94">
        <f>R71/'סכום נכסי הקרן'!$C$42</f>
        <v>4.2257750094551894E-4</v>
      </c>
    </row>
    <row r="72" spans="2:21">
      <c r="B72" s="88" t="s">
        <v>416</v>
      </c>
      <c r="C72" s="90" t="s">
        <v>417</v>
      </c>
      <c r="D72" s="91" t="s">
        <v>125</v>
      </c>
      <c r="E72" s="91" t="s">
        <v>330</v>
      </c>
      <c r="F72" s="89">
        <v>520000118</v>
      </c>
      <c r="G72" s="91" t="s">
        <v>332</v>
      </c>
      <c r="H72" s="90" t="s">
        <v>371</v>
      </c>
      <c r="I72" s="90" t="s">
        <v>137</v>
      </c>
      <c r="J72" s="104"/>
      <c r="K72" s="93">
        <v>2.81</v>
      </c>
      <c r="L72" s="91" t="s">
        <v>139</v>
      </c>
      <c r="M72" s="92">
        <v>2.5899999999999999E-2</v>
      </c>
      <c r="N72" s="92">
        <v>3.1499999999999702E-2</v>
      </c>
      <c r="O72" s="93">
        <v>1382.0788060000004</v>
      </c>
      <c r="P72" s="105">
        <v>5445000</v>
      </c>
      <c r="Q72" s="93"/>
      <c r="R72" s="93">
        <v>75254.187025281048</v>
      </c>
      <c r="S72" s="94">
        <v>6.5430043365052329E-2</v>
      </c>
      <c r="T72" s="94">
        <f t="shared" si="0"/>
        <v>9.7862308578308688E-3</v>
      </c>
      <c r="U72" s="94">
        <f>R72/'סכום נכסי הקרן'!$C$42</f>
        <v>6.7484459066851905E-4</v>
      </c>
    </row>
    <row r="73" spans="2:21">
      <c r="B73" s="88" t="s">
        <v>418</v>
      </c>
      <c r="C73" s="90" t="s">
        <v>419</v>
      </c>
      <c r="D73" s="91" t="s">
        <v>125</v>
      </c>
      <c r="E73" s="91" t="s">
        <v>330</v>
      </c>
      <c r="F73" s="89">
        <v>520000118</v>
      </c>
      <c r="G73" s="91" t="s">
        <v>332</v>
      </c>
      <c r="H73" s="90" t="s">
        <v>371</v>
      </c>
      <c r="I73" s="90" t="s">
        <v>137</v>
      </c>
      <c r="J73" s="104"/>
      <c r="K73" s="93">
        <v>1.74</v>
      </c>
      <c r="L73" s="91" t="s">
        <v>139</v>
      </c>
      <c r="M73" s="92">
        <v>2.0199999999999999E-2</v>
      </c>
      <c r="N73" s="92">
        <v>3.2399999999999138E-2</v>
      </c>
      <c r="O73" s="93">
        <v>707.58060199999989</v>
      </c>
      <c r="P73" s="105">
        <v>5436000</v>
      </c>
      <c r="Q73" s="93"/>
      <c r="R73" s="93">
        <v>38464.081019218</v>
      </c>
      <c r="S73" s="94">
        <v>3.3622266666666664E-2</v>
      </c>
      <c r="T73" s="94">
        <f t="shared" si="0"/>
        <v>5.0019592459609333E-3</v>
      </c>
      <c r="U73" s="94">
        <f>R73/'סכום נכסי הקרן'!$C$42</f>
        <v>3.4492801047913496E-4</v>
      </c>
    </row>
    <row r="74" spans="2:21">
      <c r="B74" s="88" t="s">
        <v>420</v>
      </c>
      <c r="C74" s="90" t="s">
        <v>421</v>
      </c>
      <c r="D74" s="91" t="s">
        <v>125</v>
      </c>
      <c r="E74" s="91" t="s">
        <v>330</v>
      </c>
      <c r="F74" s="89">
        <v>520000118</v>
      </c>
      <c r="G74" s="91" t="s">
        <v>332</v>
      </c>
      <c r="H74" s="90" t="s">
        <v>371</v>
      </c>
      <c r="I74" s="90" t="s">
        <v>137</v>
      </c>
      <c r="J74" s="104"/>
      <c r="K74" s="93">
        <v>2.96</v>
      </c>
      <c r="L74" s="91" t="s">
        <v>139</v>
      </c>
      <c r="M74" s="92">
        <v>2.9700000000000001E-2</v>
      </c>
      <c r="N74" s="92">
        <v>2.8399999999999145E-2</v>
      </c>
      <c r="O74" s="93">
        <v>566.77534400000013</v>
      </c>
      <c r="P74" s="105">
        <v>5686000</v>
      </c>
      <c r="Q74" s="93"/>
      <c r="R74" s="93">
        <v>32226.846393314001</v>
      </c>
      <c r="S74" s="94">
        <v>4.0483953142857153E-2</v>
      </c>
      <c r="T74" s="94">
        <f t="shared" si="0"/>
        <v>4.1908546366845444E-3</v>
      </c>
      <c r="U74" s="94">
        <f>R74/'סכום נכסי הקרן'!$C$42</f>
        <v>2.8899538779851705E-4</v>
      </c>
    </row>
    <row r="75" spans="2:21">
      <c r="B75" s="88" t="s">
        <v>422</v>
      </c>
      <c r="C75" s="90" t="s">
        <v>423</v>
      </c>
      <c r="D75" s="91" t="s">
        <v>125</v>
      </c>
      <c r="E75" s="91" t="s">
        <v>330</v>
      </c>
      <c r="F75" s="89">
        <v>520000118</v>
      </c>
      <c r="G75" s="91" t="s">
        <v>332</v>
      </c>
      <c r="H75" s="90" t="s">
        <v>371</v>
      </c>
      <c r="I75" s="90" t="s">
        <v>137</v>
      </c>
      <c r="J75" s="104"/>
      <c r="K75" s="93">
        <v>4.62</v>
      </c>
      <c r="L75" s="91" t="s">
        <v>139</v>
      </c>
      <c r="M75" s="92">
        <v>8.3999999999999995E-3</v>
      </c>
      <c r="N75" s="92">
        <v>3.3800000000005929E-2</v>
      </c>
      <c r="O75" s="93">
        <v>353.51689099999999</v>
      </c>
      <c r="P75" s="105">
        <v>4796011</v>
      </c>
      <c r="Q75" s="93"/>
      <c r="R75" s="93">
        <v>16954.709435842</v>
      </c>
      <c r="S75" s="94">
        <v>4.4450759587577014E-2</v>
      </c>
      <c r="T75" s="94">
        <f t="shared" si="0"/>
        <v>2.2048301526512108E-3</v>
      </c>
      <c r="U75" s="94">
        <f>R75/'סכום נכסי הקרן'!$C$42</f>
        <v>1.5204195808122533E-4</v>
      </c>
    </row>
    <row r="76" spans="2:21">
      <c r="B76" s="88" t="s">
        <v>424</v>
      </c>
      <c r="C76" s="90" t="s">
        <v>425</v>
      </c>
      <c r="D76" s="91" t="s">
        <v>125</v>
      </c>
      <c r="E76" s="91" t="s">
        <v>330</v>
      </c>
      <c r="F76" s="89">
        <v>520000118</v>
      </c>
      <c r="G76" s="91" t="s">
        <v>332</v>
      </c>
      <c r="H76" s="90" t="s">
        <v>371</v>
      </c>
      <c r="I76" s="90" t="s">
        <v>137</v>
      </c>
      <c r="J76" s="104"/>
      <c r="K76" s="93">
        <v>4.99</v>
      </c>
      <c r="L76" s="91" t="s">
        <v>139</v>
      </c>
      <c r="M76" s="92">
        <v>3.0899999999999997E-2</v>
      </c>
      <c r="N76" s="92">
        <v>3.3399999999999992E-2</v>
      </c>
      <c r="O76" s="93">
        <v>841.00383999999985</v>
      </c>
      <c r="P76" s="105">
        <v>5154899</v>
      </c>
      <c r="Q76" s="93"/>
      <c r="R76" s="93">
        <v>43352.896482353011</v>
      </c>
      <c r="S76" s="94">
        <v>4.4263359999999995E-2</v>
      </c>
      <c r="T76" s="94">
        <f t="shared" ref="T76:T139" si="1">IFERROR(R76/$R$11,0)</f>
        <v>5.6377122669523105E-3</v>
      </c>
      <c r="U76" s="94">
        <f>R76/'סכום נכסי הקרן'!$C$42</f>
        <v>3.8876863650257385E-4</v>
      </c>
    </row>
    <row r="77" spans="2:21">
      <c r="B77" s="88" t="s">
        <v>426</v>
      </c>
      <c r="C77" s="90" t="s">
        <v>427</v>
      </c>
      <c r="D77" s="91" t="s">
        <v>125</v>
      </c>
      <c r="E77" s="91" t="s">
        <v>330</v>
      </c>
      <c r="F77" s="89">
        <v>513765859</v>
      </c>
      <c r="G77" s="91" t="s">
        <v>344</v>
      </c>
      <c r="H77" s="90" t="s">
        <v>376</v>
      </c>
      <c r="I77" s="90" t="s">
        <v>341</v>
      </c>
      <c r="J77" s="104"/>
      <c r="K77" s="93">
        <v>3.23</v>
      </c>
      <c r="L77" s="91" t="s">
        <v>139</v>
      </c>
      <c r="M77" s="92">
        <v>1.4199999999999999E-2</v>
      </c>
      <c r="N77" s="92">
        <v>2.6799999999999592E-2</v>
      </c>
      <c r="O77" s="93">
        <v>15903747.285405003</v>
      </c>
      <c r="P77" s="105">
        <v>106.38</v>
      </c>
      <c r="Q77" s="93"/>
      <c r="R77" s="93">
        <v>16918.405909151006</v>
      </c>
      <c r="S77" s="94">
        <v>1.6518243331029529E-2</v>
      </c>
      <c r="T77" s="94">
        <f t="shared" si="1"/>
        <v>2.2001091569538935E-3</v>
      </c>
      <c r="U77" s="94">
        <f>R77/'סכום נכסי הקרן'!$C$42</f>
        <v>1.5171640491829798E-4</v>
      </c>
    </row>
    <row r="78" spans="2:21">
      <c r="B78" s="88" t="s">
        <v>429</v>
      </c>
      <c r="C78" s="90" t="s">
        <v>430</v>
      </c>
      <c r="D78" s="91" t="s">
        <v>125</v>
      </c>
      <c r="E78" s="91" t="s">
        <v>330</v>
      </c>
      <c r="F78" s="89">
        <v>513821488</v>
      </c>
      <c r="G78" s="91" t="s">
        <v>344</v>
      </c>
      <c r="H78" s="90" t="s">
        <v>376</v>
      </c>
      <c r="I78" s="90" t="s">
        <v>341</v>
      </c>
      <c r="J78" s="104"/>
      <c r="K78" s="93">
        <v>0.71</v>
      </c>
      <c r="L78" s="91" t="s">
        <v>139</v>
      </c>
      <c r="M78" s="92">
        <v>0.04</v>
      </c>
      <c r="N78" s="92">
        <v>2.8399999999982023E-2</v>
      </c>
      <c r="O78" s="93">
        <v>1049534.6732820002</v>
      </c>
      <c r="P78" s="105">
        <v>112.36</v>
      </c>
      <c r="Q78" s="93"/>
      <c r="R78" s="93">
        <v>1179.2572142930003</v>
      </c>
      <c r="S78" s="94">
        <v>6.4459089188090941E-3</v>
      </c>
      <c r="T78" s="94">
        <f t="shared" si="1"/>
        <v>1.5335337203173686E-4</v>
      </c>
      <c r="U78" s="94">
        <f>R78/'סכום נכסי הקרן'!$C$42</f>
        <v>1.0575030885724804E-5</v>
      </c>
    </row>
    <row r="79" spans="2:21">
      <c r="B79" s="88" t="s">
        <v>432</v>
      </c>
      <c r="C79" s="90" t="s">
        <v>433</v>
      </c>
      <c r="D79" s="91" t="s">
        <v>125</v>
      </c>
      <c r="E79" s="91" t="s">
        <v>330</v>
      </c>
      <c r="F79" s="89">
        <v>513821488</v>
      </c>
      <c r="G79" s="91" t="s">
        <v>344</v>
      </c>
      <c r="H79" s="90" t="s">
        <v>376</v>
      </c>
      <c r="I79" s="90" t="s">
        <v>341</v>
      </c>
      <c r="J79" s="104"/>
      <c r="K79" s="93">
        <v>3.05</v>
      </c>
      <c r="L79" s="91" t="s">
        <v>139</v>
      </c>
      <c r="M79" s="92">
        <v>0.04</v>
      </c>
      <c r="N79" s="92">
        <v>2.5300000000000669E-2</v>
      </c>
      <c r="O79" s="93">
        <v>39808996.072776012</v>
      </c>
      <c r="P79" s="105">
        <v>117.41</v>
      </c>
      <c r="Q79" s="93"/>
      <c r="R79" s="93">
        <v>46739.743248396007</v>
      </c>
      <c r="S79" s="94">
        <v>4.2771484687863931E-2</v>
      </c>
      <c r="T79" s="94">
        <f t="shared" si="1"/>
        <v>6.0781457583334621E-3</v>
      </c>
      <c r="U79" s="94">
        <f>R79/'סכום נכסי הקרן'!$C$42</f>
        <v>4.1914030497491357E-4</v>
      </c>
    </row>
    <row r="80" spans="2:21">
      <c r="B80" s="88" t="s">
        <v>434</v>
      </c>
      <c r="C80" s="90" t="s">
        <v>435</v>
      </c>
      <c r="D80" s="91" t="s">
        <v>125</v>
      </c>
      <c r="E80" s="91" t="s">
        <v>330</v>
      </c>
      <c r="F80" s="89">
        <v>513821488</v>
      </c>
      <c r="G80" s="91" t="s">
        <v>344</v>
      </c>
      <c r="H80" s="90" t="s">
        <v>376</v>
      </c>
      <c r="I80" s="90" t="s">
        <v>341</v>
      </c>
      <c r="J80" s="104"/>
      <c r="K80" s="93">
        <v>4.42</v>
      </c>
      <c r="L80" s="91" t="s">
        <v>139</v>
      </c>
      <c r="M80" s="92">
        <v>3.5000000000000003E-2</v>
      </c>
      <c r="N80" s="92">
        <v>2.6900000000000018E-2</v>
      </c>
      <c r="O80" s="93">
        <v>12210877.876813004</v>
      </c>
      <c r="P80" s="105">
        <v>117.45</v>
      </c>
      <c r="Q80" s="93"/>
      <c r="R80" s="93">
        <v>14341.676115842001</v>
      </c>
      <c r="S80" s="94">
        <v>1.3691421833678391E-2</v>
      </c>
      <c r="T80" s="94">
        <f t="shared" si="1"/>
        <v>1.8650251754193979E-3</v>
      </c>
      <c r="U80" s="94">
        <f>R80/'סכום נכסי הקרן'!$C$42</f>
        <v>1.2860948912576107E-4</v>
      </c>
    </row>
    <row r="81" spans="2:21">
      <c r="B81" s="88" t="s">
        <v>436</v>
      </c>
      <c r="C81" s="90" t="s">
        <v>437</v>
      </c>
      <c r="D81" s="91" t="s">
        <v>125</v>
      </c>
      <c r="E81" s="91" t="s">
        <v>330</v>
      </c>
      <c r="F81" s="89">
        <v>513821488</v>
      </c>
      <c r="G81" s="91" t="s">
        <v>344</v>
      </c>
      <c r="H81" s="90" t="s">
        <v>376</v>
      </c>
      <c r="I81" s="90" t="s">
        <v>341</v>
      </c>
      <c r="J81" s="104"/>
      <c r="K81" s="93">
        <v>6.7</v>
      </c>
      <c r="L81" s="91" t="s">
        <v>139</v>
      </c>
      <c r="M81" s="92">
        <v>2.5000000000000001E-2</v>
      </c>
      <c r="N81" s="92">
        <v>2.7999999999998845E-2</v>
      </c>
      <c r="O81" s="93">
        <v>22097922.473129004</v>
      </c>
      <c r="P81" s="105">
        <v>109.15</v>
      </c>
      <c r="Q81" s="93"/>
      <c r="R81" s="93">
        <v>24119.882167331001</v>
      </c>
      <c r="S81" s="94">
        <v>3.5600583471942449E-2</v>
      </c>
      <c r="T81" s="94">
        <f t="shared" si="1"/>
        <v>3.1366060080335791E-3</v>
      </c>
      <c r="U81" s="94">
        <f>R81/'סכום נכסי הקרן'!$C$42</f>
        <v>2.1629589862843398E-4</v>
      </c>
    </row>
    <row r="82" spans="2:21">
      <c r="B82" s="88" t="s">
        <v>438</v>
      </c>
      <c r="C82" s="90" t="s">
        <v>439</v>
      </c>
      <c r="D82" s="91" t="s">
        <v>125</v>
      </c>
      <c r="E82" s="91" t="s">
        <v>330</v>
      </c>
      <c r="F82" s="89">
        <v>520034372</v>
      </c>
      <c r="G82" s="91" t="s">
        <v>135</v>
      </c>
      <c r="H82" s="90" t="s">
        <v>376</v>
      </c>
      <c r="I82" s="90" t="s">
        <v>341</v>
      </c>
      <c r="J82" s="104"/>
      <c r="K82" s="93">
        <v>1.57</v>
      </c>
      <c r="L82" s="91" t="s">
        <v>139</v>
      </c>
      <c r="M82" s="92">
        <v>1.8000000000000002E-2</v>
      </c>
      <c r="N82" s="92">
        <v>2.8700000000000992E-2</v>
      </c>
      <c r="O82" s="93">
        <v>15646372.079156006</v>
      </c>
      <c r="P82" s="105">
        <v>109.27</v>
      </c>
      <c r="Q82" s="93"/>
      <c r="R82" s="93">
        <v>17096.791483613</v>
      </c>
      <c r="S82" s="94">
        <v>1.6052442498181954E-2</v>
      </c>
      <c r="T82" s="94">
        <f t="shared" si="1"/>
        <v>2.2233068351482691E-3</v>
      </c>
      <c r="U82" s="94">
        <f>R82/'סכום נכסי הקרן'!$C$42</f>
        <v>1.5331608388285221E-4</v>
      </c>
    </row>
    <row r="83" spans="2:21">
      <c r="B83" s="88" t="s">
        <v>441</v>
      </c>
      <c r="C83" s="90" t="s">
        <v>442</v>
      </c>
      <c r="D83" s="91" t="s">
        <v>125</v>
      </c>
      <c r="E83" s="91" t="s">
        <v>330</v>
      </c>
      <c r="F83" s="89">
        <v>520034372</v>
      </c>
      <c r="G83" s="91" t="s">
        <v>135</v>
      </c>
      <c r="H83" s="90" t="s">
        <v>376</v>
      </c>
      <c r="I83" s="90" t="s">
        <v>341</v>
      </c>
      <c r="J83" s="104"/>
      <c r="K83" s="93">
        <v>4.0599999999999996</v>
      </c>
      <c r="L83" s="91" t="s">
        <v>139</v>
      </c>
      <c r="M83" s="92">
        <v>2.2000000000000002E-2</v>
      </c>
      <c r="N83" s="92">
        <v>2.8899999999997504E-2</v>
      </c>
      <c r="O83" s="93">
        <v>9935961.3035840001</v>
      </c>
      <c r="P83" s="105">
        <v>99.54</v>
      </c>
      <c r="Q83" s="93"/>
      <c r="R83" s="93">
        <v>9890.2558254230007</v>
      </c>
      <c r="S83" s="94">
        <v>3.523746781486313E-2</v>
      </c>
      <c r="T83" s="94">
        <f t="shared" si="1"/>
        <v>1.2861520478333094E-3</v>
      </c>
      <c r="U83" s="94">
        <f>R83/'סכום נכסי הקרן'!$C$42</f>
        <v>8.8691219823719769E-5</v>
      </c>
    </row>
    <row r="84" spans="2:21">
      <c r="B84" s="88" t="s">
        <v>443</v>
      </c>
      <c r="C84" s="90" t="s">
        <v>444</v>
      </c>
      <c r="D84" s="91" t="s">
        <v>125</v>
      </c>
      <c r="E84" s="91" t="s">
        <v>330</v>
      </c>
      <c r="F84" s="89">
        <v>520043605</v>
      </c>
      <c r="G84" s="91" t="s">
        <v>445</v>
      </c>
      <c r="H84" s="90" t="s">
        <v>446</v>
      </c>
      <c r="I84" s="90" t="s">
        <v>341</v>
      </c>
      <c r="J84" s="104"/>
      <c r="K84" s="93">
        <v>5.92</v>
      </c>
      <c r="L84" s="91" t="s">
        <v>139</v>
      </c>
      <c r="M84" s="92">
        <v>5.1500000000000004E-2</v>
      </c>
      <c r="N84" s="92">
        <v>2.9200000000000368E-2</v>
      </c>
      <c r="O84" s="93">
        <v>62228226.968371011</v>
      </c>
      <c r="P84" s="105">
        <v>151.80000000000001</v>
      </c>
      <c r="Q84" s="93"/>
      <c r="R84" s="93">
        <v>94462.445227631018</v>
      </c>
      <c r="S84" s="94">
        <v>1.9897940478188873E-2</v>
      </c>
      <c r="T84" s="94">
        <f t="shared" si="1"/>
        <v>1.2284117773835569E-2</v>
      </c>
      <c r="U84" s="94">
        <f>R84/'סכום נכסי הקרן'!$C$42</f>
        <v>8.4709532722441875E-4</v>
      </c>
    </row>
    <row r="85" spans="2:21">
      <c r="B85" s="88" t="s">
        <v>447</v>
      </c>
      <c r="C85" s="90" t="s">
        <v>448</v>
      </c>
      <c r="D85" s="91" t="s">
        <v>125</v>
      </c>
      <c r="E85" s="91" t="s">
        <v>330</v>
      </c>
      <c r="F85" s="89">
        <v>520031931</v>
      </c>
      <c r="G85" s="91" t="s">
        <v>163</v>
      </c>
      <c r="H85" s="90" t="s">
        <v>450</v>
      </c>
      <c r="I85" s="90" t="s">
        <v>137</v>
      </c>
      <c r="J85" s="104"/>
      <c r="K85" s="93">
        <v>1.4</v>
      </c>
      <c r="L85" s="91" t="s">
        <v>139</v>
      </c>
      <c r="M85" s="92">
        <v>2.2000000000000002E-2</v>
      </c>
      <c r="N85" s="92">
        <v>2.4400000000002732E-2</v>
      </c>
      <c r="O85" s="93">
        <v>11690928.897456001</v>
      </c>
      <c r="P85" s="105">
        <v>110.51</v>
      </c>
      <c r="Q85" s="93"/>
      <c r="R85" s="93">
        <v>12919.645375892</v>
      </c>
      <c r="S85" s="94">
        <v>1.4733083314656215E-2</v>
      </c>
      <c r="T85" s="94">
        <f t="shared" si="1"/>
        <v>1.6801009651105723E-3</v>
      </c>
      <c r="U85" s="94">
        <f>R85/'סכום נכסי הקרן'!$C$42</f>
        <v>1.1585737803993903E-4</v>
      </c>
    </row>
    <row r="86" spans="2:21">
      <c r="B86" s="88" t="s">
        <v>451</v>
      </c>
      <c r="C86" s="90" t="s">
        <v>452</v>
      </c>
      <c r="D86" s="91" t="s">
        <v>125</v>
      </c>
      <c r="E86" s="91" t="s">
        <v>330</v>
      </c>
      <c r="F86" s="89">
        <v>520031931</v>
      </c>
      <c r="G86" s="91" t="s">
        <v>163</v>
      </c>
      <c r="H86" s="90" t="s">
        <v>450</v>
      </c>
      <c r="I86" s="90" t="s">
        <v>137</v>
      </c>
      <c r="J86" s="104"/>
      <c r="K86" s="93">
        <v>4.71</v>
      </c>
      <c r="L86" s="91" t="s">
        <v>139</v>
      </c>
      <c r="M86" s="92">
        <v>1.7000000000000001E-2</v>
      </c>
      <c r="N86" s="92">
        <v>2.2899999999999233E-2</v>
      </c>
      <c r="O86" s="93">
        <v>10024364.19342</v>
      </c>
      <c r="P86" s="105">
        <v>106.05</v>
      </c>
      <c r="Q86" s="93"/>
      <c r="R86" s="93">
        <v>10630.838721189004</v>
      </c>
      <c r="S86" s="94">
        <v>7.8979264705020327E-3</v>
      </c>
      <c r="T86" s="94">
        <f t="shared" si="1"/>
        <v>1.3824591833404975E-3</v>
      </c>
      <c r="U86" s="94">
        <f>R86/'סכום נכסי הקרן'!$C$42</f>
        <v>9.5332423202628352E-5</v>
      </c>
    </row>
    <row r="87" spans="2:21">
      <c r="B87" s="88" t="s">
        <v>453</v>
      </c>
      <c r="C87" s="90" t="s">
        <v>454</v>
      </c>
      <c r="D87" s="91" t="s">
        <v>125</v>
      </c>
      <c r="E87" s="91" t="s">
        <v>330</v>
      </c>
      <c r="F87" s="89">
        <v>520031931</v>
      </c>
      <c r="G87" s="91" t="s">
        <v>163</v>
      </c>
      <c r="H87" s="90" t="s">
        <v>450</v>
      </c>
      <c r="I87" s="90" t="s">
        <v>137</v>
      </c>
      <c r="J87" s="104"/>
      <c r="K87" s="93">
        <v>9.58</v>
      </c>
      <c r="L87" s="91" t="s">
        <v>139</v>
      </c>
      <c r="M87" s="92">
        <v>5.7999999999999996E-3</v>
      </c>
      <c r="N87" s="92">
        <v>2.5099999999991941E-2</v>
      </c>
      <c r="O87" s="93">
        <v>4951965.4031159999</v>
      </c>
      <c r="P87" s="105">
        <v>89.93</v>
      </c>
      <c r="Q87" s="93"/>
      <c r="R87" s="93">
        <v>4453.3023897089997</v>
      </c>
      <c r="S87" s="94">
        <v>1.0351898878291172E-2</v>
      </c>
      <c r="T87" s="94">
        <f t="shared" si="1"/>
        <v>5.791178801889317E-4</v>
      </c>
      <c r="U87" s="94">
        <f>R87/'סכום נכסי הקרן'!$C$42</f>
        <v>3.993514709416375E-5</v>
      </c>
    </row>
    <row r="88" spans="2:21">
      <c r="B88" s="88" t="s">
        <v>455</v>
      </c>
      <c r="C88" s="89">
        <v>1136084</v>
      </c>
      <c r="D88" s="91" t="s">
        <v>125</v>
      </c>
      <c r="E88" s="91" t="s">
        <v>330</v>
      </c>
      <c r="F88" s="89">
        <v>513623314</v>
      </c>
      <c r="G88" s="91" t="s">
        <v>344</v>
      </c>
      <c r="H88" s="90" t="s">
        <v>450</v>
      </c>
      <c r="I88" s="90" t="s">
        <v>137</v>
      </c>
      <c r="J88" s="104"/>
      <c r="K88" s="93">
        <v>1.34</v>
      </c>
      <c r="L88" s="91" t="s">
        <v>139</v>
      </c>
      <c r="M88" s="92">
        <v>2.5000000000000001E-2</v>
      </c>
      <c r="N88" s="92">
        <v>2.750006157294238E-2</v>
      </c>
      <c r="O88" s="93">
        <v>0.58914400000000022</v>
      </c>
      <c r="P88" s="105">
        <v>110.7</v>
      </c>
      <c r="Q88" s="93"/>
      <c r="R88" s="93">
        <v>6.4963600000000009E-4</v>
      </c>
      <c r="S88" s="94">
        <v>1.2510635661625737E-9</v>
      </c>
      <c r="T88" s="94">
        <f t="shared" si="1"/>
        <v>8.448018802491439E-11</v>
      </c>
      <c r="U88" s="94">
        <f>R88/'סכום נכסי הקרן'!$C$42</f>
        <v>5.8256338661429691E-12</v>
      </c>
    </row>
    <row r="89" spans="2:21">
      <c r="B89" s="88" t="s">
        <v>456</v>
      </c>
      <c r="C89" s="89">
        <v>1141050</v>
      </c>
      <c r="D89" s="91" t="s">
        <v>125</v>
      </c>
      <c r="E89" s="91" t="s">
        <v>330</v>
      </c>
      <c r="F89" s="89">
        <v>513623314</v>
      </c>
      <c r="G89" s="91" t="s">
        <v>344</v>
      </c>
      <c r="H89" s="90" t="s">
        <v>450</v>
      </c>
      <c r="I89" s="90" t="s">
        <v>137</v>
      </c>
      <c r="J89" s="104"/>
      <c r="K89" s="93">
        <v>2.19</v>
      </c>
      <c r="L89" s="91" t="s">
        <v>139</v>
      </c>
      <c r="M89" s="92">
        <v>1.95E-2</v>
      </c>
      <c r="N89" s="92">
        <v>2.9299999999999864E-2</v>
      </c>
      <c r="O89" s="93">
        <v>13127454.185847003</v>
      </c>
      <c r="P89" s="105">
        <v>109.19</v>
      </c>
      <c r="Q89" s="93"/>
      <c r="R89" s="93">
        <v>14333.868022597</v>
      </c>
      <c r="S89" s="94">
        <v>2.3067950989191989E-2</v>
      </c>
      <c r="T89" s="94">
        <f t="shared" si="1"/>
        <v>1.8640097926735928E-3</v>
      </c>
      <c r="U89" s="94">
        <f>R89/'סכום נכסי הקרן'!$C$42</f>
        <v>1.2853946977271091E-4</v>
      </c>
    </row>
    <row r="90" spans="2:21">
      <c r="B90" s="88" t="s">
        <v>457</v>
      </c>
      <c r="C90" s="89">
        <v>1162221</v>
      </c>
      <c r="D90" s="91" t="s">
        <v>125</v>
      </c>
      <c r="E90" s="91" t="s">
        <v>330</v>
      </c>
      <c r="F90" s="89">
        <v>513623314</v>
      </c>
      <c r="G90" s="91" t="s">
        <v>344</v>
      </c>
      <c r="H90" s="90" t="s">
        <v>450</v>
      </c>
      <c r="I90" s="90" t="s">
        <v>137</v>
      </c>
      <c r="J90" s="104"/>
      <c r="K90" s="93">
        <v>5.37</v>
      </c>
      <c r="L90" s="91" t="s">
        <v>139</v>
      </c>
      <c r="M90" s="92">
        <v>1.1699999999999999E-2</v>
      </c>
      <c r="N90" s="92">
        <v>3.6700000000009482E-2</v>
      </c>
      <c r="O90" s="93">
        <v>3485341.7334050001</v>
      </c>
      <c r="P90" s="105">
        <v>96.7</v>
      </c>
      <c r="Q90" s="93"/>
      <c r="R90" s="93">
        <v>3370.325359240001</v>
      </c>
      <c r="S90" s="94">
        <v>4.8316217161571227E-3</v>
      </c>
      <c r="T90" s="94">
        <f t="shared" si="1"/>
        <v>4.3828500891842872E-4</v>
      </c>
      <c r="U90" s="94">
        <f>R90/'סכום נכסי הקרן'!$C$42</f>
        <v>3.0223512170983469E-5</v>
      </c>
    </row>
    <row r="91" spans="2:21">
      <c r="B91" s="88" t="s">
        <v>458</v>
      </c>
      <c r="C91" s="89">
        <v>1156231</v>
      </c>
      <c r="D91" s="91" t="s">
        <v>125</v>
      </c>
      <c r="E91" s="91" t="s">
        <v>330</v>
      </c>
      <c r="F91" s="89">
        <v>513623314</v>
      </c>
      <c r="G91" s="91" t="s">
        <v>344</v>
      </c>
      <c r="H91" s="90" t="s">
        <v>450</v>
      </c>
      <c r="I91" s="90" t="s">
        <v>137</v>
      </c>
      <c r="J91" s="104"/>
      <c r="K91" s="93">
        <v>3.7</v>
      </c>
      <c r="L91" s="91" t="s">
        <v>139</v>
      </c>
      <c r="M91" s="92">
        <v>3.3500000000000002E-2</v>
      </c>
      <c r="N91" s="92">
        <v>3.1000000000003566E-2</v>
      </c>
      <c r="O91" s="93">
        <v>11996944.210508</v>
      </c>
      <c r="P91" s="105">
        <v>112.51</v>
      </c>
      <c r="Q91" s="93"/>
      <c r="R91" s="93">
        <v>13497.762887232</v>
      </c>
      <c r="S91" s="94">
        <v>2.8842715831664117E-2</v>
      </c>
      <c r="T91" s="94">
        <f t="shared" si="1"/>
        <v>1.755280721248623E-3</v>
      </c>
      <c r="U91" s="94">
        <f>R91/'סכום נכסי הקרן'!$C$42</f>
        <v>1.2104166732297231E-4</v>
      </c>
    </row>
    <row r="92" spans="2:21">
      <c r="B92" s="88" t="s">
        <v>459</v>
      </c>
      <c r="C92" s="89">
        <v>1174226</v>
      </c>
      <c r="D92" s="91" t="s">
        <v>125</v>
      </c>
      <c r="E92" s="91" t="s">
        <v>330</v>
      </c>
      <c r="F92" s="89">
        <v>513623314</v>
      </c>
      <c r="G92" s="91" t="s">
        <v>344</v>
      </c>
      <c r="H92" s="90" t="s">
        <v>450</v>
      </c>
      <c r="I92" s="90" t="s">
        <v>137</v>
      </c>
      <c r="J92" s="104"/>
      <c r="K92" s="93">
        <v>5.38</v>
      </c>
      <c r="L92" s="91" t="s">
        <v>139</v>
      </c>
      <c r="M92" s="92">
        <v>1.3300000000000001E-2</v>
      </c>
      <c r="N92" s="92">
        <v>3.6899999999998975E-2</v>
      </c>
      <c r="O92" s="93">
        <v>49971205.090402015</v>
      </c>
      <c r="P92" s="105">
        <v>97.7</v>
      </c>
      <c r="Q92" s="93"/>
      <c r="R92" s="93">
        <v>48821.86591099701</v>
      </c>
      <c r="S92" s="94">
        <v>4.2081014812970115E-2</v>
      </c>
      <c r="T92" s="94">
        <f t="shared" si="1"/>
        <v>6.3489098693548154E-3</v>
      </c>
      <c r="U92" s="94">
        <f>R92/'סכום נכסי הקרן'!$C$42</f>
        <v>4.3781181378401926E-4</v>
      </c>
    </row>
    <row r="93" spans="2:21">
      <c r="B93" s="88" t="s">
        <v>460</v>
      </c>
      <c r="C93" s="89">
        <v>1186188</v>
      </c>
      <c r="D93" s="91" t="s">
        <v>125</v>
      </c>
      <c r="E93" s="91" t="s">
        <v>330</v>
      </c>
      <c r="F93" s="89">
        <v>513623314</v>
      </c>
      <c r="G93" s="91" t="s">
        <v>344</v>
      </c>
      <c r="H93" s="90" t="s">
        <v>446</v>
      </c>
      <c r="I93" s="90" t="s">
        <v>341</v>
      </c>
      <c r="J93" s="104"/>
      <c r="K93" s="93">
        <v>6.02</v>
      </c>
      <c r="L93" s="91" t="s">
        <v>139</v>
      </c>
      <c r="M93" s="92">
        <v>1.8700000000000001E-2</v>
      </c>
      <c r="N93" s="92">
        <v>3.7499999999998639E-2</v>
      </c>
      <c r="O93" s="93">
        <v>28981308.90224601</v>
      </c>
      <c r="P93" s="105">
        <v>95.12</v>
      </c>
      <c r="Q93" s="93"/>
      <c r="R93" s="93">
        <v>27567.020647525009</v>
      </c>
      <c r="S93" s="94">
        <v>5.1831482147554259E-2</v>
      </c>
      <c r="T93" s="94">
        <f t="shared" si="1"/>
        <v>3.5848799752316828E-3</v>
      </c>
      <c r="U93" s="94">
        <f>R93/'סכום נכסי הקרן'!$C$42</f>
        <v>2.4720823518537173E-4</v>
      </c>
    </row>
    <row r="94" spans="2:21">
      <c r="B94" s="88" t="s">
        <v>461</v>
      </c>
      <c r="C94" s="89">
        <v>1185537</v>
      </c>
      <c r="D94" s="91" t="s">
        <v>125</v>
      </c>
      <c r="E94" s="91" t="s">
        <v>330</v>
      </c>
      <c r="F94" s="89">
        <v>513141879</v>
      </c>
      <c r="G94" s="91" t="s">
        <v>332</v>
      </c>
      <c r="H94" s="90" t="s">
        <v>450</v>
      </c>
      <c r="I94" s="90" t="s">
        <v>137</v>
      </c>
      <c r="J94" s="104"/>
      <c r="K94" s="93">
        <v>4.6399999999999997</v>
      </c>
      <c r="L94" s="91" t="s">
        <v>139</v>
      </c>
      <c r="M94" s="92">
        <v>1.09E-2</v>
      </c>
      <c r="N94" s="92">
        <v>3.4600000000000151E-2</v>
      </c>
      <c r="O94" s="93">
        <v>1106.75668</v>
      </c>
      <c r="P94" s="105">
        <v>4800000</v>
      </c>
      <c r="Q94" s="93"/>
      <c r="R94" s="93">
        <v>53124.318681383018</v>
      </c>
      <c r="S94" s="94">
        <v>6.0948107274629661E-2</v>
      </c>
      <c r="T94" s="94">
        <f t="shared" si="1"/>
        <v>6.9084109114930644E-3</v>
      </c>
      <c r="U94" s="94">
        <f>R94/'סכום נכסי הקרן'!$C$42</f>
        <v>4.7639421156776482E-4</v>
      </c>
    </row>
    <row r="95" spans="2:21">
      <c r="B95" s="88" t="s">
        <v>463</v>
      </c>
      <c r="C95" s="89">
        <v>1151000</v>
      </c>
      <c r="D95" s="91" t="s">
        <v>125</v>
      </c>
      <c r="E95" s="91" t="s">
        <v>330</v>
      </c>
      <c r="F95" s="89">
        <v>513141879</v>
      </c>
      <c r="G95" s="91" t="s">
        <v>332</v>
      </c>
      <c r="H95" s="90" t="s">
        <v>450</v>
      </c>
      <c r="I95" s="90" t="s">
        <v>137</v>
      </c>
      <c r="J95" s="104"/>
      <c r="K95" s="93">
        <v>1.01</v>
      </c>
      <c r="L95" s="91" t="s">
        <v>139</v>
      </c>
      <c r="M95" s="92">
        <v>2.2000000000000002E-2</v>
      </c>
      <c r="N95" s="92">
        <v>2.6500000000005249E-2</v>
      </c>
      <c r="O95" s="93">
        <v>205.05620500000003</v>
      </c>
      <c r="P95" s="105">
        <v>5614899</v>
      </c>
      <c r="Q95" s="93"/>
      <c r="R95" s="93">
        <v>11513.698546043002</v>
      </c>
      <c r="S95" s="94">
        <v>4.0734248112832744E-2</v>
      </c>
      <c r="T95" s="94">
        <f t="shared" si="1"/>
        <v>1.4972683441679588E-3</v>
      </c>
      <c r="U95" s="94">
        <f>R95/'סכום נכסי הקרן'!$C$42</f>
        <v>1.0324949998828447E-4</v>
      </c>
    </row>
    <row r="96" spans="2:21">
      <c r="B96" s="88" t="s">
        <v>464</v>
      </c>
      <c r="C96" s="89">
        <v>1167030</v>
      </c>
      <c r="D96" s="91" t="s">
        <v>125</v>
      </c>
      <c r="E96" s="91" t="s">
        <v>330</v>
      </c>
      <c r="F96" s="89">
        <v>513141879</v>
      </c>
      <c r="G96" s="91" t="s">
        <v>332</v>
      </c>
      <c r="H96" s="90" t="s">
        <v>450</v>
      </c>
      <c r="I96" s="90" t="s">
        <v>137</v>
      </c>
      <c r="J96" s="104"/>
      <c r="K96" s="93">
        <v>2.92</v>
      </c>
      <c r="L96" s="91" t="s">
        <v>139</v>
      </c>
      <c r="M96" s="92">
        <v>2.3199999999999998E-2</v>
      </c>
      <c r="N96" s="92">
        <v>3.1499999999993616E-2</v>
      </c>
      <c r="O96" s="93">
        <v>130.68915300000003</v>
      </c>
      <c r="P96" s="105">
        <v>5402041</v>
      </c>
      <c r="Q96" s="93"/>
      <c r="R96" s="93">
        <v>7059.8812453500032</v>
      </c>
      <c r="S96" s="94">
        <v>2.1781525500000006E-2</v>
      </c>
      <c r="T96" s="94">
        <f t="shared" si="1"/>
        <v>9.1808350374784486E-4</v>
      </c>
      <c r="U96" s="94">
        <f>R96/'סכום נכסי הקרן'!$C$42</f>
        <v>6.3309735411612927E-5</v>
      </c>
    </row>
    <row r="97" spans="2:21">
      <c r="B97" s="88" t="s">
        <v>465</v>
      </c>
      <c r="C97" s="89">
        <v>1189497</v>
      </c>
      <c r="D97" s="91" t="s">
        <v>125</v>
      </c>
      <c r="E97" s="91" t="s">
        <v>330</v>
      </c>
      <c r="F97" s="89">
        <v>513141879</v>
      </c>
      <c r="G97" s="91" t="s">
        <v>332</v>
      </c>
      <c r="H97" s="90" t="s">
        <v>450</v>
      </c>
      <c r="I97" s="90" t="s">
        <v>137</v>
      </c>
      <c r="J97" s="104"/>
      <c r="K97" s="93">
        <v>5.28</v>
      </c>
      <c r="L97" s="91" t="s">
        <v>139</v>
      </c>
      <c r="M97" s="92">
        <v>2.9900000000000003E-2</v>
      </c>
      <c r="N97" s="92">
        <v>3.5499999999999185E-2</v>
      </c>
      <c r="O97" s="93">
        <v>908.26227200000005</v>
      </c>
      <c r="P97" s="105">
        <v>5048968</v>
      </c>
      <c r="Q97" s="93"/>
      <c r="R97" s="93">
        <v>45857.872074566993</v>
      </c>
      <c r="S97" s="94">
        <v>5.6766392000000006E-2</v>
      </c>
      <c r="T97" s="94">
        <f t="shared" si="1"/>
        <v>5.9634651640024412E-3</v>
      </c>
      <c r="U97" s="94">
        <f>R97/'סכום נכסי הקרן'!$C$42</f>
        <v>4.1123209395238161E-4</v>
      </c>
    </row>
    <row r="98" spans="2:21">
      <c r="B98" s="88" t="s">
        <v>466</v>
      </c>
      <c r="C98" s="89">
        <v>7480197</v>
      </c>
      <c r="D98" s="91" t="s">
        <v>125</v>
      </c>
      <c r="E98" s="91" t="s">
        <v>330</v>
      </c>
      <c r="F98" s="89">
        <v>520029935</v>
      </c>
      <c r="G98" s="91" t="s">
        <v>332</v>
      </c>
      <c r="H98" s="90" t="s">
        <v>450</v>
      </c>
      <c r="I98" s="90" t="s">
        <v>137</v>
      </c>
      <c r="J98" s="104"/>
      <c r="K98" s="93">
        <v>2.29</v>
      </c>
      <c r="L98" s="91" t="s">
        <v>139</v>
      </c>
      <c r="M98" s="92">
        <v>1.46E-2</v>
      </c>
      <c r="N98" s="92">
        <v>3.0200000000000629E-2</v>
      </c>
      <c r="O98" s="93">
        <v>1337.5132559999997</v>
      </c>
      <c r="P98" s="105">
        <v>5353345</v>
      </c>
      <c r="Q98" s="93"/>
      <c r="R98" s="93">
        <v>71601.699335523022</v>
      </c>
      <c r="S98" s="94">
        <v>5.022015003942476E-2</v>
      </c>
      <c r="T98" s="94">
        <f t="shared" si="1"/>
        <v>9.3112527981336797E-3</v>
      </c>
      <c r="U98" s="94">
        <f>R98/'סכום נכסי הקרן'!$C$42</f>
        <v>6.4209077779311713E-4</v>
      </c>
    </row>
    <row r="99" spans="2:21">
      <c r="B99" s="88" t="s">
        <v>468</v>
      </c>
      <c r="C99" s="89">
        <v>7480247</v>
      </c>
      <c r="D99" s="91" t="s">
        <v>125</v>
      </c>
      <c r="E99" s="91" t="s">
        <v>330</v>
      </c>
      <c r="F99" s="89">
        <v>520029935</v>
      </c>
      <c r="G99" s="91" t="s">
        <v>332</v>
      </c>
      <c r="H99" s="90" t="s">
        <v>450</v>
      </c>
      <c r="I99" s="90" t="s">
        <v>137</v>
      </c>
      <c r="J99" s="104"/>
      <c r="K99" s="93">
        <v>2.93</v>
      </c>
      <c r="L99" s="91" t="s">
        <v>139</v>
      </c>
      <c r="M99" s="92">
        <v>2.4199999999999999E-2</v>
      </c>
      <c r="N99" s="92">
        <v>3.2700000000000083E-2</v>
      </c>
      <c r="O99" s="93">
        <v>1286.385912</v>
      </c>
      <c r="P99" s="105">
        <v>5395500</v>
      </c>
      <c r="Q99" s="93">
        <v>1721.024292112</v>
      </c>
      <c r="R99" s="93">
        <v>71127.976219016986</v>
      </c>
      <c r="S99" s="94">
        <v>4.2477410910051513E-2</v>
      </c>
      <c r="T99" s="94">
        <f t="shared" si="1"/>
        <v>9.2496487337742871E-3</v>
      </c>
      <c r="U99" s="94">
        <f>R99/'סכום נכסי הקרן'!$C$42</f>
        <v>6.3784264894759077E-4</v>
      </c>
    </row>
    <row r="100" spans="2:21">
      <c r="B100" s="88" t="s">
        <v>469</v>
      </c>
      <c r="C100" s="89">
        <v>7480312</v>
      </c>
      <c r="D100" s="91" t="s">
        <v>125</v>
      </c>
      <c r="E100" s="91" t="s">
        <v>330</v>
      </c>
      <c r="F100" s="89">
        <v>520029935</v>
      </c>
      <c r="G100" s="91" t="s">
        <v>332</v>
      </c>
      <c r="H100" s="90" t="s">
        <v>450</v>
      </c>
      <c r="I100" s="90" t="s">
        <v>137</v>
      </c>
      <c r="J100" s="104"/>
      <c r="K100" s="93">
        <v>4.32</v>
      </c>
      <c r="L100" s="91" t="s">
        <v>139</v>
      </c>
      <c r="M100" s="92">
        <v>2E-3</v>
      </c>
      <c r="N100" s="92">
        <v>3.4499999999999538E-2</v>
      </c>
      <c r="O100" s="93">
        <v>768.003829</v>
      </c>
      <c r="P100" s="105">
        <v>4700163</v>
      </c>
      <c r="Q100" s="93"/>
      <c r="R100" s="93">
        <v>36097.432762297009</v>
      </c>
      <c r="S100" s="94">
        <v>6.7004347321584362E-2</v>
      </c>
      <c r="T100" s="94">
        <f t="shared" si="1"/>
        <v>4.6941947597971103E-3</v>
      </c>
      <c r="U100" s="94">
        <f>R100/'סכום נכסי הקרן'!$C$42</f>
        <v>3.2370500831366516E-4</v>
      </c>
    </row>
    <row r="101" spans="2:21">
      <c r="B101" s="88" t="s">
        <v>470</v>
      </c>
      <c r="C101" s="89">
        <v>1191246</v>
      </c>
      <c r="D101" s="91" t="s">
        <v>125</v>
      </c>
      <c r="E101" s="91" t="s">
        <v>330</v>
      </c>
      <c r="F101" s="89">
        <v>520029935</v>
      </c>
      <c r="G101" s="91" t="s">
        <v>332</v>
      </c>
      <c r="H101" s="90" t="s">
        <v>450</v>
      </c>
      <c r="I101" s="90" t="s">
        <v>137</v>
      </c>
      <c r="J101" s="104"/>
      <c r="K101" s="93">
        <v>4.97</v>
      </c>
      <c r="L101" s="91" t="s">
        <v>139</v>
      </c>
      <c r="M101" s="92">
        <v>3.1699999999999999E-2</v>
      </c>
      <c r="N101" s="92">
        <v>3.6500000000001184E-2</v>
      </c>
      <c r="O101" s="93">
        <v>1042.2323240000003</v>
      </c>
      <c r="P101" s="105">
        <v>5103222</v>
      </c>
      <c r="Q101" s="93"/>
      <c r="R101" s="93">
        <v>53187.43054036102</v>
      </c>
      <c r="S101" s="94">
        <v>6.1707064772054489E-2</v>
      </c>
      <c r="T101" s="94">
        <f t="shared" si="1"/>
        <v>6.9166181255530361E-3</v>
      </c>
      <c r="U101" s="94">
        <f>R101/'סכום נכסי הקרן'!$C$42</f>
        <v>4.769601694011015E-4</v>
      </c>
    </row>
    <row r="102" spans="2:21">
      <c r="B102" s="88" t="s">
        <v>471</v>
      </c>
      <c r="C102" s="89">
        <v>7670284</v>
      </c>
      <c r="D102" s="91" t="s">
        <v>125</v>
      </c>
      <c r="E102" s="91" t="s">
        <v>330</v>
      </c>
      <c r="F102" s="89">
        <v>520017450</v>
      </c>
      <c r="G102" s="91" t="s">
        <v>473</v>
      </c>
      <c r="H102" s="90" t="s">
        <v>446</v>
      </c>
      <c r="I102" s="90" t="s">
        <v>341</v>
      </c>
      <c r="J102" s="104"/>
      <c r="K102" s="93">
        <v>5.53</v>
      </c>
      <c r="L102" s="91" t="s">
        <v>139</v>
      </c>
      <c r="M102" s="92">
        <v>4.4000000000000003E-3</v>
      </c>
      <c r="N102" s="92">
        <v>2.5799999999996256E-2</v>
      </c>
      <c r="O102" s="93">
        <v>12096546.861186005</v>
      </c>
      <c r="P102" s="105">
        <v>98.15</v>
      </c>
      <c r="Q102" s="93"/>
      <c r="R102" s="93">
        <v>11872.760848368003</v>
      </c>
      <c r="S102" s="94">
        <v>1.5983667350609684E-2</v>
      </c>
      <c r="T102" s="94">
        <f t="shared" si="1"/>
        <v>1.5439616475148711E-3</v>
      </c>
      <c r="U102" s="94">
        <f>R102/'סכום נכסי הקרן'!$C$42</f>
        <v>1.0646940391676103E-4</v>
      </c>
    </row>
    <row r="103" spans="2:21">
      <c r="B103" s="88" t="s">
        <v>474</v>
      </c>
      <c r="C103" s="89">
        <v>1126077</v>
      </c>
      <c r="D103" s="91" t="s">
        <v>125</v>
      </c>
      <c r="E103" s="91" t="s">
        <v>330</v>
      </c>
      <c r="F103" s="89">
        <v>513834200</v>
      </c>
      <c r="G103" s="91" t="s">
        <v>473</v>
      </c>
      <c r="H103" s="90" t="s">
        <v>446</v>
      </c>
      <c r="I103" s="90" t="s">
        <v>341</v>
      </c>
      <c r="J103" s="104"/>
      <c r="K103" s="93">
        <v>0.91</v>
      </c>
      <c r="L103" s="91" t="s">
        <v>139</v>
      </c>
      <c r="M103" s="92">
        <v>3.85E-2</v>
      </c>
      <c r="N103" s="92">
        <v>2.4300000000000349E-2</v>
      </c>
      <c r="O103" s="93">
        <v>7933536.860409</v>
      </c>
      <c r="P103" s="105">
        <v>115.9</v>
      </c>
      <c r="Q103" s="93"/>
      <c r="R103" s="93">
        <v>9194.9691894760017</v>
      </c>
      <c r="S103" s="94">
        <v>3.1734147441636003E-2</v>
      </c>
      <c r="T103" s="94">
        <f t="shared" si="1"/>
        <v>1.1957353441161315E-3</v>
      </c>
      <c r="U103" s="94">
        <f>R103/'סכום נכסי הקרן'!$C$42</f>
        <v>8.245621226094699E-5</v>
      </c>
    </row>
    <row r="104" spans="2:21">
      <c r="B104" s="88" t="s">
        <v>476</v>
      </c>
      <c r="C104" s="89">
        <v>6130223</v>
      </c>
      <c r="D104" s="91" t="s">
        <v>125</v>
      </c>
      <c r="E104" s="91" t="s">
        <v>330</v>
      </c>
      <c r="F104" s="89">
        <v>520017807</v>
      </c>
      <c r="G104" s="91" t="s">
        <v>344</v>
      </c>
      <c r="H104" s="90" t="s">
        <v>450</v>
      </c>
      <c r="I104" s="90" t="s">
        <v>137</v>
      </c>
      <c r="J104" s="104"/>
      <c r="K104" s="93">
        <v>4.34</v>
      </c>
      <c r="L104" s="91" t="s">
        <v>139</v>
      </c>
      <c r="M104" s="92">
        <v>2.4E-2</v>
      </c>
      <c r="N104" s="92">
        <v>2.8099999999999802E-2</v>
      </c>
      <c r="O104" s="93">
        <v>23138818.704725005</v>
      </c>
      <c r="P104" s="105">
        <v>110.68</v>
      </c>
      <c r="Q104" s="93"/>
      <c r="R104" s="93">
        <v>25610.045155029005</v>
      </c>
      <c r="S104" s="94">
        <v>2.1469546280942924E-2</v>
      </c>
      <c r="T104" s="94">
        <f t="shared" si="1"/>
        <v>3.3303902955245674E-3</v>
      </c>
      <c r="U104" s="94">
        <f>R104/'סכום נכסי הקרן'!$C$42</f>
        <v>2.2965898806191101E-4</v>
      </c>
    </row>
    <row r="105" spans="2:21">
      <c r="B105" s="88" t="s">
        <v>477</v>
      </c>
      <c r="C105" s="89">
        <v>6130181</v>
      </c>
      <c r="D105" s="91" t="s">
        <v>125</v>
      </c>
      <c r="E105" s="91" t="s">
        <v>330</v>
      </c>
      <c r="F105" s="89">
        <v>520017807</v>
      </c>
      <c r="G105" s="91" t="s">
        <v>344</v>
      </c>
      <c r="H105" s="90" t="s">
        <v>450</v>
      </c>
      <c r="I105" s="90" t="s">
        <v>137</v>
      </c>
      <c r="J105" s="104"/>
      <c r="K105" s="93">
        <v>0.5</v>
      </c>
      <c r="L105" s="91" t="s">
        <v>139</v>
      </c>
      <c r="M105" s="92">
        <v>3.4799999999999998E-2</v>
      </c>
      <c r="N105" s="92">
        <v>3.2800000000108083E-2</v>
      </c>
      <c r="O105" s="93">
        <v>144655.87809100002</v>
      </c>
      <c r="P105" s="105">
        <v>110.02</v>
      </c>
      <c r="Q105" s="93"/>
      <c r="R105" s="93">
        <v>159.15039760100001</v>
      </c>
      <c r="S105" s="94">
        <v>1.1109106141809701E-3</v>
      </c>
      <c r="T105" s="94">
        <f t="shared" si="1"/>
        <v>2.0696290712910555E-5</v>
      </c>
      <c r="U105" s="94">
        <f>R105/'סכום נכסי הקרן'!$C$42</f>
        <v>1.4271868339724159E-6</v>
      </c>
    </row>
    <row r="106" spans="2:21">
      <c r="B106" s="88" t="s">
        <v>478</v>
      </c>
      <c r="C106" s="89">
        <v>6130348</v>
      </c>
      <c r="D106" s="91" t="s">
        <v>125</v>
      </c>
      <c r="E106" s="91" t="s">
        <v>330</v>
      </c>
      <c r="F106" s="89">
        <v>520017807</v>
      </c>
      <c r="G106" s="91" t="s">
        <v>344</v>
      </c>
      <c r="H106" s="90" t="s">
        <v>450</v>
      </c>
      <c r="I106" s="90" t="s">
        <v>137</v>
      </c>
      <c r="J106" s="104"/>
      <c r="K106" s="93">
        <v>6.52</v>
      </c>
      <c r="L106" s="91" t="s">
        <v>139</v>
      </c>
      <c r="M106" s="92">
        <v>1.4999999999999999E-2</v>
      </c>
      <c r="N106" s="92">
        <v>3.000000000000207E-2</v>
      </c>
      <c r="O106" s="93">
        <v>14868897.617133003</v>
      </c>
      <c r="P106" s="105">
        <v>97.16</v>
      </c>
      <c r="Q106" s="93"/>
      <c r="R106" s="93">
        <v>14446.620984561003</v>
      </c>
      <c r="S106" s="94">
        <v>5.6800101220673874E-2</v>
      </c>
      <c r="T106" s="94">
        <f t="shared" si="1"/>
        <v>1.8786724521122401E-3</v>
      </c>
      <c r="U106" s="94">
        <f>R106/'סכום נכסי הקרן'!$C$42</f>
        <v>1.295505859573519E-4</v>
      </c>
    </row>
    <row r="107" spans="2:21">
      <c r="B107" s="88" t="s">
        <v>479</v>
      </c>
      <c r="C107" s="89">
        <v>1136050</v>
      </c>
      <c r="D107" s="91" t="s">
        <v>125</v>
      </c>
      <c r="E107" s="91" t="s">
        <v>330</v>
      </c>
      <c r="F107" s="89">
        <v>513754069</v>
      </c>
      <c r="G107" s="91" t="s">
        <v>473</v>
      </c>
      <c r="H107" s="90" t="s">
        <v>450</v>
      </c>
      <c r="I107" s="90" t="s">
        <v>137</v>
      </c>
      <c r="J107" s="104"/>
      <c r="K107" s="93">
        <v>2.0299999999999998</v>
      </c>
      <c r="L107" s="91" t="s">
        <v>139</v>
      </c>
      <c r="M107" s="92">
        <v>2.4799999999999999E-2</v>
      </c>
      <c r="N107" s="92">
        <v>2.3500000000001745E-2</v>
      </c>
      <c r="O107" s="93">
        <v>10240702.327184003</v>
      </c>
      <c r="P107" s="105">
        <v>112.11</v>
      </c>
      <c r="Q107" s="93"/>
      <c r="R107" s="93">
        <v>11480.851885880002</v>
      </c>
      <c r="S107" s="94">
        <v>2.4181902648027429E-2</v>
      </c>
      <c r="T107" s="94">
        <f t="shared" si="1"/>
        <v>1.4929968874959753E-3</v>
      </c>
      <c r="U107" s="94">
        <f>R107/'סכום נכסי הקרן'!$C$42</f>
        <v>1.0295494639852765E-4</v>
      </c>
    </row>
    <row r="108" spans="2:21">
      <c r="B108" s="88" t="s">
        <v>481</v>
      </c>
      <c r="C108" s="89">
        <v>1147602</v>
      </c>
      <c r="D108" s="91" t="s">
        <v>125</v>
      </c>
      <c r="E108" s="91" t="s">
        <v>330</v>
      </c>
      <c r="F108" s="89">
        <v>513257873</v>
      </c>
      <c r="G108" s="91" t="s">
        <v>344</v>
      </c>
      <c r="H108" s="90" t="s">
        <v>446</v>
      </c>
      <c r="I108" s="90" t="s">
        <v>341</v>
      </c>
      <c r="J108" s="104"/>
      <c r="K108" s="93">
        <v>2.48</v>
      </c>
      <c r="L108" s="91" t="s">
        <v>139</v>
      </c>
      <c r="M108" s="92">
        <v>1.3999999999999999E-2</v>
      </c>
      <c r="N108" s="92">
        <v>2.9599999999996473E-2</v>
      </c>
      <c r="O108" s="93">
        <v>14775798.405661002</v>
      </c>
      <c r="P108" s="105">
        <v>107.24</v>
      </c>
      <c r="Q108" s="93"/>
      <c r="R108" s="93">
        <v>15845.566218335001</v>
      </c>
      <c r="S108" s="94">
        <v>1.6628177364011933E-2</v>
      </c>
      <c r="T108" s="94">
        <f t="shared" si="1"/>
        <v>2.0605945690912639E-3</v>
      </c>
      <c r="U108" s="94">
        <f>R108/'סכום נכסי הקרן'!$C$42</f>
        <v>1.4209567694792677E-4</v>
      </c>
    </row>
    <row r="109" spans="2:21">
      <c r="B109" s="88" t="s">
        <v>483</v>
      </c>
      <c r="C109" s="89">
        <v>2310399</v>
      </c>
      <c r="D109" s="91" t="s">
        <v>125</v>
      </c>
      <c r="E109" s="91" t="s">
        <v>330</v>
      </c>
      <c r="F109" s="89">
        <v>520032046</v>
      </c>
      <c r="G109" s="91" t="s">
        <v>332</v>
      </c>
      <c r="H109" s="90" t="s">
        <v>450</v>
      </c>
      <c r="I109" s="90" t="s">
        <v>137</v>
      </c>
      <c r="J109" s="104"/>
      <c r="K109" s="93">
        <v>2.93</v>
      </c>
      <c r="L109" s="91" t="s">
        <v>139</v>
      </c>
      <c r="M109" s="92">
        <v>1.89E-2</v>
      </c>
      <c r="N109" s="92">
        <v>3.3399999999999312E-2</v>
      </c>
      <c r="O109" s="93">
        <v>523.30342800000028</v>
      </c>
      <c r="P109" s="105">
        <v>5300000</v>
      </c>
      <c r="Q109" s="93"/>
      <c r="R109" s="93">
        <v>27735.082687738006</v>
      </c>
      <c r="S109" s="94">
        <v>6.5412928500000037E-2</v>
      </c>
      <c r="T109" s="94">
        <f t="shared" si="1"/>
        <v>3.6067351568365275E-3</v>
      </c>
      <c r="U109" s="94">
        <f>R109/'סכום נכסי הקרן'!$C$42</f>
        <v>2.487153374904748E-4</v>
      </c>
    </row>
    <row r="110" spans="2:21">
      <c r="B110" s="88" t="s">
        <v>484</v>
      </c>
      <c r="C110" s="89">
        <v>1191675</v>
      </c>
      <c r="D110" s="91" t="s">
        <v>125</v>
      </c>
      <c r="E110" s="91" t="s">
        <v>330</v>
      </c>
      <c r="F110" s="89">
        <v>520032046</v>
      </c>
      <c r="G110" s="91" t="s">
        <v>332</v>
      </c>
      <c r="H110" s="90" t="s">
        <v>450</v>
      </c>
      <c r="I110" s="90" t="s">
        <v>137</v>
      </c>
      <c r="J110" s="104"/>
      <c r="K110" s="93">
        <v>4.63</v>
      </c>
      <c r="L110" s="91" t="s">
        <v>139</v>
      </c>
      <c r="M110" s="92">
        <v>3.3099999999999997E-2</v>
      </c>
      <c r="N110" s="92">
        <v>3.530000000000149E-2</v>
      </c>
      <c r="O110" s="93">
        <v>792.61057400000004</v>
      </c>
      <c r="P110" s="105">
        <v>5086667</v>
      </c>
      <c r="Q110" s="93"/>
      <c r="R110" s="93">
        <v>40317.461155734003</v>
      </c>
      <c r="S110" s="94">
        <v>5.6498009409081194E-2</v>
      </c>
      <c r="T110" s="94">
        <f t="shared" si="1"/>
        <v>5.2429771427747081E-3</v>
      </c>
      <c r="U110" s="94">
        <f>R110/'סכום נכסי הקרן'!$C$42</f>
        <v>3.6154826257434568E-4</v>
      </c>
    </row>
    <row r="111" spans="2:21">
      <c r="B111" s="88" t="s">
        <v>485</v>
      </c>
      <c r="C111" s="89">
        <v>2310266</v>
      </c>
      <c r="D111" s="91" t="s">
        <v>125</v>
      </c>
      <c r="E111" s="91" t="s">
        <v>330</v>
      </c>
      <c r="F111" s="89">
        <v>520032046</v>
      </c>
      <c r="G111" s="91" t="s">
        <v>332</v>
      </c>
      <c r="H111" s="90" t="s">
        <v>450</v>
      </c>
      <c r="I111" s="90" t="s">
        <v>137</v>
      </c>
      <c r="J111" s="104"/>
      <c r="K111" s="93">
        <v>0.31</v>
      </c>
      <c r="L111" s="91" t="s">
        <v>139</v>
      </c>
      <c r="M111" s="92">
        <v>1.8200000000000001E-2</v>
      </c>
      <c r="N111" s="92">
        <v>4.1000000000000189E-2</v>
      </c>
      <c r="O111" s="93">
        <v>526.58432700000014</v>
      </c>
      <c r="P111" s="105">
        <v>5536999</v>
      </c>
      <c r="Q111" s="93"/>
      <c r="R111" s="93">
        <v>29156.971133814997</v>
      </c>
      <c r="S111" s="94">
        <v>3.7054698965590049E-2</v>
      </c>
      <c r="T111" s="94">
        <f t="shared" si="1"/>
        <v>3.7916408629166056E-3</v>
      </c>
      <c r="U111" s="94">
        <f>R111/'סכום נכסי הקרן'!$C$42</f>
        <v>2.6146617255094485E-4</v>
      </c>
    </row>
    <row r="112" spans="2:21">
      <c r="B112" s="88" t="s">
        <v>486</v>
      </c>
      <c r="C112" s="89">
        <v>2310290</v>
      </c>
      <c r="D112" s="91" t="s">
        <v>125</v>
      </c>
      <c r="E112" s="91" t="s">
        <v>330</v>
      </c>
      <c r="F112" s="89">
        <v>520032046</v>
      </c>
      <c r="G112" s="91" t="s">
        <v>332</v>
      </c>
      <c r="H112" s="90" t="s">
        <v>450</v>
      </c>
      <c r="I112" s="90" t="s">
        <v>137</v>
      </c>
      <c r="J112" s="104"/>
      <c r="K112" s="93">
        <v>1.47</v>
      </c>
      <c r="L112" s="91" t="s">
        <v>139</v>
      </c>
      <c r="M112" s="92">
        <v>1.89E-2</v>
      </c>
      <c r="N112" s="92">
        <v>3.2500000000000251E-2</v>
      </c>
      <c r="O112" s="93">
        <v>1392.1949099999997</v>
      </c>
      <c r="P112" s="105">
        <v>5388408</v>
      </c>
      <c r="Q112" s="93"/>
      <c r="R112" s="93">
        <v>75017.139198072968</v>
      </c>
      <c r="S112" s="94">
        <v>6.3868011285439022E-2</v>
      </c>
      <c r="T112" s="94">
        <f t="shared" si="1"/>
        <v>9.7554046027996891E-3</v>
      </c>
      <c r="U112" s="94">
        <f>R112/'סכום נכסי הקרן'!$C$42</f>
        <v>6.7271885587229631E-4</v>
      </c>
    </row>
    <row r="113" spans="2:21">
      <c r="B113" s="88" t="s">
        <v>487</v>
      </c>
      <c r="C113" s="89">
        <v>1132927</v>
      </c>
      <c r="D113" s="91" t="s">
        <v>125</v>
      </c>
      <c r="E113" s="91" t="s">
        <v>330</v>
      </c>
      <c r="F113" s="89">
        <v>513992529</v>
      </c>
      <c r="G113" s="91" t="s">
        <v>344</v>
      </c>
      <c r="H113" s="90" t="s">
        <v>450</v>
      </c>
      <c r="I113" s="90" t="s">
        <v>137</v>
      </c>
      <c r="J113" s="104"/>
      <c r="K113" s="93">
        <v>1.03</v>
      </c>
      <c r="L113" s="91" t="s">
        <v>139</v>
      </c>
      <c r="M113" s="92">
        <v>2.75E-2</v>
      </c>
      <c r="N113" s="92">
        <v>2.6000000000033937E-2</v>
      </c>
      <c r="O113" s="93">
        <v>2266448.6834580004</v>
      </c>
      <c r="P113" s="105">
        <v>111.78</v>
      </c>
      <c r="Q113" s="93"/>
      <c r="R113" s="93">
        <v>2533.4363704640009</v>
      </c>
      <c r="S113" s="94">
        <v>8.1974406343858133E-3</v>
      </c>
      <c r="T113" s="94">
        <f t="shared" si="1"/>
        <v>3.294540033587354E-4</v>
      </c>
      <c r="U113" s="94">
        <f>R113/'סכום נכסי הקרן'!$C$42</f>
        <v>2.2718680487986206E-5</v>
      </c>
    </row>
    <row r="114" spans="2:21">
      <c r="B114" s="88" t="s">
        <v>488</v>
      </c>
      <c r="C114" s="89">
        <v>1138973</v>
      </c>
      <c r="D114" s="91" t="s">
        <v>125</v>
      </c>
      <c r="E114" s="91" t="s">
        <v>330</v>
      </c>
      <c r="F114" s="89">
        <v>513992529</v>
      </c>
      <c r="G114" s="91" t="s">
        <v>344</v>
      </c>
      <c r="H114" s="90" t="s">
        <v>450</v>
      </c>
      <c r="I114" s="90" t="s">
        <v>137</v>
      </c>
      <c r="J114" s="104"/>
      <c r="K114" s="93">
        <v>4.09</v>
      </c>
      <c r="L114" s="91" t="s">
        <v>139</v>
      </c>
      <c r="M114" s="92">
        <v>1.9599999999999999E-2</v>
      </c>
      <c r="N114" s="92">
        <v>2.8499999999994342E-2</v>
      </c>
      <c r="O114" s="93">
        <v>16911807.068078004</v>
      </c>
      <c r="P114" s="105">
        <v>107.72</v>
      </c>
      <c r="Q114" s="93"/>
      <c r="R114" s="93">
        <v>18217.399279798006</v>
      </c>
      <c r="S114" s="94">
        <v>1.6090521844551661E-2</v>
      </c>
      <c r="T114" s="94">
        <f t="shared" si="1"/>
        <v>2.3690332993896203E-3</v>
      </c>
      <c r="U114" s="94">
        <f>R114/'סכום נכסי הקרן'!$C$42</f>
        <v>1.6336517403198067E-4</v>
      </c>
    </row>
    <row r="115" spans="2:21">
      <c r="B115" s="88" t="s">
        <v>489</v>
      </c>
      <c r="C115" s="89">
        <v>1167147</v>
      </c>
      <c r="D115" s="91" t="s">
        <v>125</v>
      </c>
      <c r="E115" s="91" t="s">
        <v>330</v>
      </c>
      <c r="F115" s="89">
        <v>513992529</v>
      </c>
      <c r="G115" s="91" t="s">
        <v>344</v>
      </c>
      <c r="H115" s="90" t="s">
        <v>450</v>
      </c>
      <c r="I115" s="90" t="s">
        <v>137</v>
      </c>
      <c r="J115" s="104"/>
      <c r="K115" s="93">
        <v>6.29</v>
      </c>
      <c r="L115" s="91" t="s">
        <v>139</v>
      </c>
      <c r="M115" s="92">
        <v>1.5800000000000002E-2</v>
      </c>
      <c r="N115" s="92">
        <v>2.9800000000001999E-2</v>
      </c>
      <c r="O115" s="93">
        <v>38032164.888865001</v>
      </c>
      <c r="P115" s="105">
        <v>101.77</v>
      </c>
      <c r="Q115" s="93"/>
      <c r="R115" s="93">
        <v>38705.332517187002</v>
      </c>
      <c r="S115" s="94">
        <v>3.2031137439544694E-2</v>
      </c>
      <c r="T115" s="94">
        <f t="shared" si="1"/>
        <v>5.0333321561902211E-3</v>
      </c>
      <c r="U115" s="94">
        <f>R115/'סכום נכסי הקרן'!$C$42</f>
        <v>3.4709144184196883E-4</v>
      </c>
    </row>
    <row r="116" spans="2:21">
      <c r="B116" s="88" t="s">
        <v>490</v>
      </c>
      <c r="C116" s="89">
        <v>1135417</v>
      </c>
      <c r="D116" s="91" t="s">
        <v>125</v>
      </c>
      <c r="E116" s="91" t="s">
        <v>330</v>
      </c>
      <c r="F116" s="89">
        <v>514290345</v>
      </c>
      <c r="G116" s="91" t="s">
        <v>473</v>
      </c>
      <c r="H116" s="90" t="s">
        <v>450</v>
      </c>
      <c r="I116" s="90" t="s">
        <v>137</v>
      </c>
      <c r="J116" s="104"/>
      <c r="K116" s="93">
        <v>3.23</v>
      </c>
      <c r="L116" s="91" t="s">
        <v>139</v>
      </c>
      <c r="M116" s="92">
        <v>2.2499999999999999E-2</v>
      </c>
      <c r="N116" s="92">
        <v>2.1400000000003794E-2</v>
      </c>
      <c r="O116" s="93">
        <v>5381304.0648999987</v>
      </c>
      <c r="P116" s="105">
        <v>112.72</v>
      </c>
      <c r="Q116" s="93"/>
      <c r="R116" s="93">
        <v>6065.8059814050011</v>
      </c>
      <c r="S116" s="94">
        <v>1.315348773741226E-2</v>
      </c>
      <c r="T116" s="94">
        <f t="shared" si="1"/>
        <v>7.888116265597115E-4</v>
      </c>
      <c r="U116" s="94">
        <f>R116/'סכום נכסי הקרן'!$C$42</f>
        <v>5.4395330232200123E-5</v>
      </c>
    </row>
    <row r="117" spans="2:21">
      <c r="B117" s="88" t="s">
        <v>491</v>
      </c>
      <c r="C117" s="89">
        <v>1140607</v>
      </c>
      <c r="D117" s="91" t="s">
        <v>125</v>
      </c>
      <c r="E117" s="91" t="s">
        <v>330</v>
      </c>
      <c r="F117" s="89">
        <v>513765859</v>
      </c>
      <c r="G117" s="91" t="s">
        <v>344</v>
      </c>
      <c r="H117" s="90" t="s">
        <v>446</v>
      </c>
      <c r="I117" s="90" t="s">
        <v>341</v>
      </c>
      <c r="J117" s="104"/>
      <c r="K117" s="93">
        <v>2.4300000000000002</v>
      </c>
      <c r="L117" s="91" t="s">
        <v>139</v>
      </c>
      <c r="M117" s="92">
        <v>2.1499999999999998E-2</v>
      </c>
      <c r="N117" s="92">
        <v>2.9499999999998975E-2</v>
      </c>
      <c r="O117" s="93">
        <v>53202042.760678008</v>
      </c>
      <c r="P117" s="105">
        <v>110.12</v>
      </c>
      <c r="Q117" s="93"/>
      <c r="R117" s="93">
        <v>58586.086110920012</v>
      </c>
      <c r="S117" s="94">
        <v>2.7125918758687102E-2</v>
      </c>
      <c r="T117" s="94">
        <f t="shared" si="1"/>
        <v>7.6186719490520033E-3</v>
      </c>
      <c r="U117" s="94">
        <f>R117/'סכום נכסי הקרן'!$C$42</f>
        <v>5.2537280466683465E-4</v>
      </c>
    </row>
    <row r="118" spans="2:21">
      <c r="B118" s="88" t="s">
        <v>492</v>
      </c>
      <c r="C118" s="89">
        <v>1174556</v>
      </c>
      <c r="D118" s="91" t="s">
        <v>125</v>
      </c>
      <c r="E118" s="91" t="s">
        <v>330</v>
      </c>
      <c r="F118" s="89">
        <v>513765859</v>
      </c>
      <c r="G118" s="91" t="s">
        <v>344</v>
      </c>
      <c r="H118" s="90" t="s">
        <v>446</v>
      </c>
      <c r="I118" s="90" t="s">
        <v>341</v>
      </c>
      <c r="J118" s="104"/>
      <c r="K118" s="93">
        <v>7.46</v>
      </c>
      <c r="L118" s="91" t="s">
        <v>139</v>
      </c>
      <c r="M118" s="92">
        <v>1.15E-2</v>
      </c>
      <c r="N118" s="92">
        <v>3.5199999999998496E-2</v>
      </c>
      <c r="O118" s="93">
        <v>27339256.287562001</v>
      </c>
      <c r="P118" s="105">
        <v>92.66</v>
      </c>
      <c r="Q118" s="93"/>
      <c r="R118" s="93">
        <v>25332.554845965005</v>
      </c>
      <c r="S118" s="94">
        <v>5.9463922263622987E-2</v>
      </c>
      <c r="T118" s="94">
        <f t="shared" si="1"/>
        <v>3.2943048053657425E-3</v>
      </c>
      <c r="U118" s="94">
        <f>R118/'סכום נכסי הקרן'!$C$42</f>
        <v>2.271705838755517E-4</v>
      </c>
    </row>
    <row r="119" spans="2:21">
      <c r="B119" s="88" t="s">
        <v>493</v>
      </c>
      <c r="C119" s="89">
        <v>1158732</v>
      </c>
      <c r="D119" s="91" t="s">
        <v>125</v>
      </c>
      <c r="E119" s="91" t="s">
        <v>330</v>
      </c>
      <c r="F119" s="89">
        <v>512025891</v>
      </c>
      <c r="G119" s="91" t="s">
        <v>135</v>
      </c>
      <c r="H119" s="90" t="s">
        <v>495</v>
      </c>
      <c r="I119" s="90" t="s">
        <v>341</v>
      </c>
      <c r="J119" s="104"/>
      <c r="K119" s="93">
        <v>1.75</v>
      </c>
      <c r="L119" s="91" t="s">
        <v>139</v>
      </c>
      <c r="M119" s="92">
        <v>1.8500000000000003E-2</v>
      </c>
      <c r="N119" s="92">
        <v>3.7699999999985738E-2</v>
      </c>
      <c r="O119" s="93">
        <v>2749797.7254440002</v>
      </c>
      <c r="P119" s="105">
        <v>105.7</v>
      </c>
      <c r="Q119" s="93"/>
      <c r="R119" s="93">
        <v>2906.536309695</v>
      </c>
      <c r="S119" s="94">
        <v>3.3131200418157593E-3</v>
      </c>
      <c r="T119" s="94">
        <f t="shared" si="1"/>
        <v>3.7797279390962686E-4</v>
      </c>
      <c r="U119" s="94">
        <f>R119/'סכום נכסי הקרן'!$C$42</f>
        <v>2.6064467423192989E-5</v>
      </c>
    </row>
    <row r="120" spans="2:21">
      <c r="B120" s="88" t="s">
        <v>496</v>
      </c>
      <c r="C120" s="89">
        <v>1191824</v>
      </c>
      <c r="D120" s="91" t="s">
        <v>125</v>
      </c>
      <c r="E120" s="91" t="s">
        <v>330</v>
      </c>
      <c r="F120" s="89">
        <v>512025891</v>
      </c>
      <c r="G120" s="91" t="s">
        <v>135</v>
      </c>
      <c r="H120" s="90" t="s">
        <v>495</v>
      </c>
      <c r="I120" s="90" t="s">
        <v>341</v>
      </c>
      <c r="J120" s="104"/>
      <c r="K120" s="93">
        <v>2.37</v>
      </c>
      <c r="L120" s="91" t="s">
        <v>139</v>
      </c>
      <c r="M120" s="92">
        <v>3.2000000000000001E-2</v>
      </c>
      <c r="N120" s="92">
        <v>3.7899999999996353E-2</v>
      </c>
      <c r="O120" s="93">
        <v>22014388.539890002</v>
      </c>
      <c r="P120" s="105">
        <v>101.66</v>
      </c>
      <c r="Q120" s="93"/>
      <c r="R120" s="93">
        <v>22379.827571923008</v>
      </c>
      <c r="S120" s="94">
        <v>6.0551118610572476E-2</v>
      </c>
      <c r="T120" s="94">
        <f t="shared" si="1"/>
        <v>2.910325230192321E-3</v>
      </c>
      <c r="U120" s="94">
        <f>R120/'סכום נכסי הקרן'!$C$42</f>
        <v>2.0069189734164185E-4</v>
      </c>
    </row>
    <row r="121" spans="2:21">
      <c r="B121" s="88" t="s">
        <v>497</v>
      </c>
      <c r="C121" s="89">
        <v>1155357</v>
      </c>
      <c r="D121" s="91" t="s">
        <v>125</v>
      </c>
      <c r="E121" s="91" t="s">
        <v>330</v>
      </c>
      <c r="F121" s="89">
        <v>510454333</v>
      </c>
      <c r="G121" s="91" t="s">
        <v>135</v>
      </c>
      <c r="H121" s="90" t="s">
        <v>495</v>
      </c>
      <c r="I121" s="90" t="s">
        <v>341</v>
      </c>
      <c r="J121" s="104"/>
      <c r="K121" s="93">
        <v>0.75</v>
      </c>
      <c r="L121" s="91" t="s">
        <v>139</v>
      </c>
      <c r="M121" s="92">
        <v>3.15E-2</v>
      </c>
      <c r="N121" s="92">
        <v>2.970000000000364E-2</v>
      </c>
      <c r="O121" s="93">
        <v>8521782.361370001</v>
      </c>
      <c r="P121" s="105">
        <v>111.26</v>
      </c>
      <c r="Q121" s="93"/>
      <c r="R121" s="93">
        <v>9481.3353889150021</v>
      </c>
      <c r="S121" s="94">
        <v>6.2848260948705534E-2</v>
      </c>
      <c r="T121" s="94">
        <f t="shared" si="1"/>
        <v>1.2329750758621968E-3</v>
      </c>
      <c r="U121" s="94">
        <f>R121/'סכום נכסי הקרן'!$C$42</f>
        <v>8.5024211308983879E-5</v>
      </c>
    </row>
    <row r="122" spans="2:21">
      <c r="B122" s="88" t="s">
        <v>499</v>
      </c>
      <c r="C122" s="89">
        <v>1184779</v>
      </c>
      <c r="D122" s="91" t="s">
        <v>125</v>
      </c>
      <c r="E122" s="91" t="s">
        <v>330</v>
      </c>
      <c r="F122" s="89">
        <v>510454333</v>
      </c>
      <c r="G122" s="91" t="s">
        <v>135</v>
      </c>
      <c r="H122" s="90" t="s">
        <v>495</v>
      </c>
      <c r="I122" s="90" t="s">
        <v>341</v>
      </c>
      <c r="J122" s="104"/>
      <c r="K122" s="93">
        <v>3.08</v>
      </c>
      <c r="L122" s="91" t="s">
        <v>139</v>
      </c>
      <c r="M122" s="92">
        <v>0.01</v>
      </c>
      <c r="N122" s="92">
        <v>3.5100000000001394E-2</v>
      </c>
      <c r="O122" s="93">
        <v>19321501.600348003</v>
      </c>
      <c r="P122" s="105">
        <v>99.47</v>
      </c>
      <c r="Q122" s="93"/>
      <c r="R122" s="93">
        <v>19219.097967280999</v>
      </c>
      <c r="S122" s="94">
        <v>5.2323224074254215E-2</v>
      </c>
      <c r="T122" s="94">
        <f t="shared" si="1"/>
        <v>2.499296544442039E-3</v>
      </c>
      <c r="U122" s="94">
        <f>R122/'סכום נכסי הקרן'!$C$42</f>
        <v>1.7234794253229759E-4</v>
      </c>
    </row>
    <row r="123" spans="2:21">
      <c r="B123" s="88" t="s">
        <v>500</v>
      </c>
      <c r="C123" s="89">
        <v>1192442</v>
      </c>
      <c r="D123" s="91" t="s">
        <v>125</v>
      </c>
      <c r="E123" s="91" t="s">
        <v>330</v>
      </c>
      <c r="F123" s="89">
        <v>510454333</v>
      </c>
      <c r="G123" s="91" t="s">
        <v>135</v>
      </c>
      <c r="H123" s="90" t="s">
        <v>495</v>
      </c>
      <c r="I123" s="90" t="s">
        <v>341</v>
      </c>
      <c r="J123" s="104"/>
      <c r="K123" s="93">
        <v>3.45</v>
      </c>
      <c r="L123" s="91" t="s">
        <v>139</v>
      </c>
      <c r="M123" s="92">
        <v>3.2300000000000002E-2</v>
      </c>
      <c r="N123" s="92">
        <v>3.8500000000001221E-2</v>
      </c>
      <c r="O123" s="93">
        <v>22147604.772975996</v>
      </c>
      <c r="P123" s="105">
        <v>101.9</v>
      </c>
      <c r="Q123" s="93"/>
      <c r="R123" s="93">
        <v>22568.411075805005</v>
      </c>
      <c r="S123" s="94">
        <v>4.7130585574089195E-2</v>
      </c>
      <c r="T123" s="94">
        <f t="shared" si="1"/>
        <v>2.9348490710298797E-3</v>
      </c>
      <c r="U123" s="94">
        <f>R123/'סכום נכסי הקרן'!$C$42</f>
        <v>2.0238302659988933E-4</v>
      </c>
    </row>
    <row r="124" spans="2:21">
      <c r="B124" s="88" t="s">
        <v>501</v>
      </c>
      <c r="C124" s="89">
        <v>1139849</v>
      </c>
      <c r="D124" s="91" t="s">
        <v>125</v>
      </c>
      <c r="E124" s="91" t="s">
        <v>330</v>
      </c>
      <c r="F124" s="89">
        <v>520044520</v>
      </c>
      <c r="G124" s="91" t="s">
        <v>344</v>
      </c>
      <c r="H124" s="90" t="s">
        <v>502</v>
      </c>
      <c r="I124" s="90" t="s">
        <v>137</v>
      </c>
      <c r="J124" s="104"/>
      <c r="K124" s="93">
        <v>2.2400000000000002</v>
      </c>
      <c r="L124" s="91" t="s">
        <v>139</v>
      </c>
      <c r="M124" s="92">
        <v>2.5000000000000001E-2</v>
      </c>
      <c r="N124" s="92">
        <v>3.1499999999993908E-2</v>
      </c>
      <c r="O124" s="93">
        <v>10053246.223914001</v>
      </c>
      <c r="P124" s="105">
        <v>110.23</v>
      </c>
      <c r="Q124" s="93"/>
      <c r="R124" s="93">
        <v>11081.693322845002</v>
      </c>
      <c r="S124" s="94">
        <v>2.826533855737735E-2</v>
      </c>
      <c r="T124" s="94">
        <f t="shared" si="1"/>
        <v>1.4410893724306902E-3</v>
      </c>
      <c r="U124" s="94">
        <f>R124/'סכום נכסי הקרן'!$C$42</f>
        <v>9.9375477830317661E-5</v>
      </c>
    </row>
    <row r="125" spans="2:21">
      <c r="B125" s="88" t="s">
        <v>503</v>
      </c>
      <c r="C125" s="89">
        <v>1142629</v>
      </c>
      <c r="D125" s="91" t="s">
        <v>125</v>
      </c>
      <c r="E125" s="91" t="s">
        <v>330</v>
      </c>
      <c r="F125" s="89">
        <v>520044520</v>
      </c>
      <c r="G125" s="91" t="s">
        <v>344</v>
      </c>
      <c r="H125" s="90" t="s">
        <v>502</v>
      </c>
      <c r="I125" s="90" t="s">
        <v>137</v>
      </c>
      <c r="J125" s="104"/>
      <c r="K125" s="93">
        <v>5.25</v>
      </c>
      <c r="L125" s="91" t="s">
        <v>139</v>
      </c>
      <c r="M125" s="92">
        <v>1.9E-2</v>
      </c>
      <c r="N125" s="92">
        <v>3.5599999999999077E-2</v>
      </c>
      <c r="O125" s="93">
        <v>11839952.688876001</v>
      </c>
      <c r="P125" s="105">
        <v>101.98</v>
      </c>
      <c r="Q125" s="93"/>
      <c r="R125" s="93">
        <v>12074.383723002</v>
      </c>
      <c r="S125" s="94">
        <v>3.9395702541466196E-2</v>
      </c>
      <c r="T125" s="94">
        <f t="shared" si="1"/>
        <v>1.570181158686056E-3</v>
      </c>
      <c r="U125" s="94">
        <f>R125/'סכום נכסי הקרן'!$C$42</f>
        <v>1.0827746419460416E-4</v>
      </c>
    </row>
    <row r="126" spans="2:21">
      <c r="B126" s="88" t="s">
        <v>504</v>
      </c>
      <c r="C126" s="89">
        <v>1183151</v>
      </c>
      <c r="D126" s="91" t="s">
        <v>125</v>
      </c>
      <c r="E126" s="91" t="s">
        <v>330</v>
      </c>
      <c r="F126" s="89">
        <v>520044520</v>
      </c>
      <c r="G126" s="91" t="s">
        <v>344</v>
      </c>
      <c r="H126" s="90" t="s">
        <v>502</v>
      </c>
      <c r="I126" s="90" t="s">
        <v>137</v>
      </c>
      <c r="J126" s="104"/>
      <c r="K126" s="93">
        <v>7.03</v>
      </c>
      <c r="L126" s="91" t="s">
        <v>139</v>
      </c>
      <c r="M126" s="92">
        <v>3.9000000000000003E-3</v>
      </c>
      <c r="N126" s="92">
        <v>3.8200000000001497E-2</v>
      </c>
      <c r="O126" s="93">
        <v>12263352.427094001</v>
      </c>
      <c r="P126" s="105">
        <v>84.23</v>
      </c>
      <c r="Q126" s="93"/>
      <c r="R126" s="93">
        <v>10329.421768803002</v>
      </c>
      <c r="S126" s="94">
        <v>5.2184478413165966E-2</v>
      </c>
      <c r="T126" s="94">
        <f t="shared" si="1"/>
        <v>1.3432622164059893E-3</v>
      </c>
      <c r="U126" s="94">
        <f>R126/'סכום נכסי הקרן'!$C$42</f>
        <v>9.2629455993838362E-5</v>
      </c>
    </row>
    <row r="127" spans="2:21">
      <c r="B127" s="88" t="s">
        <v>505</v>
      </c>
      <c r="C127" s="89">
        <v>1177526</v>
      </c>
      <c r="D127" s="91" t="s">
        <v>125</v>
      </c>
      <c r="E127" s="91" t="s">
        <v>330</v>
      </c>
      <c r="F127" s="89">
        <v>515846558</v>
      </c>
      <c r="G127" s="91" t="s">
        <v>507</v>
      </c>
      <c r="H127" s="90" t="s">
        <v>495</v>
      </c>
      <c r="I127" s="90" t="s">
        <v>341</v>
      </c>
      <c r="J127" s="104"/>
      <c r="K127" s="93">
        <v>4.67</v>
      </c>
      <c r="L127" s="91" t="s">
        <v>139</v>
      </c>
      <c r="M127" s="92">
        <v>7.4999999999999997E-3</v>
      </c>
      <c r="N127" s="92">
        <v>4.1099999999981464E-2</v>
      </c>
      <c r="O127" s="93">
        <v>7143064.7621710002</v>
      </c>
      <c r="P127" s="105">
        <v>93.2</v>
      </c>
      <c r="Q127" s="93"/>
      <c r="R127" s="93">
        <v>6657.3362781940023</v>
      </c>
      <c r="S127" s="94">
        <v>1.4614511159715907E-2</v>
      </c>
      <c r="T127" s="94">
        <f t="shared" si="1"/>
        <v>8.6573561275377748E-4</v>
      </c>
      <c r="U127" s="94">
        <f>R127/'סכום נכסי הקרן'!$C$42</f>
        <v>5.9699899144365719E-5</v>
      </c>
    </row>
    <row r="128" spans="2:21">
      <c r="B128" s="88" t="s">
        <v>508</v>
      </c>
      <c r="C128" s="89">
        <v>1184555</v>
      </c>
      <c r="D128" s="91" t="s">
        <v>125</v>
      </c>
      <c r="E128" s="91" t="s">
        <v>330</v>
      </c>
      <c r="F128" s="89">
        <v>515846558</v>
      </c>
      <c r="G128" s="91" t="s">
        <v>507</v>
      </c>
      <c r="H128" s="90" t="s">
        <v>495</v>
      </c>
      <c r="I128" s="90" t="s">
        <v>341</v>
      </c>
      <c r="J128" s="104"/>
      <c r="K128" s="93">
        <v>5.32</v>
      </c>
      <c r="L128" s="91" t="s">
        <v>139</v>
      </c>
      <c r="M128" s="92">
        <v>7.4999999999999997E-3</v>
      </c>
      <c r="N128" s="92">
        <v>4.3099999999999222E-2</v>
      </c>
      <c r="O128" s="93">
        <v>39485256.505671002</v>
      </c>
      <c r="P128" s="105">
        <v>88.98</v>
      </c>
      <c r="Q128" s="93"/>
      <c r="R128" s="93">
        <v>35133.979949941007</v>
      </c>
      <c r="S128" s="94">
        <v>4.5502560625324547E-2</v>
      </c>
      <c r="T128" s="94">
        <f t="shared" si="1"/>
        <v>4.5689050979850071E-3</v>
      </c>
      <c r="U128" s="94">
        <f>R128/'סכום נכסי הקרן'!$C$42</f>
        <v>3.1506521105475121E-4</v>
      </c>
    </row>
    <row r="129" spans="2:21">
      <c r="B129" s="88" t="s">
        <v>509</v>
      </c>
      <c r="C129" s="89">
        <v>1130632</v>
      </c>
      <c r="D129" s="91" t="s">
        <v>125</v>
      </c>
      <c r="E129" s="91" t="s">
        <v>330</v>
      </c>
      <c r="F129" s="89">
        <v>513257873</v>
      </c>
      <c r="G129" s="91" t="s">
        <v>344</v>
      </c>
      <c r="H129" s="90" t="s">
        <v>495</v>
      </c>
      <c r="I129" s="90" t="s">
        <v>341</v>
      </c>
      <c r="J129" s="104"/>
      <c r="K129" s="93">
        <v>0.85</v>
      </c>
      <c r="L129" s="91" t="s">
        <v>139</v>
      </c>
      <c r="M129" s="92">
        <v>3.4500000000000003E-2</v>
      </c>
      <c r="N129" s="92">
        <v>3.1200000000214865E-2</v>
      </c>
      <c r="O129" s="93">
        <v>115877.94460500003</v>
      </c>
      <c r="P129" s="105">
        <v>110.85</v>
      </c>
      <c r="Q129" s="93"/>
      <c r="R129" s="93">
        <v>128.45069755200004</v>
      </c>
      <c r="S129" s="94">
        <v>8.9660931366736404E-4</v>
      </c>
      <c r="T129" s="94">
        <f t="shared" si="1"/>
        <v>1.670402976609112E-5</v>
      </c>
      <c r="U129" s="94">
        <f>R129/'סכום נכסי הקרן'!$C$42</f>
        <v>1.1518861851692627E-6</v>
      </c>
    </row>
    <row r="130" spans="2:21">
      <c r="B130" s="88" t="s">
        <v>510</v>
      </c>
      <c r="C130" s="89">
        <v>1138668</v>
      </c>
      <c r="D130" s="91" t="s">
        <v>125</v>
      </c>
      <c r="E130" s="91" t="s">
        <v>330</v>
      </c>
      <c r="F130" s="89">
        <v>513257873</v>
      </c>
      <c r="G130" s="91" t="s">
        <v>344</v>
      </c>
      <c r="H130" s="90" t="s">
        <v>495</v>
      </c>
      <c r="I130" s="90" t="s">
        <v>341</v>
      </c>
      <c r="J130" s="104"/>
      <c r="K130" s="93">
        <v>1.96</v>
      </c>
      <c r="L130" s="91" t="s">
        <v>139</v>
      </c>
      <c r="M130" s="92">
        <v>2.0499999999999997E-2</v>
      </c>
      <c r="N130" s="92">
        <v>3.3799999999970902E-2</v>
      </c>
      <c r="O130" s="93">
        <v>1959786.9979440002</v>
      </c>
      <c r="P130" s="105">
        <v>109.1</v>
      </c>
      <c r="Q130" s="93"/>
      <c r="R130" s="93">
        <v>2138.1276580690005</v>
      </c>
      <c r="S130" s="94">
        <v>5.2967702890891434E-3</v>
      </c>
      <c r="T130" s="94">
        <f t="shared" si="1"/>
        <v>2.7804713189376665E-4</v>
      </c>
      <c r="U130" s="94">
        <f>R130/'סכום נכסי הקרן'!$C$42</f>
        <v>1.9173735591906425E-5</v>
      </c>
    </row>
    <row r="131" spans="2:21">
      <c r="B131" s="88" t="s">
        <v>511</v>
      </c>
      <c r="C131" s="89">
        <v>1141696</v>
      </c>
      <c r="D131" s="91" t="s">
        <v>125</v>
      </c>
      <c r="E131" s="91" t="s">
        <v>330</v>
      </c>
      <c r="F131" s="89">
        <v>513257873</v>
      </c>
      <c r="G131" s="91" t="s">
        <v>344</v>
      </c>
      <c r="H131" s="90" t="s">
        <v>495</v>
      </c>
      <c r="I131" s="90" t="s">
        <v>341</v>
      </c>
      <c r="J131" s="104"/>
      <c r="K131" s="93">
        <v>2.4300000000000002</v>
      </c>
      <c r="L131" s="91" t="s">
        <v>139</v>
      </c>
      <c r="M131" s="92">
        <v>2.0499999999999997E-2</v>
      </c>
      <c r="N131" s="92">
        <v>3.6499999999997007E-2</v>
      </c>
      <c r="O131" s="93">
        <v>12615315.587929003</v>
      </c>
      <c r="P131" s="105">
        <v>108.48</v>
      </c>
      <c r="Q131" s="93"/>
      <c r="R131" s="93">
        <v>13685.094770554</v>
      </c>
      <c r="S131" s="94">
        <v>1.6467186718518722E-2</v>
      </c>
      <c r="T131" s="94">
        <f t="shared" si="1"/>
        <v>1.779641798415073E-3</v>
      </c>
      <c r="U131" s="94">
        <f>R131/'סכום נכסי הקרן'!$C$42</f>
        <v>1.2272157262946544E-4</v>
      </c>
    </row>
    <row r="132" spans="2:21">
      <c r="B132" s="88" t="s">
        <v>512</v>
      </c>
      <c r="C132" s="89">
        <v>1165141</v>
      </c>
      <c r="D132" s="91" t="s">
        <v>125</v>
      </c>
      <c r="E132" s="91" t="s">
        <v>330</v>
      </c>
      <c r="F132" s="89">
        <v>513257873</v>
      </c>
      <c r="G132" s="91" t="s">
        <v>344</v>
      </c>
      <c r="H132" s="90" t="s">
        <v>495</v>
      </c>
      <c r="I132" s="90" t="s">
        <v>341</v>
      </c>
      <c r="J132" s="104"/>
      <c r="K132" s="93">
        <v>5.5</v>
      </c>
      <c r="L132" s="91" t="s">
        <v>139</v>
      </c>
      <c r="M132" s="92">
        <v>8.3999999999999995E-3</v>
      </c>
      <c r="N132" s="92">
        <v>3.8299999999996018E-2</v>
      </c>
      <c r="O132" s="93">
        <v>20817297.535484999</v>
      </c>
      <c r="P132" s="105">
        <v>94.09</v>
      </c>
      <c r="Q132" s="93"/>
      <c r="R132" s="93">
        <v>19586.994552854001</v>
      </c>
      <c r="S132" s="94">
        <v>3.0738023520453465E-2</v>
      </c>
      <c r="T132" s="94">
        <f t="shared" si="1"/>
        <v>2.5471386786878802E-3</v>
      </c>
      <c r="U132" s="94">
        <f>R132/'סכום נכסי הקרן'!$C$42</f>
        <v>1.7564706820906496E-4</v>
      </c>
    </row>
    <row r="133" spans="2:21">
      <c r="B133" s="88" t="s">
        <v>513</v>
      </c>
      <c r="C133" s="89">
        <v>1178367</v>
      </c>
      <c r="D133" s="91" t="s">
        <v>125</v>
      </c>
      <c r="E133" s="91" t="s">
        <v>330</v>
      </c>
      <c r="F133" s="89">
        <v>513257873</v>
      </c>
      <c r="G133" s="91" t="s">
        <v>344</v>
      </c>
      <c r="H133" s="90" t="s">
        <v>495</v>
      </c>
      <c r="I133" s="90" t="s">
        <v>341</v>
      </c>
      <c r="J133" s="104"/>
      <c r="K133" s="93">
        <v>6.32</v>
      </c>
      <c r="L133" s="91" t="s">
        <v>139</v>
      </c>
      <c r="M133" s="92">
        <v>5.0000000000000001E-3</v>
      </c>
      <c r="N133" s="92">
        <v>3.4100000000023833E-2</v>
      </c>
      <c r="O133" s="93">
        <v>3731076.6385220005</v>
      </c>
      <c r="P133" s="105">
        <v>90.77</v>
      </c>
      <c r="Q133" s="93"/>
      <c r="R133" s="93">
        <v>3386.6981722729997</v>
      </c>
      <c r="S133" s="94">
        <v>2.0713151990231545E-2</v>
      </c>
      <c r="T133" s="94">
        <f t="shared" si="1"/>
        <v>4.4041416789903401E-4</v>
      </c>
      <c r="U133" s="94">
        <f>R133/'סכום נכסי הקרן'!$C$42</f>
        <v>3.0370335952438105E-5</v>
      </c>
    </row>
    <row r="134" spans="2:21">
      <c r="B134" s="88" t="s">
        <v>514</v>
      </c>
      <c r="C134" s="89">
        <v>1178375</v>
      </c>
      <c r="D134" s="91" t="s">
        <v>125</v>
      </c>
      <c r="E134" s="91" t="s">
        <v>330</v>
      </c>
      <c r="F134" s="89">
        <v>513257873</v>
      </c>
      <c r="G134" s="91" t="s">
        <v>344</v>
      </c>
      <c r="H134" s="90" t="s">
        <v>495</v>
      </c>
      <c r="I134" s="90" t="s">
        <v>341</v>
      </c>
      <c r="J134" s="104"/>
      <c r="K134" s="93">
        <v>6.19</v>
      </c>
      <c r="L134" s="91" t="s">
        <v>139</v>
      </c>
      <c r="M134" s="92">
        <v>9.7000000000000003E-3</v>
      </c>
      <c r="N134" s="92">
        <v>3.9800000000000384E-2</v>
      </c>
      <c r="O134" s="93">
        <v>10253152.617094003</v>
      </c>
      <c r="P134" s="105">
        <v>90.71</v>
      </c>
      <c r="Q134" s="93"/>
      <c r="R134" s="93">
        <v>9300.6352545670015</v>
      </c>
      <c r="S134" s="94">
        <v>2.458466812113758E-2</v>
      </c>
      <c r="T134" s="94">
        <f t="shared" si="1"/>
        <v>1.2094764068754928E-3</v>
      </c>
      <c r="U134" s="94">
        <f>R134/'סכום נכסי הקרן'!$C$42</f>
        <v>8.3403776446577403E-5</v>
      </c>
    </row>
    <row r="135" spans="2:21">
      <c r="B135" s="88" t="s">
        <v>515</v>
      </c>
      <c r="C135" s="89">
        <v>1171214</v>
      </c>
      <c r="D135" s="91" t="s">
        <v>125</v>
      </c>
      <c r="E135" s="91" t="s">
        <v>330</v>
      </c>
      <c r="F135" s="89">
        <v>513893123</v>
      </c>
      <c r="G135" s="91" t="s">
        <v>517</v>
      </c>
      <c r="H135" s="90" t="s">
        <v>502</v>
      </c>
      <c r="I135" s="90" t="s">
        <v>137</v>
      </c>
      <c r="J135" s="104"/>
      <c r="K135" s="93">
        <v>1.54</v>
      </c>
      <c r="L135" s="91" t="s">
        <v>139</v>
      </c>
      <c r="M135" s="92">
        <v>1.8500000000000003E-2</v>
      </c>
      <c r="N135" s="92">
        <v>3.5099999999999153E-2</v>
      </c>
      <c r="O135" s="93">
        <v>15781759.007908002</v>
      </c>
      <c r="P135" s="105">
        <v>107.74</v>
      </c>
      <c r="Q135" s="93"/>
      <c r="R135" s="93">
        <v>17003.267162693006</v>
      </c>
      <c r="S135" s="94">
        <v>2.6745117624572941E-2</v>
      </c>
      <c r="T135" s="94">
        <f t="shared" si="1"/>
        <v>2.2111447132581283E-3</v>
      </c>
      <c r="U135" s="94">
        <f>R135/'סכום נכסי הקרן'!$C$42</f>
        <v>1.5247740121862249E-4</v>
      </c>
    </row>
    <row r="136" spans="2:21">
      <c r="B136" s="88" t="s">
        <v>518</v>
      </c>
      <c r="C136" s="89">
        <v>1175660</v>
      </c>
      <c r="D136" s="91" t="s">
        <v>125</v>
      </c>
      <c r="E136" s="91" t="s">
        <v>330</v>
      </c>
      <c r="F136" s="89">
        <v>513893123</v>
      </c>
      <c r="G136" s="91" t="s">
        <v>517</v>
      </c>
      <c r="H136" s="90" t="s">
        <v>502</v>
      </c>
      <c r="I136" s="90" t="s">
        <v>137</v>
      </c>
      <c r="J136" s="104"/>
      <c r="K136" s="93">
        <v>1.1299999999999999</v>
      </c>
      <c r="L136" s="91" t="s">
        <v>139</v>
      </c>
      <c r="M136" s="92">
        <v>0.01</v>
      </c>
      <c r="N136" s="92">
        <v>4.010000000000178E-2</v>
      </c>
      <c r="O136" s="93">
        <v>31314135.644159008</v>
      </c>
      <c r="P136" s="105">
        <v>106.2</v>
      </c>
      <c r="Q136" s="93"/>
      <c r="R136" s="93">
        <v>33255.612513310007</v>
      </c>
      <c r="S136" s="94">
        <v>3.291774990146689E-2</v>
      </c>
      <c r="T136" s="94">
        <f t="shared" si="1"/>
        <v>4.3246377941002726E-3</v>
      </c>
      <c r="U136" s="94">
        <f>R136/'סכום נכסי הקרן'!$C$42</f>
        <v>2.982208844597077E-4</v>
      </c>
    </row>
    <row r="137" spans="2:21">
      <c r="B137" s="88" t="s">
        <v>519</v>
      </c>
      <c r="C137" s="89">
        <v>1182831</v>
      </c>
      <c r="D137" s="91" t="s">
        <v>125</v>
      </c>
      <c r="E137" s="91" t="s">
        <v>330</v>
      </c>
      <c r="F137" s="89">
        <v>513893123</v>
      </c>
      <c r="G137" s="91" t="s">
        <v>517</v>
      </c>
      <c r="H137" s="90" t="s">
        <v>502</v>
      </c>
      <c r="I137" s="90" t="s">
        <v>137</v>
      </c>
      <c r="J137" s="104"/>
      <c r="K137" s="93">
        <v>4.1399999999999997</v>
      </c>
      <c r="L137" s="91" t="s">
        <v>139</v>
      </c>
      <c r="M137" s="92">
        <v>0.01</v>
      </c>
      <c r="N137" s="92">
        <v>4.6799999999997198E-2</v>
      </c>
      <c r="O137" s="93">
        <v>39862723.145750009</v>
      </c>
      <c r="P137" s="105">
        <v>93.07</v>
      </c>
      <c r="Q137" s="93"/>
      <c r="R137" s="93">
        <v>37100.235077902005</v>
      </c>
      <c r="S137" s="94">
        <v>3.3666191306295813E-2</v>
      </c>
      <c r="T137" s="94">
        <f t="shared" si="1"/>
        <v>4.8246015232371441E-3</v>
      </c>
      <c r="U137" s="94">
        <f>R137/'סכום נכסי הקרן'!$C$42</f>
        <v>3.3269767363830092E-4</v>
      </c>
    </row>
    <row r="138" spans="2:21">
      <c r="B138" s="88" t="s">
        <v>520</v>
      </c>
      <c r="C138" s="89">
        <v>1191659</v>
      </c>
      <c r="D138" s="91" t="s">
        <v>125</v>
      </c>
      <c r="E138" s="91" t="s">
        <v>330</v>
      </c>
      <c r="F138" s="89">
        <v>513893123</v>
      </c>
      <c r="G138" s="91" t="s">
        <v>517</v>
      </c>
      <c r="H138" s="90" t="s">
        <v>502</v>
      </c>
      <c r="I138" s="90" t="s">
        <v>137</v>
      </c>
      <c r="J138" s="104"/>
      <c r="K138" s="93">
        <v>2.8</v>
      </c>
      <c r="L138" s="91" t="s">
        <v>139</v>
      </c>
      <c r="M138" s="92">
        <v>3.5400000000000001E-2</v>
      </c>
      <c r="N138" s="92">
        <v>4.4099999999997669E-2</v>
      </c>
      <c r="O138" s="93">
        <v>27616123.185000006</v>
      </c>
      <c r="P138" s="105">
        <v>101.14</v>
      </c>
      <c r="Q138" s="93"/>
      <c r="R138" s="93">
        <v>27930.946984050006</v>
      </c>
      <c r="S138" s="94">
        <v>4.019755634561361E-2</v>
      </c>
      <c r="T138" s="94">
        <f t="shared" si="1"/>
        <v>3.6322058089860469E-3</v>
      </c>
      <c r="U138" s="94">
        <f>R138/'סכום נכסי הקרן'!$C$42</f>
        <v>2.504717575130158E-4</v>
      </c>
    </row>
    <row r="139" spans="2:21">
      <c r="B139" s="88" t="s">
        <v>521</v>
      </c>
      <c r="C139" s="89">
        <v>1139542</v>
      </c>
      <c r="D139" s="91" t="s">
        <v>125</v>
      </c>
      <c r="E139" s="91" t="s">
        <v>330</v>
      </c>
      <c r="F139" s="89">
        <v>510216054</v>
      </c>
      <c r="G139" s="91" t="s">
        <v>352</v>
      </c>
      <c r="H139" s="90" t="s">
        <v>495</v>
      </c>
      <c r="I139" s="90" t="s">
        <v>341</v>
      </c>
      <c r="J139" s="104"/>
      <c r="K139" s="93">
        <v>2.81</v>
      </c>
      <c r="L139" s="91" t="s">
        <v>139</v>
      </c>
      <c r="M139" s="92">
        <v>1.9400000000000001E-2</v>
      </c>
      <c r="N139" s="92">
        <v>2.5500000000006781E-2</v>
      </c>
      <c r="O139" s="93">
        <v>2760123.5701210005</v>
      </c>
      <c r="P139" s="105">
        <v>109.66</v>
      </c>
      <c r="Q139" s="93"/>
      <c r="R139" s="93">
        <v>3026.7512743890002</v>
      </c>
      <c r="S139" s="94">
        <v>7.6363262882837386E-3</v>
      </c>
      <c r="T139" s="94">
        <f t="shared" si="1"/>
        <v>3.9360582967235794E-4</v>
      </c>
      <c r="U139" s="94">
        <f>R139/'סכום נכסי הקרן'!$C$42</f>
        <v>2.7142499381918411E-5</v>
      </c>
    </row>
    <row r="140" spans="2:21">
      <c r="B140" s="88" t="s">
        <v>523</v>
      </c>
      <c r="C140" s="89">
        <v>1142595</v>
      </c>
      <c r="D140" s="91" t="s">
        <v>125</v>
      </c>
      <c r="E140" s="91" t="s">
        <v>330</v>
      </c>
      <c r="F140" s="89">
        <v>510216054</v>
      </c>
      <c r="G140" s="91" t="s">
        <v>352</v>
      </c>
      <c r="H140" s="90" t="s">
        <v>495</v>
      </c>
      <c r="I140" s="90" t="s">
        <v>341</v>
      </c>
      <c r="J140" s="104"/>
      <c r="K140" s="93">
        <v>3.78</v>
      </c>
      <c r="L140" s="91" t="s">
        <v>139</v>
      </c>
      <c r="M140" s="92">
        <v>1.23E-2</v>
      </c>
      <c r="N140" s="92">
        <v>2.5400000000002226E-2</v>
      </c>
      <c r="O140" s="93">
        <v>27064557.610853005</v>
      </c>
      <c r="P140" s="105">
        <v>105.9</v>
      </c>
      <c r="Q140" s="93"/>
      <c r="R140" s="93">
        <v>28661.365742002999</v>
      </c>
      <c r="S140" s="94">
        <v>2.1282649035037536E-2</v>
      </c>
      <c r="T140" s="94">
        <f t="shared" ref="T140:T167" si="2">IFERROR(R140/$R$11,0)</f>
        <v>3.7271911761898248E-3</v>
      </c>
      <c r="U140" s="94">
        <f>R140/'סכום נכסי הקרן'!$C$42</f>
        <v>2.5702181362566507E-4</v>
      </c>
    </row>
    <row r="141" spans="2:21">
      <c r="B141" s="88" t="s">
        <v>524</v>
      </c>
      <c r="C141" s="89">
        <v>1142231</v>
      </c>
      <c r="D141" s="91" t="s">
        <v>125</v>
      </c>
      <c r="E141" s="91" t="s">
        <v>330</v>
      </c>
      <c r="F141" s="89">
        <v>510560188</v>
      </c>
      <c r="G141" s="91" t="s">
        <v>525</v>
      </c>
      <c r="H141" s="90" t="s">
        <v>526</v>
      </c>
      <c r="I141" s="90" t="s">
        <v>137</v>
      </c>
      <c r="J141" s="104"/>
      <c r="K141" s="93">
        <v>2.66</v>
      </c>
      <c r="L141" s="91" t="s">
        <v>139</v>
      </c>
      <c r="M141" s="92">
        <v>2.5699999999999997E-2</v>
      </c>
      <c r="N141" s="92">
        <v>3.9399999999999116E-2</v>
      </c>
      <c r="O141" s="93">
        <v>26880892.299167003</v>
      </c>
      <c r="P141" s="105">
        <v>108.2</v>
      </c>
      <c r="Q141" s="93"/>
      <c r="R141" s="93">
        <v>29085.124261007</v>
      </c>
      <c r="S141" s="94">
        <v>2.0961167294870246E-2</v>
      </c>
      <c r="T141" s="94">
        <f t="shared" si="2"/>
        <v>3.7822977271854854E-3</v>
      </c>
      <c r="U141" s="94">
        <f>R141/'סכום נכסי הקרן'!$C$42</f>
        <v>2.6082188317134346E-4</v>
      </c>
    </row>
    <row r="142" spans="2:21">
      <c r="B142" s="88" t="s">
        <v>527</v>
      </c>
      <c r="C142" s="89">
        <v>1171628</v>
      </c>
      <c r="D142" s="91" t="s">
        <v>125</v>
      </c>
      <c r="E142" s="91" t="s">
        <v>330</v>
      </c>
      <c r="F142" s="89">
        <v>510560188</v>
      </c>
      <c r="G142" s="91" t="s">
        <v>525</v>
      </c>
      <c r="H142" s="90" t="s">
        <v>526</v>
      </c>
      <c r="I142" s="90" t="s">
        <v>137</v>
      </c>
      <c r="J142" s="104"/>
      <c r="K142" s="93">
        <v>1.49</v>
      </c>
      <c r="L142" s="91" t="s">
        <v>139</v>
      </c>
      <c r="M142" s="92">
        <v>1.2199999999999999E-2</v>
      </c>
      <c r="N142" s="92">
        <v>3.6300000000005786E-2</v>
      </c>
      <c r="O142" s="93">
        <v>3902911.2056640005</v>
      </c>
      <c r="P142" s="105">
        <v>106.66</v>
      </c>
      <c r="Q142" s="93"/>
      <c r="R142" s="93">
        <v>4162.8452350930002</v>
      </c>
      <c r="S142" s="94">
        <v>8.4845895775304356E-3</v>
      </c>
      <c r="T142" s="94">
        <f t="shared" si="2"/>
        <v>5.4134615104346978E-4</v>
      </c>
      <c r="U142" s="94">
        <f>R142/'סכום נכסי הקרן'!$C$42</f>
        <v>3.7330462260511529E-5</v>
      </c>
    </row>
    <row r="143" spans="2:21">
      <c r="B143" s="88" t="s">
        <v>528</v>
      </c>
      <c r="C143" s="89">
        <v>1178292</v>
      </c>
      <c r="D143" s="91" t="s">
        <v>125</v>
      </c>
      <c r="E143" s="91" t="s">
        <v>330</v>
      </c>
      <c r="F143" s="89">
        <v>510560188</v>
      </c>
      <c r="G143" s="91" t="s">
        <v>525</v>
      </c>
      <c r="H143" s="90" t="s">
        <v>526</v>
      </c>
      <c r="I143" s="90" t="s">
        <v>137</v>
      </c>
      <c r="J143" s="104"/>
      <c r="K143" s="93">
        <v>5.34</v>
      </c>
      <c r="L143" s="91" t="s">
        <v>139</v>
      </c>
      <c r="M143" s="92">
        <v>1.09E-2</v>
      </c>
      <c r="N143" s="92">
        <v>3.9899999999995071E-2</v>
      </c>
      <c r="O143" s="93">
        <v>10402073.066350002</v>
      </c>
      <c r="P143" s="105">
        <v>93.67</v>
      </c>
      <c r="Q143" s="93"/>
      <c r="R143" s="93">
        <v>9743.6218123200015</v>
      </c>
      <c r="S143" s="94">
        <v>1.8618484947717544E-2</v>
      </c>
      <c r="T143" s="94">
        <f t="shared" si="2"/>
        <v>1.2670834170958054E-3</v>
      </c>
      <c r="U143" s="94">
        <f>R143/'סכום נכסי הקרן'!$C$42</f>
        <v>8.7376274111565137E-5</v>
      </c>
    </row>
    <row r="144" spans="2:21">
      <c r="B144" s="88" t="s">
        <v>529</v>
      </c>
      <c r="C144" s="89">
        <v>1184530</v>
      </c>
      <c r="D144" s="91" t="s">
        <v>125</v>
      </c>
      <c r="E144" s="91" t="s">
        <v>330</v>
      </c>
      <c r="F144" s="89">
        <v>510560188</v>
      </c>
      <c r="G144" s="91" t="s">
        <v>525</v>
      </c>
      <c r="H144" s="90" t="s">
        <v>526</v>
      </c>
      <c r="I144" s="90" t="s">
        <v>137</v>
      </c>
      <c r="J144" s="104"/>
      <c r="K144" s="93">
        <v>6.26</v>
      </c>
      <c r="L144" s="91" t="s">
        <v>139</v>
      </c>
      <c r="M144" s="92">
        <v>1.54E-2</v>
      </c>
      <c r="N144" s="92">
        <v>4.1700000000005587E-2</v>
      </c>
      <c r="O144" s="93">
        <v>11649993.596963</v>
      </c>
      <c r="P144" s="105">
        <v>91.75</v>
      </c>
      <c r="Q144" s="93"/>
      <c r="R144" s="93">
        <v>10688.869059459001</v>
      </c>
      <c r="S144" s="94">
        <v>3.3285695991322854E-2</v>
      </c>
      <c r="T144" s="94">
        <f t="shared" si="2"/>
        <v>1.3900055845377812E-3</v>
      </c>
      <c r="U144" s="94">
        <f>R144/'סכום נכסי הקרן'!$C$42</f>
        <v>9.5852812318824839E-5</v>
      </c>
    </row>
    <row r="145" spans="2:21">
      <c r="B145" s="88" t="s">
        <v>530</v>
      </c>
      <c r="C145" s="89">
        <v>1182989</v>
      </c>
      <c r="D145" s="91" t="s">
        <v>125</v>
      </c>
      <c r="E145" s="91" t="s">
        <v>330</v>
      </c>
      <c r="F145" s="89">
        <v>510381601</v>
      </c>
      <c r="G145" s="91" t="s">
        <v>532</v>
      </c>
      <c r="H145" s="90" t="s">
        <v>533</v>
      </c>
      <c r="I145" s="90" t="s">
        <v>341</v>
      </c>
      <c r="J145" s="104"/>
      <c r="K145" s="93">
        <v>4.4800000000000004</v>
      </c>
      <c r="L145" s="91" t="s">
        <v>139</v>
      </c>
      <c r="M145" s="92">
        <v>7.4999999999999997E-3</v>
      </c>
      <c r="N145" s="92">
        <v>3.7900000000000197E-2</v>
      </c>
      <c r="O145" s="93">
        <v>52169039.685253009</v>
      </c>
      <c r="P145" s="105">
        <v>94.32</v>
      </c>
      <c r="Q145" s="93"/>
      <c r="R145" s="93">
        <v>49205.838452056996</v>
      </c>
      <c r="S145" s="94">
        <v>3.3898914581384568E-2</v>
      </c>
      <c r="T145" s="94">
        <f t="shared" si="2"/>
        <v>6.3988425585302178E-3</v>
      </c>
      <c r="U145" s="94">
        <f>R145/'סכום נכסי הקרן'!$C$42</f>
        <v>4.4125510116167077E-4</v>
      </c>
    </row>
    <row r="146" spans="2:21">
      <c r="B146" s="88" t="s">
        <v>534</v>
      </c>
      <c r="C146" s="89">
        <v>1260769</v>
      </c>
      <c r="D146" s="91" t="s">
        <v>125</v>
      </c>
      <c r="E146" s="91" t="s">
        <v>330</v>
      </c>
      <c r="F146" s="89">
        <v>520033234</v>
      </c>
      <c r="G146" s="91" t="s">
        <v>525</v>
      </c>
      <c r="H146" s="90" t="s">
        <v>526</v>
      </c>
      <c r="I146" s="90" t="s">
        <v>137</v>
      </c>
      <c r="J146" s="104"/>
      <c r="K146" s="93">
        <v>3.54</v>
      </c>
      <c r="L146" s="91" t="s">
        <v>139</v>
      </c>
      <c r="M146" s="92">
        <v>1.3300000000000001E-2</v>
      </c>
      <c r="N146" s="92">
        <v>3.5500000000000143E-2</v>
      </c>
      <c r="O146" s="93">
        <v>13701805.270912003</v>
      </c>
      <c r="P146" s="105">
        <v>102.71</v>
      </c>
      <c r="Q146" s="93"/>
      <c r="R146" s="93">
        <v>14073.124746076002</v>
      </c>
      <c r="S146" s="94">
        <v>4.1773796557658546E-2</v>
      </c>
      <c r="T146" s="94">
        <f t="shared" si="2"/>
        <v>1.8301021258775314E-3</v>
      </c>
      <c r="U146" s="94">
        <f>R146/'סכום נכסי הקרן'!$C$42</f>
        <v>1.2620124519453204E-4</v>
      </c>
    </row>
    <row r="147" spans="2:21">
      <c r="B147" s="88" t="s">
        <v>536</v>
      </c>
      <c r="C147" s="89">
        <v>6120224</v>
      </c>
      <c r="D147" s="91" t="s">
        <v>125</v>
      </c>
      <c r="E147" s="91" t="s">
        <v>330</v>
      </c>
      <c r="F147" s="89">
        <v>520020116</v>
      </c>
      <c r="G147" s="91" t="s">
        <v>344</v>
      </c>
      <c r="H147" s="90" t="s">
        <v>533</v>
      </c>
      <c r="I147" s="90" t="s">
        <v>341</v>
      </c>
      <c r="J147" s="104"/>
      <c r="K147" s="93">
        <v>3.76</v>
      </c>
      <c r="L147" s="91" t="s">
        <v>139</v>
      </c>
      <c r="M147" s="92">
        <v>1.8000000000000002E-2</v>
      </c>
      <c r="N147" s="92">
        <v>3.2900000000018602E-2</v>
      </c>
      <c r="O147" s="93">
        <v>1553538.7054059999</v>
      </c>
      <c r="P147" s="105">
        <v>105.55</v>
      </c>
      <c r="Q147" s="93"/>
      <c r="R147" s="93">
        <v>1639.7601003550003</v>
      </c>
      <c r="S147" s="94">
        <v>1.8538249109563015E-3</v>
      </c>
      <c r="T147" s="94">
        <f t="shared" si="2"/>
        <v>2.1323824663926089E-4</v>
      </c>
      <c r="U147" s="94">
        <f>R147/'סכום נכסי הקרן'!$C$42</f>
        <v>1.4704606845953861E-5</v>
      </c>
    </row>
    <row r="148" spans="2:21">
      <c r="B148" s="88" t="s">
        <v>537</v>
      </c>
      <c r="C148" s="89">
        <v>1193630</v>
      </c>
      <c r="D148" s="91" t="s">
        <v>125</v>
      </c>
      <c r="E148" s="91" t="s">
        <v>330</v>
      </c>
      <c r="F148" s="89">
        <v>520025438</v>
      </c>
      <c r="G148" s="91" t="s">
        <v>344</v>
      </c>
      <c r="H148" s="90" t="s">
        <v>533</v>
      </c>
      <c r="I148" s="90" t="s">
        <v>341</v>
      </c>
      <c r="J148" s="104"/>
      <c r="K148" s="93">
        <v>5</v>
      </c>
      <c r="L148" s="91" t="s">
        <v>139</v>
      </c>
      <c r="M148" s="92">
        <v>3.6200000000000003E-2</v>
      </c>
      <c r="N148" s="92">
        <v>4.1299999999997283E-2</v>
      </c>
      <c r="O148" s="93">
        <v>42632855.632657006</v>
      </c>
      <c r="P148" s="105">
        <v>99.51</v>
      </c>
      <c r="Q148" s="93"/>
      <c r="R148" s="93">
        <v>42423.954436704</v>
      </c>
      <c r="S148" s="94">
        <v>2.3988781560546735E-2</v>
      </c>
      <c r="T148" s="94">
        <f t="shared" si="2"/>
        <v>5.516910466127423E-3</v>
      </c>
      <c r="U148" s="94">
        <f>R148/'סכום נכסי הקרן'!$C$42</f>
        <v>3.8043831576785932E-4</v>
      </c>
    </row>
    <row r="149" spans="2:21">
      <c r="B149" s="88" t="s">
        <v>538</v>
      </c>
      <c r="C149" s="89">
        <v>1132828</v>
      </c>
      <c r="D149" s="91" t="s">
        <v>125</v>
      </c>
      <c r="E149" s="91" t="s">
        <v>330</v>
      </c>
      <c r="F149" s="89">
        <v>511930125</v>
      </c>
      <c r="G149" s="91" t="s">
        <v>163</v>
      </c>
      <c r="H149" s="90" t="s">
        <v>533</v>
      </c>
      <c r="I149" s="90" t="s">
        <v>341</v>
      </c>
      <c r="J149" s="104"/>
      <c r="K149" s="93">
        <v>1.01</v>
      </c>
      <c r="L149" s="91" t="s">
        <v>139</v>
      </c>
      <c r="M149" s="92">
        <v>1.9799999999999998E-2</v>
      </c>
      <c r="N149" s="92">
        <v>2.9799999999998699E-2</v>
      </c>
      <c r="O149" s="93">
        <v>5701224.127541001</v>
      </c>
      <c r="P149" s="105">
        <v>109.45</v>
      </c>
      <c r="Q149" s="93">
        <v>6427.8445086770016</v>
      </c>
      <c r="R149" s="93">
        <v>12667.834316118004</v>
      </c>
      <c r="S149" s="94">
        <v>7.5045833995894054E-2</v>
      </c>
      <c r="T149" s="94">
        <f t="shared" si="2"/>
        <v>1.6473548647151814E-3</v>
      </c>
      <c r="U149" s="94">
        <f>R149/'סכום נכסי הקרן'!$C$42</f>
        <v>1.1359925343217601E-4</v>
      </c>
    </row>
    <row r="150" spans="2:21">
      <c r="B150" s="88" t="s">
        <v>540</v>
      </c>
      <c r="C150" s="89">
        <v>1166057</v>
      </c>
      <c r="D150" s="91" t="s">
        <v>125</v>
      </c>
      <c r="E150" s="91" t="s">
        <v>330</v>
      </c>
      <c r="F150" s="89">
        <v>514401702</v>
      </c>
      <c r="G150" s="91" t="s">
        <v>352</v>
      </c>
      <c r="H150" s="90" t="s">
        <v>542</v>
      </c>
      <c r="I150" s="90" t="s">
        <v>341</v>
      </c>
      <c r="J150" s="104"/>
      <c r="K150" s="93">
        <v>3.72</v>
      </c>
      <c r="L150" s="91" t="s">
        <v>139</v>
      </c>
      <c r="M150" s="92">
        <v>2.75E-2</v>
      </c>
      <c r="N150" s="92">
        <v>3.5800000000004079E-2</v>
      </c>
      <c r="O150" s="93">
        <v>28654944.120171003</v>
      </c>
      <c r="P150" s="105">
        <v>107.45</v>
      </c>
      <c r="Q150" s="93"/>
      <c r="R150" s="93">
        <v>30789.736636899004</v>
      </c>
      <c r="S150" s="94">
        <v>3.1733068416425161E-2</v>
      </c>
      <c r="T150" s="94">
        <f t="shared" si="2"/>
        <v>4.0039695157331528E-3</v>
      </c>
      <c r="U150" s="94">
        <f>R150/'סכום נכסי הקרן'!$C$42</f>
        <v>2.7610805509784209E-4</v>
      </c>
    </row>
    <row r="151" spans="2:21">
      <c r="B151" s="88" t="s">
        <v>543</v>
      </c>
      <c r="C151" s="89">
        <v>1180355</v>
      </c>
      <c r="D151" s="91" t="s">
        <v>125</v>
      </c>
      <c r="E151" s="91" t="s">
        <v>330</v>
      </c>
      <c r="F151" s="89">
        <v>514401702</v>
      </c>
      <c r="G151" s="91" t="s">
        <v>352</v>
      </c>
      <c r="H151" s="90" t="s">
        <v>542</v>
      </c>
      <c r="I151" s="90" t="s">
        <v>341</v>
      </c>
      <c r="J151" s="104"/>
      <c r="K151" s="93">
        <v>3.97</v>
      </c>
      <c r="L151" s="91" t="s">
        <v>139</v>
      </c>
      <c r="M151" s="92">
        <v>2.5000000000000001E-2</v>
      </c>
      <c r="N151" s="92">
        <v>5.9700000000009495E-2</v>
      </c>
      <c r="O151" s="93">
        <v>2762018.6700250003</v>
      </c>
      <c r="P151" s="105">
        <v>88.16</v>
      </c>
      <c r="Q151" s="93"/>
      <c r="R151" s="93">
        <v>2434.9955984770004</v>
      </c>
      <c r="S151" s="94">
        <v>3.2465042367945634E-3</v>
      </c>
      <c r="T151" s="94">
        <f t="shared" si="2"/>
        <v>3.166525346489048E-4</v>
      </c>
      <c r="U151" s="94">
        <f>R151/'סכום נכסי הקרן'!$C$42</f>
        <v>2.1835909374475367E-5</v>
      </c>
    </row>
    <row r="152" spans="2:21">
      <c r="B152" s="88" t="s">
        <v>544</v>
      </c>
      <c r="C152" s="89">
        <v>1260603</v>
      </c>
      <c r="D152" s="91" t="s">
        <v>125</v>
      </c>
      <c r="E152" s="91" t="s">
        <v>330</v>
      </c>
      <c r="F152" s="89">
        <v>520033234</v>
      </c>
      <c r="G152" s="91" t="s">
        <v>525</v>
      </c>
      <c r="H152" s="90" t="s">
        <v>545</v>
      </c>
      <c r="I152" s="90" t="s">
        <v>137</v>
      </c>
      <c r="J152" s="104"/>
      <c r="K152" s="93">
        <v>2.63</v>
      </c>
      <c r="L152" s="91" t="s">
        <v>139</v>
      </c>
      <c r="M152" s="92">
        <v>0.04</v>
      </c>
      <c r="N152" s="92">
        <v>9.329999999999293E-2</v>
      </c>
      <c r="O152" s="93">
        <v>20570619.802767999</v>
      </c>
      <c r="P152" s="105">
        <v>96.6</v>
      </c>
      <c r="Q152" s="93"/>
      <c r="R152" s="93">
        <v>19871.218411812006</v>
      </c>
      <c r="S152" s="94">
        <v>7.9254873917185449E-3</v>
      </c>
      <c r="T152" s="94">
        <f t="shared" si="2"/>
        <v>2.5840998154566842E-3</v>
      </c>
      <c r="U152" s="94">
        <f>R152/'סכום נכסי הקרן'!$C$42</f>
        <v>1.7819585574287096E-4</v>
      </c>
    </row>
    <row r="153" spans="2:21">
      <c r="B153" s="88" t="s">
        <v>546</v>
      </c>
      <c r="C153" s="89">
        <v>1260652</v>
      </c>
      <c r="D153" s="91" t="s">
        <v>125</v>
      </c>
      <c r="E153" s="91" t="s">
        <v>330</v>
      </c>
      <c r="F153" s="89">
        <v>520033234</v>
      </c>
      <c r="G153" s="91" t="s">
        <v>525</v>
      </c>
      <c r="H153" s="90" t="s">
        <v>545</v>
      </c>
      <c r="I153" s="90" t="s">
        <v>137</v>
      </c>
      <c r="J153" s="104"/>
      <c r="K153" s="93">
        <v>3.3</v>
      </c>
      <c r="L153" s="91" t="s">
        <v>139</v>
      </c>
      <c r="M153" s="92">
        <v>3.2799999999999996E-2</v>
      </c>
      <c r="N153" s="92">
        <v>9.4299999999987616E-2</v>
      </c>
      <c r="O153" s="93">
        <v>20101625.421725005</v>
      </c>
      <c r="P153" s="105">
        <v>92.19</v>
      </c>
      <c r="Q153" s="93"/>
      <c r="R153" s="93">
        <v>18531.688454372004</v>
      </c>
      <c r="S153" s="94">
        <v>1.4275694426210676E-2</v>
      </c>
      <c r="T153" s="94">
        <f t="shared" si="2"/>
        <v>2.4099042002667368E-3</v>
      </c>
      <c r="U153" s="94">
        <f>R153/'סכום נכסי הקרן'!$C$42</f>
        <v>1.6618357334969151E-4</v>
      </c>
    </row>
    <row r="154" spans="2:21">
      <c r="B154" s="88" t="s">
        <v>547</v>
      </c>
      <c r="C154" s="89">
        <v>1260736</v>
      </c>
      <c r="D154" s="91" t="s">
        <v>125</v>
      </c>
      <c r="E154" s="91" t="s">
        <v>330</v>
      </c>
      <c r="F154" s="89">
        <v>520033234</v>
      </c>
      <c r="G154" s="91" t="s">
        <v>525</v>
      </c>
      <c r="H154" s="90" t="s">
        <v>545</v>
      </c>
      <c r="I154" s="90" t="s">
        <v>137</v>
      </c>
      <c r="J154" s="104"/>
      <c r="K154" s="93">
        <v>3.91</v>
      </c>
      <c r="L154" s="91" t="s">
        <v>139</v>
      </c>
      <c r="M154" s="92">
        <v>1.7899999999999999E-2</v>
      </c>
      <c r="N154" s="92">
        <v>8.5000000000011441E-2</v>
      </c>
      <c r="O154" s="93">
        <v>9356580.8227700051</v>
      </c>
      <c r="P154" s="105">
        <v>84.13</v>
      </c>
      <c r="Q154" s="93"/>
      <c r="R154" s="93">
        <v>7871.6911206400009</v>
      </c>
      <c r="S154" s="94">
        <v>9.0971163100837613E-3</v>
      </c>
      <c r="T154" s="94">
        <f t="shared" si="2"/>
        <v>1.0236531626106253E-3</v>
      </c>
      <c r="U154" s="94">
        <f>R154/'סכום נכסי הקרן'!$C$42</f>
        <v>7.0589669255117157E-5</v>
      </c>
    </row>
    <row r="155" spans="2:21">
      <c r="B155" s="88" t="s">
        <v>548</v>
      </c>
      <c r="C155" s="89">
        <v>6120323</v>
      </c>
      <c r="D155" s="91" t="s">
        <v>125</v>
      </c>
      <c r="E155" s="91" t="s">
        <v>330</v>
      </c>
      <c r="F155" s="89">
        <v>520020116</v>
      </c>
      <c r="G155" s="91" t="s">
        <v>344</v>
      </c>
      <c r="H155" s="90" t="s">
        <v>542</v>
      </c>
      <c r="I155" s="90" t="s">
        <v>341</v>
      </c>
      <c r="J155" s="104"/>
      <c r="K155" s="93">
        <v>3.01</v>
      </c>
      <c r="L155" s="91" t="s">
        <v>139</v>
      </c>
      <c r="M155" s="92">
        <v>3.3000000000000002E-2</v>
      </c>
      <c r="N155" s="92">
        <v>4.9799999999998519E-2</v>
      </c>
      <c r="O155" s="93">
        <v>24325200.786747001</v>
      </c>
      <c r="P155" s="105">
        <v>105.04</v>
      </c>
      <c r="Q155" s="93"/>
      <c r="R155" s="93">
        <v>25551.190993612006</v>
      </c>
      <c r="S155" s="94">
        <v>3.8526182996270163E-2</v>
      </c>
      <c r="T155" s="94">
        <f t="shared" si="2"/>
        <v>3.3227367624344109E-3</v>
      </c>
      <c r="U155" s="94">
        <f>R155/'סכום נכסי הקרן'!$C$42</f>
        <v>2.2913121128243096E-4</v>
      </c>
    </row>
    <row r="156" spans="2:21">
      <c r="B156" s="88" t="s">
        <v>549</v>
      </c>
      <c r="C156" s="89">
        <v>1168350</v>
      </c>
      <c r="D156" s="91" t="s">
        <v>125</v>
      </c>
      <c r="E156" s="91" t="s">
        <v>330</v>
      </c>
      <c r="F156" s="89">
        <v>515434074</v>
      </c>
      <c r="G156" s="91" t="s">
        <v>344</v>
      </c>
      <c r="H156" s="90" t="s">
        <v>542</v>
      </c>
      <c r="I156" s="90" t="s">
        <v>341</v>
      </c>
      <c r="J156" s="104"/>
      <c r="K156" s="93">
        <v>2.5</v>
      </c>
      <c r="L156" s="91" t="s">
        <v>139</v>
      </c>
      <c r="M156" s="92">
        <v>1E-3</v>
      </c>
      <c r="N156" s="92">
        <v>2.7500000000001121E-2</v>
      </c>
      <c r="O156" s="93">
        <v>25607773.502708003</v>
      </c>
      <c r="P156" s="105">
        <v>103.46</v>
      </c>
      <c r="Q156" s="93"/>
      <c r="R156" s="93">
        <v>26493.802360696005</v>
      </c>
      <c r="S156" s="94">
        <v>4.5218649684285996E-2</v>
      </c>
      <c r="T156" s="94">
        <f t="shared" si="2"/>
        <v>3.4453161538561886E-3</v>
      </c>
      <c r="U156" s="94">
        <f>R156/'סכום נכסי הקרן'!$C$42</f>
        <v>2.3758411214182894E-4</v>
      </c>
    </row>
    <row r="157" spans="2:21">
      <c r="B157" s="88" t="s">
        <v>550</v>
      </c>
      <c r="C157" s="89">
        <v>1175975</v>
      </c>
      <c r="D157" s="91" t="s">
        <v>125</v>
      </c>
      <c r="E157" s="91" t="s">
        <v>330</v>
      </c>
      <c r="F157" s="89">
        <v>515434074</v>
      </c>
      <c r="G157" s="91" t="s">
        <v>344</v>
      </c>
      <c r="H157" s="90" t="s">
        <v>542</v>
      </c>
      <c r="I157" s="90" t="s">
        <v>341</v>
      </c>
      <c r="J157" s="104"/>
      <c r="K157" s="93">
        <v>5.21</v>
      </c>
      <c r="L157" s="91" t="s">
        <v>139</v>
      </c>
      <c r="M157" s="92">
        <v>3.0000000000000001E-3</v>
      </c>
      <c r="N157" s="92">
        <v>3.7300000000000048E-2</v>
      </c>
      <c r="O157" s="93">
        <v>14441129.655233003</v>
      </c>
      <c r="P157" s="105">
        <v>91.84</v>
      </c>
      <c r="Q157" s="93"/>
      <c r="R157" s="93">
        <v>13262.733848315002</v>
      </c>
      <c r="S157" s="94">
        <v>3.9915337609891272E-2</v>
      </c>
      <c r="T157" s="94">
        <f t="shared" si="2"/>
        <v>1.7247169941783515E-3</v>
      </c>
      <c r="U157" s="94">
        <f>R157/'סכום נכסי הקרן'!$C$42</f>
        <v>1.1893403608233616E-4</v>
      </c>
    </row>
    <row r="158" spans="2:21">
      <c r="B158" s="88" t="s">
        <v>551</v>
      </c>
      <c r="C158" s="89">
        <v>1185834</v>
      </c>
      <c r="D158" s="91" t="s">
        <v>125</v>
      </c>
      <c r="E158" s="91" t="s">
        <v>330</v>
      </c>
      <c r="F158" s="89">
        <v>515434074</v>
      </c>
      <c r="G158" s="91" t="s">
        <v>344</v>
      </c>
      <c r="H158" s="90" t="s">
        <v>542</v>
      </c>
      <c r="I158" s="90" t="s">
        <v>341</v>
      </c>
      <c r="J158" s="104"/>
      <c r="K158" s="93">
        <v>3.73</v>
      </c>
      <c r="L158" s="91" t="s">
        <v>139</v>
      </c>
      <c r="M158" s="92">
        <v>3.0000000000000001E-3</v>
      </c>
      <c r="N158" s="92">
        <v>3.6200000000000065E-2</v>
      </c>
      <c r="O158" s="93">
        <v>20974577.064356007</v>
      </c>
      <c r="P158" s="105">
        <v>94.5</v>
      </c>
      <c r="Q158" s="93"/>
      <c r="R158" s="93">
        <v>19820.975730853006</v>
      </c>
      <c r="S158" s="94">
        <v>4.1239829068729861E-2</v>
      </c>
      <c r="T158" s="94">
        <f t="shared" si="2"/>
        <v>2.577566139468451E-3</v>
      </c>
      <c r="U158" s="94">
        <f>R158/'סכום נכסי הקרן'!$C$42</f>
        <v>1.7774530271976176E-4</v>
      </c>
    </row>
    <row r="159" spans="2:21">
      <c r="B159" s="88" t="s">
        <v>552</v>
      </c>
      <c r="C159" s="89">
        <v>1192129</v>
      </c>
      <c r="D159" s="91" t="s">
        <v>125</v>
      </c>
      <c r="E159" s="91" t="s">
        <v>330</v>
      </c>
      <c r="F159" s="89">
        <v>515434074</v>
      </c>
      <c r="G159" s="91" t="s">
        <v>344</v>
      </c>
      <c r="H159" s="90" t="s">
        <v>542</v>
      </c>
      <c r="I159" s="90" t="s">
        <v>341</v>
      </c>
      <c r="J159" s="104"/>
      <c r="K159" s="93">
        <v>3.24</v>
      </c>
      <c r="L159" s="91" t="s">
        <v>139</v>
      </c>
      <c r="M159" s="92">
        <v>3.0000000000000001E-3</v>
      </c>
      <c r="N159" s="92">
        <v>3.5499999999988208E-2</v>
      </c>
      <c r="O159" s="93">
        <v>8073376.3551120022</v>
      </c>
      <c r="P159" s="105">
        <v>92.47</v>
      </c>
      <c r="Q159" s="93"/>
      <c r="R159" s="93">
        <v>7465.4514022560006</v>
      </c>
      <c r="S159" s="94">
        <v>3.229350542044801E-2</v>
      </c>
      <c r="T159" s="94">
        <f t="shared" si="2"/>
        <v>9.7082479750729275E-4</v>
      </c>
      <c r="U159" s="94">
        <f>R159/'סכום נכסי הקרן'!$C$42</f>
        <v>6.6946700175216694E-5</v>
      </c>
    </row>
    <row r="160" spans="2:21">
      <c r="B160" s="88" t="s">
        <v>553</v>
      </c>
      <c r="C160" s="89">
        <v>1188192</v>
      </c>
      <c r="D160" s="91" t="s">
        <v>125</v>
      </c>
      <c r="E160" s="91" t="s">
        <v>330</v>
      </c>
      <c r="F160" s="89">
        <v>512607888</v>
      </c>
      <c r="G160" s="91" t="s">
        <v>555</v>
      </c>
      <c r="H160" s="90" t="s">
        <v>545</v>
      </c>
      <c r="I160" s="90" t="s">
        <v>137</v>
      </c>
      <c r="J160" s="104"/>
      <c r="K160" s="93">
        <v>4.2699999999999996</v>
      </c>
      <c r="L160" s="91" t="s">
        <v>139</v>
      </c>
      <c r="M160" s="92">
        <v>3.2500000000000001E-2</v>
      </c>
      <c r="N160" s="92">
        <v>4.9399999999997356E-2</v>
      </c>
      <c r="O160" s="93">
        <v>10347853.674173001</v>
      </c>
      <c r="P160" s="105">
        <v>97.23</v>
      </c>
      <c r="Q160" s="93"/>
      <c r="R160" s="93">
        <v>10061.217846689002</v>
      </c>
      <c r="S160" s="94">
        <v>3.9799437208357699E-2</v>
      </c>
      <c r="T160" s="94">
        <f t="shared" si="2"/>
        <v>1.3083843497711195E-3</v>
      </c>
      <c r="U160" s="94">
        <f>R160/'סכום נכסי הקרן'!$C$42</f>
        <v>9.0224327811749163E-5</v>
      </c>
    </row>
    <row r="161" spans="2:21">
      <c r="B161" s="88" t="s">
        <v>560</v>
      </c>
      <c r="C161" s="90" t="s">
        <v>561</v>
      </c>
      <c r="D161" s="91" t="s">
        <v>125</v>
      </c>
      <c r="E161" s="91" t="s">
        <v>330</v>
      </c>
      <c r="F161" s="90" t="s">
        <v>562</v>
      </c>
      <c r="G161" s="91" t="s">
        <v>344</v>
      </c>
      <c r="H161" s="90" t="s">
        <v>559</v>
      </c>
      <c r="I161" s="90"/>
      <c r="J161" s="104"/>
      <c r="K161" s="93">
        <v>3.42</v>
      </c>
      <c r="L161" s="91" t="s">
        <v>139</v>
      </c>
      <c r="M161" s="92">
        <v>1.9E-2</v>
      </c>
      <c r="N161" s="92">
        <v>3.4999999999996943E-2</v>
      </c>
      <c r="O161" s="93">
        <v>21040855.759999998</v>
      </c>
      <c r="P161" s="105">
        <v>101</v>
      </c>
      <c r="Q161" s="93"/>
      <c r="R161" s="93">
        <v>21251.263862593001</v>
      </c>
      <c r="S161" s="94">
        <v>3.8691486122936089E-2</v>
      </c>
      <c r="T161" s="94">
        <f t="shared" si="2"/>
        <v>2.7635641603589163E-3</v>
      </c>
      <c r="U161" s="94">
        <f>R161/'סכום נכסי הקרן'!$C$42</f>
        <v>1.905714622592683E-4</v>
      </c>
    </row>
    <row r="162" spans="2:21">
      <c r="B162" s="88" t="s">
        <v>563</v>
      </c>
      <c r="C162" s="90" t="s">
        <v>564</v>
      </c>
      <c r="D162" s="91" t="s">
        <v>125</v>
      </c>
      <c r="E162" s="91" t="s">
        <v>330</v>
      </c>
      <c r="F162" s="90" t="s">
        <v>565</v>
      </c>
      <c r="G162" s="91" t="s">
        <v>344</v>
      </c>
      <c r="H162" s="90" t="s">
        <v>559</v>
      </c>
      <c r="I162" s="90"/>
      <c r="J162" s="104"/>
      <c r="K162" s="93">
        <v>3.75</v>
      </c>
      <c r="L162" s="91" t="s">
        <v>139</v>
      </c>
      <c r="M162" s="92">
        <v>2.75E-2</v>
      </c>
      <c r="N162" s="92">
        <v>2.8600000000000323E-2</v>
      </c>
      <c r="O162" s="93">
        <v>22037485.279259004</v>
      </c>
      <c r="P162" s="105">
        <v>109.41</v>
      </c>
      <c r="Q162" s="93"/>
      <c r="R162" s="93">
        <v>24111.212319533999</v>
      </c>
      <c r="S162" s="94">
        <v>4.3145393224349737E-2</v>
      </c>
      <c r="T162" s="94">
        <f t="shared" si="2"/>
        <v>3.1354785607060941E-3</v>
      </c>
      <c r="U162" s="94">
        <f>R162/'סכום נכסי הקרן'!$C$42</f>
        <v>2.162181514608809E-4</v>
      </c>
    </row>
    <row r="163" spans="2:21">
      <c r="B163" s="88" t="s">
        <v>566</v>
      </c>
      <c r="C163" s="90" t="s">
        <v>567</v>
      </c>
      <c r="D163" s="91" t="s">
        <v>125</v>
      </c>
      <c r="E163" s="91" t="s">
        <v>330</v>
      </c>
      <c r="F163" s="90" t="s">
        <v>565</v>
      </c>
      <c r="G163" s="91" t="s">
        <v>344</v>
      </c>
      <c r="H163" s="90" t="s">
        <v>559</v>
      </c>
      <c r="I163" s="90"/>
      <c r="J163" s="104"/>
      <c r="K163" s="93">
        <v>5.41</v>
      </c>
      <c r="L163" s="91" t="s">
        <v>139</v>
      </c>
      <c r="M163" s="92">
        <v>8.5000000000000006E-3</v>
      </c>
      <c r="N163" s="92">
        <v>3.0199999999998988E-2</v>
      </c>
      <c r="O163" s="93">
        <v>16954221.588071004</v>
      </c>
      <c r="P163" s="105">
        <v>97.44</v>
      </c>
      <c r="Q163" s="93"/>
      <c r="R163" s="93">
        <v>16520.194923683004</v>
      </c>
      <c r="S163" s="94">
        <v>3.2786869929590574E-2</v>
      </c>
      <c r="T163" s="94">
        <f t="shared" si="2"/>
        <v>2.1483248670963067E-3</v>
      </c>
      <c r="U163" s="94">
        <f>R163/'סכום נכסי הקרן'!$C$42</f>
        <v>1.4814543378552123E-4</v>
      </c>
    </row>
    <row r="164" spans="2:21">
      <c r="B164" s="88" t="s">
        <v>568</v>
      </c>
      <c r="C164" s="90" t="s">
        <v>569</v>
      </c>
      <c r="D164" s="91" t="s">
        <v>125</v>
      </c>
      <c r="E164" s="91" t="s">
        <v>330</v>
      </c>
      <c r="F164" s="90" t="s">
        <v>565</v>
      </c>
      <c r="G164" s="91" t="s">
        <v>344</v>
      </c>
      <c r="H164" s="90" t="s">
        <v>559</v>
      </c>
      <c r="I164" s="90"/>
      <c r="J164" s="104"/>
      <c r="K164" s="93">
        <v>6.73</v>
      </c>
      <c r="L164" s="91" t="s">
        <v>139</v>
      </c>
      <c r="M164" s="92">
        <v>3.1800000000000002E-2</v>
      </c>
      <c r="N164" s="92">
        <v>3.6099999999995164E-2</v>
      </c>
      <c r="O164" s="93">
        <v>7205704.0657090005</v>
      </c>
      <c r="P164" s="105">
        <v>100.16</v>
      </c>
      <c r="Q164" s="93"/>
      <c r="R164" s="93">
        <v>7217.2330607090025</v>
      </c>
      <c r="S164" s="94">
        <v>3.6790074878530588E-2</v>
      </c>
      <c r="T164" s="94">
        <f t="shared" si="2"/>
        <v>9.3854590261057704E-4</v>
      </c>
      <c r="U164" s="94">
        <f>R164/'סכום נכסי הקרן'!$C$42</f>
        <v>6.4720793395552331E-5</v>
      </c>
    </row>
    <row r="165" spans="2:21">
      <c r="B165" s="88" t="s">
        <v>570</v>
      </c>
      <c r="C165" s="90" t="s">
        <v>571</v>
      </c>
      <c r="D165" s="91" t="s">
        <v>125</v>
      </c>
      <c r="E165" s="91" t="s">
        <v>330</v>
      </c>
      <c r="F165" s="90" t="s">
        <v>572</v>
      </c>
      <c r="G165" s="91" t="s">
        <v>352</v>
      </c>
      <c r="H165" s="90" t="s">
        <v>559</v>
      </c>
      <c r="I165" s="90"/>
      <c r="J165" s="104"/>
      <c r="K165" s="93">
        <v>2.5099999999999998</v>
      </c>
      <c r="L165" s="91" t="s">
        <v>139</v>
      </c>
      <c r="M165" s="92">
        <v>1.6399999999999998E-2</v>
      </c>
      <c r="N165" s="92">
        <v>2.879999999999925E-2</v>
      </c>
      <c r="O165" s="93">
        <v>9399574.126736002</v>
      </c>
      <c r="P165" s="105">
        <v>107.69</v>
      </c>
      <c r="Q165" s="93"/>
      <c r="R165" s="93">
        <v>10122.401057252002</v>
      </c>
      <c r="S165" s="94">
        <v>3.6045890962996541E-2</v>
      </c>
      <c r="T165" s="94">
        <f t="shared" si="2"/>
        <v>1.3163407578709327E-3</v>
      </c>
      <c r="U165" s="94">
        <f>R165/'סכום נכסי הקרן'!$C$42</f>
        <v>9.0772990422034267E-5</v>
      </c>
    </row>
    <row r="166" spans="2:21">
      <c r="B166" s="88" t="s">
        <v>573</v>
      </c>
      <c r="C166" s="90" t="s">
        <v>574</v>
      </c>
      <c r="D166" s="91" t="s">
        <v>125</v>
      </c>
      <c r="E166" s="91" t="s">
        <v>330</v>
      </c>
      <c r="F166" s="90" t="s">
        <v>575</v>
      </c>
      <c r="G166" s="91" t="s">
        <v>576</v>
      </c>
      <c r="H166" s="90" t="s">
        <v>559</v>
      </c>
      <c r="I166" s="90"/>
      <c r="J166" s="104"/>
      <c r="K166" s="93">
        <v>3.27</v>
      </c>
      <c r="L166" s="91" t="s">
        <v>139</v>
      </c>
      <c r="M166" s="92">
        <v>1.4800000000000001E-2</v>
      </c>
      <c r="N166" s="92">
        <v>4.3000000000000267E-2</v>
      </c>
      <c r="O166" s="93">
        <v>42667147.030454002</v>
      </c>
      <c r="P166" s="105">
        <v>99.03</v>
      </c>
      <c r="Q166" s="93"/>
      <c r="R166" s="93">
        <v>42253.274141973001</v>
      </c>
      <c r="S166" s="94">
        <v>4.9025538797574875E-2</v>
      </c>
      <c r="T166" s="94">
        <f t="shared" si="2"/>
        <v>5.4947148005685207E-3</v>
      </c>
      <c r="U166" s="94">
        <f>R166/'סכום נכסי הקרן'!$C$42</f>
        <v>3.7890773417252263E-4</v>
      </c>
    </row>
    <row r="167" spans="2:21">
      <c r="B167" s="88" t="s">
        <v>577</v>
      </c>
      <c r="C167" s="90" t="s">
        <v>578</v>
      </c>
      <c r="D167" s="91" t="s">
        <v>125</v>
      </c>
      <c r="E167" s="91" t="s">
        <v>330</v>
      </c>
      <c r="F167" s="90" t="s">
        <v>579</v>
      </c>
      <c r="G167" s="91" t="s">
        <v>507</v>
      </c>
      <c r="H167" s="90" t="s">
        <v>559</v>
      </c>
      <c r="I167" s="90"/>
      <c r="J167" s="104"/>
      <c r="K167" s="93">
        <v>0</v>
      </c>
      <c r="L167" s="91" t="s">
        <v>139</v>
      </c>
      <c r="M167" s="92">
        <v>4.9000000000000002E-2</v>
      </c>
      <c r="N167" s="92">
        <v>0</v>
      </c>
      <c r="O167" s="93">
        <v>7065598.7145340005</v>
      </c>
      <c r="P167" s="105">
        <v>23.05</v>
      </c>
      <c r="Q167" s="93"/>
      <c r="R167" s="93">
        <v>1628.6201902319999</v>
      </c>
      <c r="S167" s="94">
        <v>1.5558014198747151E-2</v>
      </c>
      <c r="T167" s="94">
        <f t="shared" si="2"/>
        <v>2.1178958661769232E-4</v>
      </c>
      <c r="U167" s="94">
        <f>R167/'סכום נכסי הקרן'!$C$42</f>
        <v>1.4604709306903778E-5</v>
      </c>
    </row>
    <row r="168" spans="2:21">
      <c r="B168" s="95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3"/>
      <c r="P168" s="105"/>
      <c r="Q168" s="90"/>
      <c r="R168" s="90"/>
      <c r="S168" s="90"/>
      <c r="T168" s="94"/>
      <c r="U168" s="90"/>
    </row>
    <row r="169" spans="2:21">
      <c r="B169" s="87" t="s">
        <v>50</v>
      </c>
      <c r="C169" s="82"/>
      <c r="D169" s="83"/>
      <c r="E169" s="83"/>
      <c r="F169" s="82"/>
      <c r="G169" s="83"/>
      <c r="H169" s="82"/>
      <c r="I169" s="82"/>
      <c r="J169" s="102"/>
      <c r="K169" s="85">
        <v>4</v>
      </c>
      <c r="L169" s="83"/>
      <c r="M169" s="84"/>
      <c r="N169" s="84">
        <v>5.6734226340566442E-2</v>
      </c>
      <c r="O169" s="85"/>
      <c r="P169" s="103"/>
      <c r="Q169" s="85">
        <v>3118.4090005030007</v>
      </c>
      <c r="R169" s="85">
        <v>707385.89672497625</v>
      </c>
      <c r="S169" s="86"/>
      <c r="T169" s="86">
        <f t="shared" ref="T169:T202" si="3">IFERROR(R169/$R$11,0)</f>
        <v>9.1990119946398691E-2</v>
      </c>
      <c r="U169" s="86">
        <f>R169/'סכום נכסי הקרן'!$C$42</f>
        <v>6.3435081128400119E-3</v>
      </c>
    </row>
    <row r="170" spans="2:21">
      <c r="B170" s="88" t="s">
        <v>580</v>
      </c>
      <c r="C170" s="89">
        <v>7480163</v>
      </c>
      <c r="D170" s="91" t="s">
        <v>125</v>
      </c>
      <c r="E170" s="91" t="s">
        <v>330</v>
      </c>
      <c r="F170" s="90">
        <v>520029935</v>
      </c>
      <c r="G170" s="91" t="s">
        <v>332</v>
      </c>
      <c r="H170" s="90" t="s">
        <v>333</v>
      </c>
      <c r="I170" s="90" t="s">
        <v>137</v>
      </c>
      <c r="J170" s="104"/>
      <c r="K170" s="93">
        <v>3.58</v>
      </c>
      <c r="L170" s="91" t="s">
        <v>139</v>
      </c>
      <c r="M170" s="92">
        <v>2.6800000000000001E-2</v>
      </c>
      <c r="N170" s="92">
        <v>4.5699855016717451E-2</v>
      </c>
      <c r="O170" s="93">
        <v>0.71275900000000003</v>
      </c>
      <c r="P170" s="105">
        <v>95.02</v>
      </c>
      <c r="Q170" s="93"/>
      <c r="R170" s="93">
        <v>6.759400000000002E-4</v>
      </c>
      <c r="S170" s="94">
        <v>2.7313464474009869E-10</v>
      </c>
      <c r="T170" s="94">
        <f t="shared" si="3"/>
        <v>8.7900821834936236E-11</v>
      </c>
      <c r="U170" s="94">
        <f>R170/'סכום נכסי הקרן'!$C$42</f>
        <v>6.0615159188848515E-12</v>
      </c>
    </row>
    <row r="171" spans="2:21">
      <c r="B171" s="88" t="s">
        <v>581</v>
      </c>
      <c r="C171" s="89">
        <v>6620488</v>
      </c>
      <c r="D171" s="91" t="s">
        <v>125</v>
      </c>
      <c r="E171" s="91" t="s">
        <v>330</v>
      </c>
      <c r="F171" s="90" t="s">
        <v>346</v>
      </c>
      <c r="G171" s="91" t="s">
        <v>332</v>
      </c>
      <c r="H171" s="90" t="s">
        <v>333</v>
      </c>
      <c r="I171" s="90" t="s">
        <v>137</v>
      </c>
      <c r="J171" s="104"/>
      <c r="K171" s="93">
        <v>4.01</v>
      </c>
      <c r="L171" s="91" t="s">
        <v>139</v>
      </c>
      <c r="M171" s="92">
        <v>2.5000000000000001E-2</v>
      </c>
      <c r="N171" s="92">
        <v>4.4999932104884365E-2</v>
      </c>
      <c r="O171" s="93">
        <v>0.15780700000000003</v>
      </c>
      <c r="P171" s="105">
        <v>93.69</v>
      </c>
      <c r="Q171" s="93"/>
      <c r="R171" s="93">
        <v>1.4728600000000003E-4</v>
      </c>
      <c r="S171" s="94">
        <v>5.3187244094084813E-11</v>
      </c>
      <c r="T171" s="94">
        <f t="shared" si="3"/>
        <v>1.9153416641684792E-11</v>
      </c>
      <c r="U171" s="94">
        <f>R171/'סכום נכסי הקרן'!$C$42</f>
        <v>1.320792427772989E-12</v>
      </c>
    </row>
    <row r="172" spans="2:21">
      <c r="B172" s="88" t="s">
        <v>582</v>
      </c>
      <c r="C172" s="89">
        <v>1133131</v>
      </c>
      <c r="D172" s="91" t="s">
        <v>125</v>
      </c>
      <c r="E172" s="91" t="s">
        <v>330</v>
      </c>
      <c r="F172" s="90" t="s">
        <v>583</v>
      </c>
      <c r="G172" s="91" t="s">
        <v>584</v>
      </c>
      <c r="H172" s="90" t="s">
        <v>363</v>
      </c>
      <c r="I172" s="90" t="s">
        <v>341</v>
      </c>
      <c r="J172" s="104"/>
      <c r="K172" s="93">
        <v>0.42</v>
      </c>
      <c r="L172" s="91" t="s">
        <v>139</v>
      </c>
      <c r="M172" s="92">
        <v>5.7000000000000002E-2</v>
      </c>
      <c r="N172" s="92">
        <v>4.8399995469807895E-2</v>
      </c>
      <c r="O172" s="93">
        <v>1.8410730000000002</v>
      </c>
      <c r="P172" s="105">
        <v>100.82</v>
      </c>
      <c r="Q172" s="93"/>
      <c r="R172" s="93">
        <v>1.8542260000000001E-3</v>
      </c>
      <c r="S172" s="94">
        <v>1.1920155193878332E-8</v>
      </c>
      <c r="T172" s="94">
        <f t="shared" si="3"/>
        <v>2.41127894883727E-10</v>
      </c>
      <c r="U172" s="94">
        <f>R172/'סכום נכסי הקרן'!$C$42</f>
        <v>1.6627837405997839E-11</v>
      </c>
    </row>
    <row r="173" spans="2:21">
      <c r="B173" s="88" t="s">
        <v>585</v>
      </c>
      <c r="C173" s="89">
        <v>2810372</v>
      </c>
      <c r="D173" s="91" t="s">
        <v>125</v>
      </c>
      <c r="E173" s="91" t="s">
        <v>330</v>
      </c>
      <c r="F173" s="90" t="s">
        <v>586</v>
      </c>
      <c r="G173" s="91" t="s">
        <v>445</v>
      </c>
      <c r="H173" s="90" t="s">
        <v>376</v>
      </c>
      <c r="I173" s="90" t="s">
        <v>341</v>
      </c>
      <c r="J173" s="104"/>
      <c r="K173" s="93">
        <v>8.4700000000000006</v>
      </c>
      <c r="L173" s="91" t="s">
        <v>139</v>
      </c>
      <c r="M173" s="92">
        <v>2.4E-2</v>
      </c>
      <c r="N173" s="92">
        <v>5.0300073326854759E-2</v>
      </c>
      <c r="O173" s="93">
        <v>1.0520400000000001</v>
      </c>
      <c r="P173" s="105">
        <v>80.430000000000007</v>
      </c>
      <c r="Q173" s="93"/>
      <c r="R173" s="93">
        <v>8.4689300000000004E-4</v>
      </c>
      <c r="S173" s="94">
        <v>1.4007727391229207E-9</v>
      </c>
      <c r="T173" s="94">
        <f t="shared" si="3"/>
        <v>1.1013195062617191E-10</v>
      </c>
      <c r="U173" s="94">
        <f>R173/'סכום נכסי הקרן'!$C$42</f>
        <v>7.5945430083914955E-12</v>
      </c>
    </row>
    <row r="174" spans="2:21">
      <c r="B174" s="88" t="s">
        <v>587</v>
      </c>
      <c r="C174" s="89">
        <v>1138114</v>
      </c>
      <c r="D174" s="91" t="s">
        <v>125</v>
      </c>
      <c r="E174" s="91" t="s">
        <v>330</v>
      </c>
      <c r="F174" s="90" t="s">
        <v>370</v>
      </c>
      <c r="G174" s="91" t="s">
        <v>344</v>
      </c>
      <c r="H174" s="90" t="s">
        <v>371</v>
      </c>
      <c r="I174" s="90" t="s">
        <v>137</v>
      </c>
      <c r="J174" s="104"/>
      <c r="K174" s="93">
        <v>1.46</v>
      </c>
      <c r="L174" s="91" t="s">
        <v>139</v>
      </c>
      <c r="M174" s="92">
        <v>3.39E-2</v>
      </c>
      <c r="N174" s="92">
        <v>5.1100064125481653E-2</v>
      </c>
      <c r="O174" s="93">
        <v>0.35506500000000007</v>
      </c>
      <c r="P174" s="105">
        <v>99.19</v>
      </c>
      <c r="Q174" s="93"/>
      <c r="R174" s="93">
        <v>3.5243400000000005E-4</v>
      </c>
      <c r="S174" s="94">
        <v>5.4530774560457229E-10</v>
      </c>
      <c r="T174" s="94">
        <f t="shared" si="3"/>
        <v>4.5831343377480123E-11</v>
      </c>
      <c r="U174" s="94">
        <f>R174/'סכום נכסי הקרן'!$C$42</f>
        <v>3.1604643923369877E-12</v>
      </c>
    </row>
    <row r="175" spans="2:21">
      <c r="B175" s="88" t="s">
        <v>588</v>
      </c>
      <c r="C175" s="89">
        <v>1162866</v>
      </c>
      <c r="D175" s="91" t="s">
        <v>125</v>
      </c>
      <c r="E175" s="91" t="s">
        <v>330</v>
      </c>
      <c r="F175" s="90" t="s">
        <v>370</v>
      </c>
      <c r="G175" s="91" t="s">
        <v>344</v>
      </c>
      <c r="H175" s="90" t="s">
        <v>371</v>
      </c>
      <c r="I175" s="90" t="s">
        <v>137</v>
      </c>
      <c r="J175" s="104"/>
      <c r="K175" s="93">
        <v>6.36</v>
      </c>
      <c r="L175" s="91" t="s">
        <v>139</v>
      </c>
      <c r="M175" s="92">
        <v>2.4399999999999998E-2</v>
      </c>
      <c r="N175" s="92">
        <v>5.2099965769729521E-2</v>
      </c>
      <c r="O175" s="93">
        <v>1.0520400000000001</v>
      </c>
      <c r="P175" s="105">
        <v>85.25</v>
      </c>
      <c r="Q175" s="93"/>
      <c r="R175" s="93">
        <v>8.9686700000000019E-4</v>
      </c>
      <c r="S175" s="94">
        <v>9.5767283425789551E-10</v>
      </c>
      <c r="T175" s="94">
        <f t="shared" si="3"/>
        <v>1.1663068671277591E-10</v>
      </c>
      <c r="U175" s="94">
        <f>R175/'סכום נכסי הקרן'!$C$42</f>
        <v>8.0426866254734135E-12</v>
      </c>
    </row>
    <row r="176" spans="2:21">
      <c r="B176" s="88" t="s">
        <v>589</v>
      </c>
      <c r="C176" s="89">
        <v>1132521</v>
      </c>
      <c r="D176" s="91" t="s">
        <v>125</v>
      </c>
      <c r="E176" s="91" t="s">
        <v>330</v>
      </c>
      <c r="F176" s="90" t="s">
        <v>380</v>
      </c>
      <c r="G176" s="91" t="s">
        <v>344</v>
      </c>
      <c r="H176" s="90" t="s">
        <v>371</v>
      </c>
      <c r="I176" s="90" t="s">
        <v>137</v>
      </c>
      <c r="J176" s="104"/>
      <c r="K176" s="93">
        <v>0.01</v>
      </c>
      <c r="L176" s="91" t="s">
        <v>139</v>
      </c>
      <c r="M176" s="92">
        <v>3.5000000000000003E-2</v>
      </c>
      <c r="N176" s="92">
        <v>0.14070000000001254</v>
      </c>
      <c r="O176" s="93">
        <v>4995507.6025159992</v>
      </c>
      <c r="P176" s="105">
        <v>101.64</v>
      </c>
      <c r="Q176" s="93"/>
      <c r="R176" s="93">
        <v>5077.4337092809992</v>
      </c>
      <c r="S176" s="94">
        <v>4.3817551575920773E-2</v>
      </c>
      <c r="T176" s="94">
        <f t="shared" si="3"/>
        <v>6.602813797943729E-4</v>
      </c>
      <c r="U176" s="94">
        <f>R176/'סכום נכסי הקרן'!$C$42</f>
        <v>4.5532066834170675E-5</v>
      </c>
    </row>
    <row r="177" spans="2:21">
      <c r="B177" s="88" t="s">
        <v>590</v>
      </c>
      <c r="C177" s="89">
        <v>7590151</v>
      </c>
      <c r="D177" s="91" t="s">
        <v>125</v>
      </c>
      <c r="E177" s="91" t="s">
        <v>330</v>
      </c>
      <c r="F177" s="90" t="s">
        <v>384</v>
      </c>
      <c r="G177" s="91" t="s">
        <v>344</v>
      </c>
      <c r="H177" s="90" t="s">
        <v>376</v>
      </c>
      <c r="I177" s="90" t="s">
        <v>341</v>
      </c>
      <c r="J177" s="104"/>
      <c r="K177" s="93">
        <v>6.06</v>
      </c>
      <c r="L177" s="91" t="s">
        <v>139</v>
      </c>
      <c r="M177" s="92">
        <v>2.5499999999999998E-2</v>
      </c>
      <c r="N177" s="92">
        <v>5.239999999999996E-2</v>
      </c>
      <c r="O177" s="93">
        <v>38492713.799169011</v>
      </c>
      <c r="P177" s="105">
        <v>85.31</v>
      </c>
      <c r="Q177" s="93"/>
      <c r="R177" s="93">
        <v>32838.135423554995</v>
      </c>
      <c r="S177" s="94">
        <v>2.8243775488311373E-2</v>
      </c>
      <c r="T177" s="94">
        <f t="shared" si="3"/>
        <v>4.2703480948862553E-3</v>
      </c>
      <c r="U177" s="94">
        <f>R177/'סכום נכסי הקרן'!$C$42</f>
        <v>2.9447714385355962E-4</v>
      </c>
    </row>
    <row r="178" spans="2:21">
      <c r="B178" s="88" t="s">
        <v>591</v>
      </c>
      <c r="C178" s="89">
        <v>5850110</v>
      </c>
      <c r="D178" s="91" t="s">
        <v>125</v>
      </c>
      <c r="E178" s="91" t="s">
        <v>330</v>
      </c>
      <c r="F178" s="90" t="s">
        <v>475</v>
      </c>
      <c r="G178" s="91" t="s">
        <v>473</v>
      </c>
      <c r="H178" s="90" t="s">
        <v>371</v>
      </c>
      <c r="I178" s="90" t="s">
        <v>137</v>
      </c>
      <c r="J178" s="104"/>
      <c r="K178" s="93">
        <v>5.63</v>
      </c>
      <c r="L178" s="91" t="s">
        <v>139</v>
      </c>
      <c r="M178" s="92">
        <v>1.95E-2</v>
      </c>
      <c r="N178" s="92">
        <v>5.2300000000133136E-2</v>
      </c>
      <c r="O178" s="93">
        <v>328769.03650100005</v>
      </c>
      <c r="P178" s="105">
        <v>83.16</v>
      </c>
      <c r="Q178" s="93"/>
      <c r="R178" s="93">
        <v>273.40431953200005</v>
      </c>
      <c r="S178" s="94">
        <v>2.8837286928537302E-4</v>
      </c>
      <c r="T178" s="94">
        <f t="shared" si="3"/>
        <v>3.5554138503542191E-5</v>
      </c>
      <c r="U178" s="94">
        <f>R178/'סכום נכסי הקרן'!$C$42</f>
        <v>2.4517629303415956E-6</v>
      </c>
    </row>
    <row r="179" spans="2:21">
      <c r="B179" s="88" t="s">
        <v>592</v>
      </c>
      <c r="C179" s="89">
        <v>4160156</v>
      </c>
      <c r="D179" s="91" t="s">
        <v>125</v>
      </c>
      <c r="E179" s="91" t="s">
        <v>330</v>
      </c>
      <c r="F179" s="90" t="s">
        <v>593</v>
      </c>
      <c r="G179" s="91" t="s">
        <v>344</v>
      </c>
      <c r="H179" s="90" t="s">
        <v>376</v>
      </c>
      <c r="I179" s="90" t="s">
        <v>341</v>
      </c>
      <c r="J179" s="104"/>
      <c r="K179" s="93">
        <v>1.31</v>
      </c>
      <c r="L179" s="91" t="s">
        <v>139</v>
      </c>
      <c r="M179" s="92">
        <v>2.5499999999999998E-2</v>
      </c>
      <c r="N179" s="92">
        <v>4.9399999999995586E-2</v>
      </c>
      <c r="O179" s="93">
        <v>7890320.9126310004</v>
      </c>
      <c r="P179" s="105">
        <v>97.06</v>
      </c>
      <c r="Q179" s="93"/>
      <c r="R179" s="93">
        <v>7658.3454778770001</v>
      </c>
      <c r="S179" s="94">
        <v>3.919215251351553E-2</v>
      </c>
      <c r="T179" s="94">
        <f t="shared" si="3"/>
        <v>9.9590919519669746E-4</v>
      </c>
      <c r="U179" s="94">
        <f>R179/'סכום נכסי הקרן'!$C$42</f>
        <v>6.8676484638386894E-5</v>
      </c>
    </row>
    <row r="180" spans="2:21">
      <c r="B180" s="88" t="s">
        <v>594</v>
      </c>
      <c r="C180" s="89">
        <v>2320232</v>
      </c>
      <c r="D180" s="91" t="s">
        <v>125</v>
      </c>
      <c r="E180" s="91" t="s">
        <v>330</v>
      </c>
      <c r="F180" s="90" t="s">
        <v>595</v>
      </c>
      <c r="G180" s="91" t="s">
        <v>133</v>
      </c>
      <c r="H180" s="90" t="s">
        <v>376</v>
      </c>
      <c r="I180" s="90" t="s">
        <v>341</v>
      </c>
      <c r="J180" s="104"/>
      <c r="K180" s="93">
        <v>4.05</v>
      </c>
      <c r="L180" s="91" t="s">
        <v>139</v>
      </c>
      <c r="M180" s="92">
        <v>2.2400000000000003E-2</v>
      </c>
      <c r="N180" s="92">
        <v>5.0199906745295196E-2</v>
      </c>
      <c r="O180" s="93">
        <v>0.86267800000000006</v>
      </c>
      <c r="P180" s="105">
        <v>90.04</v>
      </c>
      <c r="Q180" s="93"/>
      <c r="R180" s="93">
        <v>7.785130000000001E-4</v>
      </c>
      <c r="S180" s="94">
        <v>1.3436684376586273E-9</v>
      </c>
      <c r="T180" s="94">
        <f t="shared" si="3"/>
        <v>1.0123965516049014E-10</v>
      </c>
      <c r="U180" s="94">
        <f>R180/'סכום נכסי הקרן'!$C$42</f>
        <v>6.9813429336313901E-12</v>
      </c>
    </row>
    <row r="181" spans="2:21">
      <c r="B181" s="88" t="s">
        <v>596</v>
      </c>
      <c r="C181" s="89">
        <v>1135920</v>
      </c>
      <c r="D181" s="91" t="s">
        <v>125</v>
      </c>
      <c r="E181" s="91" t="s">
        <v>330</v>
      </c>
      <c r="F181" s="90">
        <v>513937714</v>
      </c>
      <c r="G181" s="91" t="s">
        <v>473</v>
      </c>
      <c r="H181" s="90" t="s">
        <v>371</v>
      </c>
      <c r="I181" s="90" t="s">
        <v>137</v>
      </c>
      <c r="J181" s="104"/>
      <c r="K181" s="93">
        <v>1</v>
      </c>
      <c r="L181" s="91" t="s">
        <v>139</v>
      </c>
      <c r="M181" s="92">
        <v>4.0999999999999995E-2</v>
      </c>
      <c r="N181" s="92">
        <v>5.5000000000005433E-2</v>
      </c>
      <c r="O181" s="93">
        <v>5480001.7220650008</v>
      </c>
      <c r="P181" s="105">
        <v>98.7</v>
      </c>
      <c r="Q181" s="93">
        <v>112.34003517300002</v>
      </c>
      <c r="R181" s="93">
        <v>5521.1017356380007</v>
      </c>
      <c r="S181" s="94">
        <v>1.8266672406883337E-2</v>
      </c>
      <c r="T181" s="94">
        <f t="shared" si="3"/>
        <v>7.1797700978914255E-4</v>
      </c>
      <c r="U181" s="94">
        <f>R181/'סכום נכסי הקרן'!$C$42</f>
        <v>4.9510675593029727E-5</v>
      </c>
    </row>
    <row r="182" spans="2:21">
      <c r="B182" s="88" t="s">
        <v>598</v>
      </c>
      <c r="C182" s="89">
        <v>7770258</v>
      </c>
      <c r="D182" s="91" t="s">
        <v>125</v>
      </c>
      <c r="E182" s="91" t="s">
        <v>330</v>
      </c>
      <c r="F182" s="90" t="s">
        <v>599</v>
      </c>
      <c r="G182" s="91" t="s">
        <v>600</v>
      </c>
      <c r="H182" s="90" t="s">
        <v>376</v>
      </c>
      <c r="I182" s="90" t="s">
        <v>341</v>
      </c>
      <c r="J182" s="104"/>
      <c r="K182" s="93">
        <v>4.18</v>
      </c>
      <c r="L182" s="91" t="s">
        <v>139</v>
      </c>
      <c r="M182" s="92">
        <v>3.5200000000000002E-2</v>
      </c>
      <c r="N182" s="92">
        <v>4.7500008563350633E-2</v>
      </c>
      <c r="O182" s="93">
        <v>1.5149420000000005</v>
      </c>
      <c r="P182" s="105">
        <v>96.46</v>
      </c>
      <c r="Q182" s="93"/>
      <c r="R182" s="93">
        <v>1.4597090000000004E-3</v>
      </c>
      <c r="S182" s="94">
        <v>1.8850918491729426E-9</v>
      </c>
      <c r="T182" s="94">
        <f t="shared" si="3"/>
        <v>1.8982397955418077E-10</v>
      </c>
      <c r="U182" s="94">
        <f>R182/'סכום נכסי הקרן'!$C$42</f>
        <v>1.308999221889441E-11</v>
      </c>
    </row>
    <row r="183" spans="2:21">
      <c r="B183" s="88" t="s">
        <v>601</v>
      </c>
      <c r="C183" s="89">
        <v>1410299</v>
      </c>
      <c r="D183" s="91" t="s">
        <v>125</v>
      </c>
      <c r="E183" s="91" t="s">
        <v>330</v>
      </c>
      <c r="F183" s="90" t="s">
        <v>440</v>
      </c>
      <c r="G183" s="91" t="s">
        <v>135</v>
      </c>
      <c r="H183" s="90" t="s">
        <v>376</v>
      </c>
      <c r="I183" s="90" t="s">
        <v>341</v>
      </c>
      <c r="J183" s="104"/>
      <c r="K183" s="93">
        <v>1.54</v>
      </c>
      <c r="L183" s="91" t="s">
        <v>139</v>
      </c>
      <c r="M183" s="92">
        <v>2.7000000000000003E-2</v>
      </c>
      <c r="N183" s="92">
        <v>5.0499999999999996E-2</v>
      </c>
      <c r="O183" s="93">
        <v>240604.27392000004</v>
      </c>
      <c r="P183" s="105">
        <v>96.65</v>
      </c>
      <c r="Q183" s="93"/>
      <c r="R183" s="93">
        <v>232.54403232000007</v>
      </c>
      <c r="S183" s="94">
        <v>1.2820683173615825E-3</v>
      </c>
      <c r="T183" s="94">
        <f t="shared" si="3"/>
        <v>3.0240570988161634E-5</v>
      </c>
      <c r="U183" s="94">
        <f>R183/'סכום נכסי הקרן'!$C$42</f>
        <v>2.0853468558590312E-6</v>
      </c>
    </row>
    <row r="184" spans="2:21">
      <c r="B184" s="88" t="s">
        <v>602</v>
      </c>
      <c r="C184" s="89">
        <v>1192731</v>
      </c>
      <c r="D184" s="91" t="s">
        <v>125</v>
      </c>
      <c r="E184" s="91" t="s">
        <v>330</v>
      </c>
      <c r="F184" s="90" t="s">
        <v>440</v>
      </c>
      <c r="G184" s="91" t="s">
        <v>135</v>
      </c>
      <c r="H184" s="90" t="s">
        <v>376</v>
      </c>
      <c r="I184" s="90" t="s">
        <v>341</v>
      </c>
      <c r="J184" s="104"/>
      <c r="K184" s="93">
        <v>3.82</v>
      </c>
      <c r="L184" s="91" t="s">
        <v>139</v>
      </c>
      <c r="M184" s="92">
        <v>4.5599999999999995E-2</v>
      </c>
      <c r="N184" s="92">
        <v>5.2600000000006475E-2</v>
      </c>
      <c r="O184" s="93">
        <v>9721344.5380130019</v>
      </c>
      <c r="P184" s="105">
        <v>97.85</v>
      </c>
      <c r="Q184" s="93"/>
      <c r="R184" s="93">
        <v>9512.335307784002</v>
      </c>
      <c r="S184" s="94">
        <v>3.4614305065803291E-2</v>
      </c>
      <c r="T184" s="94">
        <f t="shared" si="3"/>
        <v>1.2370063779680071E-3</v>
      </c>
      <c r="U184" s="94">
        <f>R184/'סכום נכסי הקרן'!$C$42</f>
        <v>8.5302204180701159E-5</v>
      </c>
    </row>
    <row r="185" spans="2:21">
      <c r="B185" s="88" t="s">
        <v>603</v>
      </c>
      <c r="C185" s="89">
        <v>2300309</v>
      </c>
      <c r="D185" s="91" t="s">
        <v>125</v>
      </c>
      <c r="E185" s="91" t="s">
        <v>330</v>
      </c>
      <c r="F185" s="90" t="s">
        <v>449</v>
      </c>
      <c r="G185" s="91" t="s">
        <v>163</v>
      </c>
      <c r="H185" s="90" t="s">
        <v>450</v>
      </c>
      <c r="I185" s="90" t="s">
        <v>137</v>
      </c>
      <c r="J185" s="104"/>
      <c r="K185" s="93">
        <v>8.8699999999999992</v>
      </c>
      <c r="L185" s="91" t="s">
        <v>139</v>
      </c>
      <c r="M185" s="92">
        <v>2.7900000000000001E-2</v>
      </c>
      <c r="N185" s="92">
        <v>5.1199999999969298E-2</v>
      </c>
      <c r="O185" s="93">
        <v>9205374.3950000014</v>
      </c>
      <c r="P185" s="105">
        <v>82.09</v>
      </c>
      <c r="Q185" s="93"/>
      <c r="R185" s="93">
        <v>7556.6918408600013</v>
      </c>
      <c r="S185" s="94">
        <v>2.1405856187796488E-2</v>
      </c>
      <c r="T185" s="94">
        <f t="shared" si="3"/>
        <v>9.8268991798821075E-4</v>
      </c>
      <c r="U185" s="94">
        <f>R185/'סכום נכסי הקרן'!$C$42</f>
        <v>6.77649020437911E-5</v>
      </c>
    </row>
    <row r="186" spans="2:21">
      <c r="B186" s="88" t="s">
        <v>604</v>
      </c>
      <c r="C186" s="89">
        <v>2300176</v>
      </c>
      <c r="D186" s="91" t="s">
        <v>125</v>
      </c>
      <c r="E186" s="91" t="s">
        <v>330</v>
      </c>
      <c r="F186" s="90" t="s">
        <v>449</v>
      </c>
      <c r="G186" s="91" t="s">
        <v>163</v>
      </c>
      <c r="H186" s="90" t="s">
        <v>450</v>
      </c>
      <c r="I186" s="90" t="s">
        <v>137</v>
      </c>
      <c r="J186" s="104"/>
      <c r="K186" s="93">
        <v>1.38</v>
      </c>
      <c r="L186" s="91" t="s">
        <v>139</v>
      </c>
      <c r="M186" s="92">
        <v>3.6499999999999998E-2</v>
      </c>
      <c r="N186" s="92">
        <v>5.0300060341483543E-2</v>
      </c>
      <c r="O186" s="93">
        <v>0.66015699999999999</v>
      </c>
      <c r="P186" s="105">
        <v>98.51</v>
      </c>
      <c r="Q186" s="93"/>
      <c r="R186" s="93">
        <v>6.4963600000000009E-4</v>
      </c>
      <c r="S186" s="94">
        <v>4.1325122905036532E-10</v>
      </c>
      <c r="T186" s="94">
        <f t="shared" si="3"/>
        <v>8.448018802491439E-11</v>
      </c>
      <c r="U186" s="94">
        <f>R186/'סכום נכסי הקרן'!$C$42</f>
        <v>5.8256338661429691E-12</v>
      </c>
    </row>
    <row r="187" spans="2:21">
      <c r="B187" s="88" t="s">
        <v>605</v>
      </c>
      <c r="C187" s="89">
        <v>1185941</v>
      </c>
      <c r="D187" s="91" t="s">
        <v>125</v>
      </c>
      <c r="E187" s="91" t="s">
        <v>330</v>
      </c>
      <c r="F187" s="90" t="s">
        <v>606</v>
      </c>
      <c r="G187" s="91" t="s">
        <v>136</v>
      </c>
      <c r="H187" s="90" t="s">
        <v>450</v>
      </c>
      <c r="I187" s="90" t="s">
        <v>137</v>
      </c>
      <c r="J187" s="104"/>
      <c r="K187" s="93">
        <v>1.76</v>
      </c>
      <c r="L187" s="91" t="s">
        <v>139</v>
      </c>
      <c r="M187" s="92">
        <v>6.0999999999999999E-2</v>
      </c>
      <c r="N187" s="92">
        <v>6.3999999999993659E-2</v>
      </c>
      <c r="O187" s="93">
        <v>19725802.275000002</v>
      </c>
      <c r="P187" s="105">
        <v>100.83</v>
      </c>
      <c r="Q187" s="93"/>
      <c r="R187" s="93">
        <v>19889.525558059002</v>
      </c>
      <c r="S187" s="94">
        <v>5.1207918473040688E-2</v>
      </c>
      <c r="T187" s="94">
        <f t="shared" si="3"/>
        <v>2.586480519662033E-3</v>
      </c>
      <c r="U187" s="94">
        <f>R187/'סכום נכסי הקרן'!$C$42</f>
        <v>1.7836002572601371E-4</v>
      </c>
    </row>
    <row r="188" spans="2:21">
      <c r="B188" s="88" t="s">
        <v>607</v>
      </c>
      <c r="C188" s="89">
        <v>1143130</v>
      </c>
      <c r="D188" s="91" t="s">
        <v>125</v>
      </c>
      <c r="E188" s="91" t="s">
        <v>330</v>
      </c>
      <c r="F188" s="90">
        <v>513834200</v>
      </c>
      <c r="G188" s="91" t="s">
        <v>473</v>
      </c>
      <c r="H188" s="90" t="s">
        <v>450</v>
      </c>
      <c r="I188" s="90" t="s">
        <v>137</v>
      </c>
      <c r="J188" s="104"/>
      <c r="K188" s="93">
        <v>7.46</v>
      </c>
      <c r="L188" s="91" t="s">
        <v>139</v>
      </c>
      <c r="M188" s="92">
        <v>3.0499999999999999E-2</v>
      </c>
      <c r="N188" s="92">
        <v>5.2299999999998813E-2</v>
      </c>
      <c r="O188" s="93">
        <v>16386267.872631002</v>
      </c>
      <c r="P188" s="105">
        <v>85.55</v>
      </c>
      <c r="Q188" s="93"/>
      <c r="R188" s="93">
        <v>14018.452165429002</v>
      </c>
      <c r="S188" s="94">
        <v>2.4003433423100844E-2</v>
      </c>
      <c r="T188" s="94">
        <f t="shared" si="3"/>
        <v>1.8229923753512894E-3</v>
      </c>
      <c r="U188" s="94">
        <f>R188/'סכום נכסי הקרן'!$C$42</f>
        <v>1.2571096688888614E-4</v>
      </c>
    </row>
    <row r="189" spans="2:21">
      <c r="B189" s="88" t="s">
        <v>608</v>
      </c>
      <c r="C189" s="89">
        <v>1157601</v>
      </c>
      <c r="D189" s="91" t="s">
        <v>125</v>
      </c>
      <c r="E189" s="91" t="s">
        <v>330</v>
      </c>
      <c r="F189" s="90">
        <v>513834200</v>
      </c>
      <c r="G189" s="91" t="s">
        <v>473</v>
      </c>
      <c r="H189" s="90" t="s">
        <v>450</v>
      </c>
      <c r="I189" s="90" t="s">
        <v>137</v>
      </c>
      <c r="J189" s="104"/>
      <c r="K189" s="93">
        <v>2.89</v>
      </c>
      <c r="L189" s="91" t="s">
        <v>139</v>
      </c>
      <c r="M189" s="92">
        <v>2.9100000000000001E-2</v>
      </c>
      <c r="N189" s="92">
        <v>5.0399999999987469E-2</v>
      </c>
      <c r="O189" s="93">
        <v>8098563.0484910021</v>
      </c>
      <c r="P189" s="105">
        <v>94.28</v>
      </c>
      <c r="Q189" s="93"/>
      <c r="R189" s="93">
        <v>7635.3252430640023</v>
      </c>
      <c r="S189" s="94">
        <v>1.3497605080818337E-2</v>
      </c>
      <c r="T189" s="94">
        <f t="shared" si="3"/>
        <v>9.9291558990792072E-4</v>
      </c>
      <c r="U189" s="94">
        <f>R189/'סכום נכסי הקרן'!$C$42</f>
        <v>6.8470049866402023E-5</v>
      </c>
    </row>
    <row r="190" spans="2:21">
      <c r="B190" s="88" t="s">
        <v>609</v>
      </c>
      <c r="C190" s="89">
        <v>1138163</v>
      </c>
      <c r="D190" s="91" t="s">
        <v>125</v>
      </c>
      <c r="E190" s="91" t="s">
        <v>330</v>
      </c>
      <c r="F190" s="90">
        <v>513834200</v>
      </c>
      <c r="G190" s="91" t="s">
        <v>473</v>
      </c>
      <c r="H190" s="90" t="s">
        <v>450</v>
      </c>
      <c r="I190" s="90" t="s">
        <v>137</v>
      </c>
      <c r="J190" s="104"/>
      <c r="K190" s="93">
        <v>4.99</v>
      </c>
      <c r="L190" s="91" t="s">
        <v>139</v>
      </c>
      <c r="M190" s="92">
        <v>3.95E-2</v>
      </c>
      <c r="N190" s="92">
        <v>4.7800082740686756E-2</v>
      </c>
      <c r="O190" s="93">
        <v>0.52602100000000018</v>
      </c>
      <c r="P190" s="105">
        <v>96.27</v>
      </c>
      <c r="Q190" s="93"/>
      <c r="R190" s="93">
        <v>5.0761000000000014E-4</v>
      </c>
      <c r="S190" s="94">
        <v>2.1916630939331848E-9</v>
      </c>
      <c r="T190" s="94">
        <f t="shared" si="3"/>
        <v>6.6010794111358976E-11</v>
      </c>
      <c r="U190" s="94">
        <f>R190/'סכום נכסי הקרן'!$C$42</f>
        <v>4.5520106748899895E-12</v>
      </c>
    </row>
    <row r="191" spans="2:21">
      <c r="B191" s="88" t="s">
        <v>610</v>
      </c>
      <c r="C191" s="89">
        <v>1143122</v>
      </c>
      <c r="D191" s="91" t="s">
        <v>125</v>
      </c>
      <c r="E191" s="91" t="s">
        <v>330</v>
      </c>
      <c r="F191" s="90">
        <v>513834200</v>
      </c>
      <c r="G191" s="91" t="s">
        <v>473</v>
      </c>
      <c r="H191" s="90" t="s">
        <v>450</v>
      </c>
      <c r="I191" s="90" t="s">
        <v>137</v>
      </c>
      <c r="J191" s="104"/>
      <c r="K191" s="93">
        <v>6.7</v>
      </c>
      <c r="L191" s="91" t="s">
        <v>139</v>
      </c>
      <c r="M191" s="92">
        <v>3.0499999999999999E-2</v>
      </c>
      <c r="N191" s="92">
        <v>5.1499999999999498E-2</v>
      </c>
      <c r="O191" s="93">
        <v>22030483.742505003</v>
      </c>
      <c r="P191" s="105">
        <v>87.42</v>
      </c>
      <c r="Q191" s="93"/>
      <c r="R191" s="93">
        <v>19259.048887119996</v>
      </c>
      <c r="S191" s="94">
        <v>3.0225470117167433E-2</v>
      </c>
      <c r="T191" s="94">
        <f t="shared" si="3"/>
        <v>2.5044918556929039E-3</v>
      </c>
      <c r="U191" s="94">
        <f>R191/'סכום נכסי הקרן'!$C$42</f>
        <v>1.7270620382261651E-4</v>
      </c>
    </row>
    <row r="192" spans="2:21">
      <c r="B192" s="88" t="s">
        <v>611</v>
      </c>
      <c r="C192" s="89">
        <v>1182666</v>
      </c>
      <c r="D192" s="91" t="s">
        <v>125</v>
      </c>
      <c r="E192" s="91" t="s">
        <v>330</v>
      </c>
      <c r="F192" s="90">
        <v>513834200</v>
      </c>
      <c r="G192" s="91" t="s">
        <v>473</v>
      </c>
      <c r="H192" s="90" t="s">
        <v>450</v>
      </c>
      <c r="I192" s="90" t="s">
        <v>137</v>
      </c>
      <c r="J192" s="104"/>
      <c r="K192" s="93">
        <v>8.33</v>
      </c>
      <c r="L192" s="91" t="s">
        <v>139</v>
      </c>
      <c r="M192" s="92">
        <v>2.63E-2</v>
      </c>
      <c r="N192" s="92">
        <v>5.2800000000000569E-2</v>
      </c>
      <c r="O192" s="93">
        <v>23670962.73</v>
      </c>
      <c r="P192" s="105">
        <v>80.77</v>
      </c>
      <c r="Q192" s="93"/>
      <c r="R192" s="93">
        <v>19119.036597021008</v>
      </c>
      <c r="S192" s="94">
        <v>3.4123159456934782E-2</v>
      </c>
      <c r="T192" s="94">
        <f t="shared" si="3"/>
        <v>2.4862843293345102E-3</v>
      </c>
      <c r="U192" s="94">
        <f>R192/'סכום נכסי הקרן'!$C$42</f>
        <v>1.7145063864630716E-4</v>
      </c>
    </row>
    <row r="193" spans="2:21">
      <c r="B193" s="88" t="s">
        <v>612</v>
      </c>
      <c r="C193" s="89">
        <v>1141647</v>
      </c>
      <c r="D193" s="91" t="s">
        <v>125</v>
      </c>
      <c r="E193" s="91" t="s">
        <v>330</v>
      </c>
      <c r="F193" s="90" t="s">
        <v>613</v>
      </c>
      <c r="G193" s="91" t="s">
        <v>134</v>
      </c>
      <c r="H193" s="90" t="s">
        <v>446</v>
      </c>
      <c r="I193" s="90" t="s">
        <v>341</v>
      </c>
      <c r="J193" s="104"/>
      <c r="K193" s="93">
        <v>0.11</v>
      </c>
      <c r="L193" s="91" t="s">
        <v>139</v>
      </c>
      <c r="M193" s="92">
        <v>3.4000000000000002E-2</v>
      </c>
      <c r="N193" s="92">
        <v>6.5900000001708162E-2</v>
      </c>
      <c r="O193" s="93">
        <v>60454.823477000005</v>
      </c>
      <c r="P193" s="105">
        <v>100.13</v>
      </c>
      <c r="Q193" s="93"/>
      <c r="R193" s="93">
        <v>60.533411074000007</v>
      </c>
      <c r="S193" s="94">
        <v>1.726867850676954E-3</v>
      </c>
      <c r="T193" s="94">
        <f t="shared" si="3"/>
        <v>7.8719066512954252E-6</v>
      </c>
      <c r="U193" s="94">
        <f>R193/'סכום נכסי הקרן'!$C$42</f>
        <v>5.4283551032554883E-7</v>
      </c>
    </row>
    <row r="194" spans="2:21">
      <c r="B194" s="88" t="s">
        <v>614</v>
      </c>
      <c r="C194" s="89">
        <v>1193481</v>
      </c>
      <c r="D194" s="91" t="s">
        <v>125</v>
      </c>
      <c r="E194" s="91" t="s">
        <v>330</v>
      </c>
      <c r="F194" s="90" t="s">
        <v>480</v>
      </c>
      <c r="G194" s="91" t="s">
        <v>473</v>
      </c>
      <c r="H194" s="90" t="s">
        <v>446</v>
      </c>
      <c r="I194" s="90" t="s">
        <v>341</v>
      </c>
      <c r="J194" s="104"/>
      <c r="K194" s="93">
        <v>4.2300000000000004</v>
      </c>
      <c r="L194" s="91" t="s">
        <v>139</v>
      </c>
      <c r="M194" s="92">
        <v>4.7E-2</v>
      </c>
      <c r="N194" s="92">
        <v>4.9800000000001406E-2</v>
      </c>
      <c r="O194" s="93">
        <v>12098492.062000001</v>
      </c>
      <c r="P194" s="105">
        <v>100.57</v>
      </c>
      <c r="Q194" s="93"/>
      <c r="R194" s="93">
        <v>12167.453019634999</v>
      </c>
      <c r="S194" s="94">
        <v>2.4240617235023042E-2</v>
      </c>
      <c r="T194" s="94">
        <f t="shared" si="3"/>
        <v>1.5822841081514524E-3</v>
      </c>
      <c r="U194" s="94">
        <f>R194/'סכום נכסי הקרן'!$C$42</f>
        <v>1.0911206641240506E-4</v>
      </c>
    </row>
    <row r="195" spans="2:21">
      <c r="B195" s="88" t="s">
        <v>615</v>
      </c>
      <c r="C195" s="89">
        <v>1136068</v>
      </c>
      <c r="D195" s="91" t="s">
        <v>125</v>
      </c>
      <c r="E195" s="91" t="s">
        <v>330</v>
      </c>
      <c r="F195" s="90">
        <v>513754069</v>
      </c>
      <c r="G195" s="91" t="s">
        <v>473</v>
      </c>
      <c r="H195" s="90" t="s">
        <v>450</v>
      </c>
      <c r="I195" s="90" t="s">
        <v>137</v>
      </c>
      <c r="J195" s="104"/>
      <c r="K195" s="93">
        <v>1.06</v>
      </c>
      <c r="L195" s="91" t="s">
        <v>139</v>
      </c>
      <c r="M195" s="92">
        <v>3.9199999999999999E-2</v>
      </c>
      <c r="N195" s="92">
        <v>5.5400117197659811E-2</v>
      </c>
      <c r="O195" s="93">
        <v>0.95735700000000012</v>
      </c>
      <c r="P195" s="105">
        <v>100</v>
      </c>
      <c r="Q195" s="93"/>
      <c r="R195" s="93">
        <v>9.5735700000000015E-4</v>
      </c>
      <c r="S195" s="94">
        <v>9.9739856269807713E-10</v>
      </c>
      <c r="T195" s="94">
        <f t="shared" si="3"/>
        <v>1.2449694808626365E-10</v>
      </c>
      <c r="U195" s="94">
        <f>R195/'סכום נכסי הקרן'!$C$42</f>
        <v>8.5851328454535078E-12</v>
      </c>
    </row>
    <row r="196" spans="2:21">
      <c r="B196" s="88" t="s">
        <v>616</v>
      </c>
      <c r="C196" s="89">
        <v>1160647</v>
      </c>
      <c r="D196" s="91" t="s">
        <v>125</v>
      </c>
      <c r="E196" s="91" t="s">
        <v>330</v>
      </c>
      <c r="F196" s="90">
        <v>513754069</v>
      </c>
      <c r="G196" s="91" t="s">
        <v>473</v>
      </c>
      <c r="H196" s="90" t="s">
        <v>450</v>
      </c>
      <c r="I196" s="90" t="s">
        <v>137</v>
      </c>
      <c r="J196" s="104"/>
      <c r="K196" s="93">
        <v>6.13</v>
      </c>
      <c r="L196" s="91" t="s">
        <v>139</v>
      </c>
      <c r="M196" s="92">
        <v>2.64E-2</v>
      </c>
      <c r="N196" s="92">
        <v>5.2200000000002016E-2</v>
      </c>
      <c r="O196" s="93">
        <v>40378093.385032006</v>
      </c>
      <c r="P196" s="105">
        <v>86.46</v>
      </c>
      <c r="Q196" s="93"/>
      <c r="R196" s="93">
        <v>34910.899542218016</v>
      </c>
      <c r="S196" s="94">
        <v>2.4678387765690122E-2</v>
      </c>
      <c r="T196" s="94">
        <f t="shared" si="3"/>
        <v>4.5398951989198185E-3</v>
      </c>
      <c r="U196" s="94">
        <f>R196/'סכום נכסי הקרן'!$C$42</f>
        <v>3.1306472958804677E-4</v>
      </c>
    </row>
    <row r="197" spans="2:21">
      <c r="B197" s="88" t="s">
        <v>617</v>
      </c>
      <c r="C197" s="89">
        <v>1179928</v>
      </c>
      <c r="D197" s="91" t="s">
        <v>125</v>
      </c>
      <c r="E197" s="91" t="s">
        <v>330</v>
      </c>
      <c r="F197" s="90">
        <v>513754069</v>
      </c>
      <c r="G197" s="91" t="s">
        <v>473</v>
      </c>
      <c r="H197" s="90" t="s">
        <v>450</v>
      </c>
      <c r="I197" s="90" t="s">
        <v>137</v>
      </c>
      <c r="J197" s="104"/>
      <c r="K197" s="93">
        <v>7.74</v>
      </c>
      <c r="L197" s="91" t="s">
        <v>139</v>
      </c>
      <c r="M197" s="92">
        <v>2.5000000000000001E-2</v>
      </c>
      <c r="N197" s="92">
        <v>5.4399999999998692E-2</v>
      </c>
      <c r="O197" s="93">
        <v>22467242.199063007</v>
      </c>
      <c r="P197" s="105">
        <v>80.78</v>
      </c>
      <c r="Q197" s="93"/>
      <c r="R197" s="93">
        <v>18149.038249560002</v>
      </c>
      <c r="S197" s="94">
        <v>1.6846464879597917E-2</v>
      </c>
      <c r="T197" s="94">
        <f t="shared" si="3"/>
        <v>2.3601434707962487E-3</v>
      </c>
      <c r="U197" s="94">
        <f>R197/'סכום נכסי הקרן'!$C$42</f>
        <v>1.6275214406923392E-4</v>
      </c>
    </row>
    <row r="198" spans="2:21">
      <c r="B198" s="88" t="s">
        <v>618</v>
      </c>
      <c r="C198" s="89">
        <v>1143411</v>
      </c>
      <c r="D198" s="91" t="s">
        <v>125</v>
      </c>
      <c r="E198" s="91" t="s">
        <v>330</v>
      </c>
      <c r="F198" s="90">
        <v>513937714</v>
      </c>
      <c r="G198" s="91" t="s">
        <v>473</v>
      </c>
      <c r="H198" s="90" t="s">
        <v>450</v>
      </c>
      <c r="I198" s="90" t="s">
        <v>137</v>
      </c>
      <c r="J198" s="104"/>
      <c r="K198" s="93">
        <v>5.45</v>
      </c>
      <c r="L198" s="91" t="s">
        <v>139</v>
      </c>
      <c r="M198" s="92">
        <v>3.4300000000000004E-2</v>
      </c>
      <c r="N198" s="92">
        <v>5.0099999999995905E-2</v>
      </c>
      <c r="O198" s="93">
        <v>16195097.495473003</v>
      </c>
      <c r="P198" s="105">
        <v>92.15</v>
      </c>
      <c r="Q198" s="93"/>
      <c r="R198" s="93">
        <v>14923.782342210001</v>
      </c>
      <c r="S198" s="94">
        <v>5.3294384281535483E-2</v>
      </c>
      <c r="T198" s="94">
        <f t="shared" si="3"/>
        <v>1.9407236334082439E-3</v>
      </c>
      <c r="U198" s="94">
        <f>R198/'סכום נכסי הקרן'!$C$42</f>
        <v>1.3382954735224805E-4</v>
      </c>
    </row>
    <row r="199" spans="2:21">
      <c r="B199" s="88" t="s">
        <v>619</v>
      </c>
      <c r="C199" s="89">
        <v>1184191</v>
      </c>
      <c r="D199" s="91" t="s">
        <v>125</v>
      </c>
      <c r="E199" s="91" t="s">
        <v>330</v>
      </c>
      <c r="F199" s="90">
        <v>513937714</v>
      </c>
      <c r="G199" s="91" t="s">
        <v>473</v>
      </c>
      <c r="H199" s="90" t="s">
        <v>450</v>
      </c>
      <c r="I199" s="90" t="s">
        <v>137</v>
      </c>
      <c r="J199" s="104"/>
      <c r="K199" s="93">
        <v>6.71</v>
      </c>
      <c r="L199" s="91" t="s">
        <v>139</v>
      </c>
      <c r="M199" s="92">
        <v>2.98E-2</v>
      </c>
      <c r="N199" s="92">
        <v>5.3100000000005192E-2</v>
      </c>
      <c r="O199" s="93">
        <v>12845179.430783002</v>
      </c>
      <c r="P199" s="105">
        <v>86.08</v>
      </c>
      <c r="Q199" s="93"/>
      <c r="R199" s="93">
        <v>11057.130454017</v>
      </c>
      <c r="S199" s="94">
        <v>3.2723055882981668E-2</v>
      </c>
      <c r="T199" s="94">
        <f t="shared" si="3"/>
        <v>1.4378951593990528E-3</v>
      </c>
      <c r="U199" s="94">
        <f>R199/'סכום נכסי הקרן'!$C$42</f>
        <v>9.9155209433101336E-5</v>
      </c>
    </row>
    <row r="200" spans="2:21">
      <c r="B200" s="88" t="s">
        <v>620</v>
      </c>
      <c r="C200" s="89">
        <v>1139815</v>
      </c>
      <c r="D200" s="91" t="s">
        <v>125</v>
      </c>
      <c r="E200" s="91" t="s">
        <v>330</v>
      </c>
      <c r="F200" s="90">
        <v>514290345</v>
      </c>
      <c r="G200" s="91" t="s">
        <v>473</v>
      </c>
      <c r="H200" s="90" t="s">
        <v>450</v>
      </c>
      <c r="I200" s="90" t="s">
        <v>137</v>
      </c>
      <c r="J200" s="104"/>
      <c r="K200" s="93">
        <v>2</v>
      </c>
      <c r="L200" s="91" t="s">
        <v>139</v>
      </c>
      <c r="M200" s="92">
        <v>3.61E-2</v>
      </c>
      <c r="N200" s="92">
        <v>4.9399999999999361E-2</v>
      </c>
      <c r="O200" s="93">
        <v>33333934.708112001</v>
      </c>
      <c r="P200" s="105">
        <v>98.99</v>
      </c>
      <c r="Q200" s="93"/>
      <c r="R200" s="93">
        <v>32997.260856182002</v>
      </c>
      <c r="S200" s="94">
        <v>4.3431836753240395E-2</v>
      </c>
      <c r="T200" s="94">
        <f t="shared" si="3"/>
        <v>4.2910411390954355E-3</v>
      </c>
      <c r="U200" s="94">
        <f>R200/'סכום נכסי הקרן'!$C$42</f>
        <v>2.9590410681324249E-4</v>
      </c>
    </row>
    <row r="201" spans="2:21">
      <c r="B201" s="88" t="s">
        <v>621</v>
      </c>
      <c r="C201" s="89">
        <v>1155522</v>
      </c>
      <c r="D201" s="91" t="s">
        <v>125</v>
      </c>
      <c r="E201" s="91" t="s">
        <v>330</v>
      </c>
      <c r="F201" s="90">
        <v>514290345</v>
      </c>
      <c r="G201" s="91" t="s">
        <v>473</v>
      </c>
      <c r="H201" s="90" t="s">
        <v>450</v>
      </c>
      <c r="I201" s="90" t="s">
        <v>137</v>
      </c>
      <c r="J201" s="104"/>
      <c r="K201" s="93">
        <v>3</v>
      </c>
      <c r="L201" s="91" t="s">
        <v>139</v>
      </c>
      <c r="M201" s="92">
        <v>3.3000000000000002E-2</v>
      </c>
      <c r="N201" s="92">
        <v>4.4900000000005574E-2</v>
      </c>
      <c r="O201" s="93">
        <v>10970882.355591001</v>
      </c>
      <c r="P201" s="105">
        <v>97.75</v>
      </c>
      <c r="Q201" s="93"/>
      <c r="R201" s="93">
        <v>10724.037503247002</v>
      </c>
      <c r="S201" s="94">
        <v>3.557989380593491E-2</v>
      </c>
      <c r="T201" s="94">
        <f t="shared" si="3"/>
        <v>1.3945789713940423E-3</v>
      </c>
      <c r="U201" s="94">
        <f>R201/'סכום נכסי הקרן'!$C$42</f>
        <v>9.6168186585569482E-5</v>
      </c>
    </row>
    <row r="202" spans="2:21">
      <c r="B202" s="88" t="s">
        <v>622</v>
      </c>
      <c r="C202" s="89">
        <v>1159359</v>
      </c>
      <c r="D202" s="91" t="s">
        <v>125</v>
      </c>
      <c r="E202" s="91" t="s">
        <v>330</v>
      </c>
      <c r="F202" s="90">
        <v>514290345</v>
      </c>
      <c r="G202" s="91" t="s">
        <v>473</v>
      </c>
      <c r="H202" s="90" t="s">
        <v>450</v>
      </c>
      <c r="I202" s="90" t="s">
        <v>137</v>
      </c>
      <c r="J202" s="104"/>
      <c r="K202" s="93">
        <v>5.39</v>
      </c>
      <c r="L202" s="91" t="s">
        <v>139</v>
      </c>
      <c r="M202" s="92">
        <v>2.6200000000000001E-2</v>
      </c>
      <c r="N202" s="92">
        <v>5.1099999999998237E-2</v>
      </c>
      <c r="O202" s="93">
        <v>28962960.986710005</v>
      </c>
      <c r="P202" s="105">
        <v>88.3</v>
      </c>
      <c r="Q202" s="93"/>
      <c r="R202" s="93">
        <v>25574.293587595996</v>
      </c>
      <c r="S202" s="94">
        <v>2.2393562962475289E-2</v>
      </c>
      <c r="T202" s="94">
        <f t="shared" si="3"/>
        <v>3.3257410779028128E-3</v>
      </c>
      <c r="U202" s="94">
        <f>R202/'סכום נכסי הקרן'!$C$42</f>
        <v>2.2933838461320215E-4</v>
      </c>
    </row>
    <row r="203" spans="2:21">
      <c r="B203" s="88" t="s">
        <v>623</v>
      </c>
      <c r="C203" s="89">
        <v>1141829</v>
      </c>
      <c r="D203" s="91" t="s">
        <v>125</v>
      </c>
      <c r="E203" s="91" t="s">
        <v>330</v>
      </c>
      <c r="F203" s="90" t="s">
        <v>624</v>
      </c>
      <c r="G203" s="91" t="s">
        <v>134</v>
      </c>
      <c r="H203" s="90" t="s">
        <v>446</v>
      </c>
      <c r="I203" s="90" t="s">
        <v>341</v>
      </c>
      <c r="J203" s="104"/>
      <c r="K203" s="93">
        <v>2.2999999999999998</v>
      </c>
      <c r="L203" s="91" t="s">
        <v>139</v>
      </c>
      <c r="M203" s="92">
        <v>2.3E-2</v>
      </c>
      <c r="N203" s="92">
        <v>5.8100000000001067E-2</v>
      </c>
      <c r="O203" s="93">
        <v>12272165.781416005</v>
      </c>
      <c r="P203" s="105">
        <v>93.13</v>
      </c>
      <c r="Q203" s="93"/>
      <c r="R203" s="93">
        <v>11429.067717638001</v>
      </c>
      <c r="S203" s="94">
        <v>1.5032571053103115E-2</v>
      </c>
      <c r="T203" s="94">
        <f t="shared" ref="T203:T266" si="4">IFERROR(R203/$R$11,0)</f>
        <v>1.4862627528885982E-3</v>
      </c>
      <c r="U203" s="94">
        <f>R203/'סכום נכסי הקרן'!$C$42</f>
        <v>1.0249057003354688E-4</v>
      </c>
    </row>
    <row r="204" spans="2:21">
      <c r="B204" s="88" t="s">
        <v>625</v>
      </c>
      <c r="C204" s="89">
        <v>1173566</v>
      </c>
      <c r="D204" s="91" t="s">
        <v>125</v>
      </c>
      <c r="E204" s="91" t="s">
        <v>330</v>
      </c>
      <c r="F204" s="90" t="s">
        <v>624</v>
      </c>
      <c r="G204" s="91" t="s">
        <v>134</v>
      </c>
      <c r="H204" s="90" t="s">
        <v>446</v>
      </c>
      <c r="I204" s="90" t="s">
        <v>341</v>
      </c>
      <c r="J204" s="104"/>
      <c r="K204" s="93">
        <v>2.59</v>
      </c>
      <c r="L204" s="91" t="s">
        <v>139</v>
      </c>
      <c r="M204" s="92">
        <v>2.1499999999999998E-2</v>
      </c>
      <c r="N204" s="92">
        <v>5.8299999999997174E-2</v>
      </c>
      <c r="O204" s="93">
        <v>6812942.2884050012</v>
      </c>
      <c r="P204" s="105">
        <v>91.16</v>
      </c>
      <c r="Q204" s="93">
        <v>362.32338364000009</v>
      </c>
      <c r="R204" s="93">
        <v>6573.0015746950021</v>
      </c>
      <c r="S204" s="94">
        <v>1.2743810924478268E-2</v>
      </c>
      <c r="T204" s="94">
        <f t="shared" si="4"/>
        <v>8.5476853025123615E-4</v>
      </c>
      <c r="U204" s="94">
        <f>R204/'סכום נכסי הקרן'!$C$42</f>
        <v>5.8943624700223301E-5</v>
      </c>
    </row>
    <row r="205" spans="2:21">
      <c r="B205" s="88" t="s">
        <v>626</v>
      </c>
      <c r="C205" s="89">
        <v>1136464</v>
      </c>
      <c r="D205" s="91" t="s">
        <v>125</v>
      </c>
      <c r="E205" s="91" t="s">
        <v>330</v>
      </c>
      <c r="F205" s="90" t="s">
        <v>624</v>
      </c>
      <c r="G205" s="91" t="s">
        <v>134</v>
      </c>
      <c r="H205" s="90" t="s">
        <v>446</v>
      </c>
      <c r="I205" s="90" t="s">
        <v>341</v>
      </c>
      <c r="J205" s="104"/>
      <c r="K205" s="93">
        <v>1.6</v>
      </c>
      <c r="L205" s="91" t="s">
        <v>139</v>
      </c>
      <c r="M205" s="92">
        <v>2.75E-2</v>
      </c>
      <c r="N205" s="92">
        <v>5.5899999999991422E-2</v>
      </c>
      <c r="O205" s="93">
        <v>7119464.9017550014</v>
      </c>
      <c r="P205" s="105">
        <v>96.59</v>
      </c>
      <c r="Q205" s="93"/>
      <c r="R205" s="93">
        <v>6876.690910571001</v>
      </c>
      <c r="S205" s="94">
        <v>2.2616677516832547E-2</v>
      </c>
      <c r="T205" s="94">
        <f t="shared" si="4"/>
        <v>8.9426100326068418E-4</v>
      </c>
      <c r="U205" s="94">
        <f>R205/'סכום נכסי הקרן'!$C$42</f>
        <v>6.1666969588538732E-5</v>
      </c>
    </row>
    <row r="206" spans="2:21">
      <c r="B206" s="88" t="s">
        <v>627</v>
      </c>
      <c r="C206" s="89">
        <v>1139591</v>
      </c>
      <c r="D206" s="91" t="s">
        <v>125</v>
      </c>
      <c r="E206" s="91" t="s">
        <v>330</v>
      </c>
      <c r="F206" s="90" t="s">
        <v>624</v>
      </c>
      <c r="G206" s="91" t="s">
        <v>134</v>
      </c>
      <c r="H206" s="90" t="s">
        <v>446</v>
      </c>
      <c r="I206" s="90" t="s">
        <v>341</v>
      </c>
      <c r="J206" s="104"/>
      <c r="K206" s="93">
        <v>0.54</v>
      </c>
      <c r="L206" s="91" t="s">
        <v>139</v>
      </c>
      <c r="M206" s="92">
        <v>2.4E-2</v>
      </c>
      <c r="N206" s="92">
        <v>5.9499999999973463E-2</v>
      </c>
      <c r="O206" s="93">
        <v>1245093.3812859999</v>
      </c>
      <c r="P206" s="105">
        <v>98.35</v>
      </c>
      <c r="Q206" s="93"/>
      <c r="R206" s="93">
        <v>1224.5493422150005</v>
      </c>
      <c r="S206" s="94">
        <v>1.3351517429157711E-2</v>
      </c>
      <c r="T206" s="94">
        <f t="shared" si="4"/>
        <v>1.592432665001762E-4</v>
      </c>
      <c r="U206" s="94">
        <f>R206/'סכום נכסי הקרן'!$C$42</f>
        <v>1.098118964892771E-5</v>
      </c>
    </row>
    <row r="207" spans="2:21">
      <c r="B207" s="88" t="s">
        <v>628</v>
      </c>
      <c r="C207" s="89">
        <v>1158740</v>
      </c>
      <c r="D207" s="91" t="s">
        <v>125</v>
      </c>
      <c r="E207" s="91" t="s">
        <v>330</v>
      </c>
      <c r="F207" s="90" t="s">
        <v>494</v>
      </c>
      <c r="G207" s="91" t="s">
        <v>135</v>
      </c>
      <c r="H207" s="90" t="s">
        <v>495</v>
      </c>
      <c r="I207" s="90" t="s">
        <v>341</v>
      </c>
      <c r="J207" s="104"/>
      <c r="K207" s="93">
        <v>1.69</v>
      </c>
      <c r="L207" s="91" t="s">
        <v>139</v>
      </c>
      <c r="M207" s="92">
        <v>3.2500000000000001E-2</v>
      </c>
      <c r="N207" s="92">
        <v>6.0499999999901008E-2</v>
      </c>
      <c r="O207" s="93">
        <v>141717.21748900003</v>
      </c>
      <c r="P207" s="105">
        <v>96.25</v>
      </c>
      <c r="Q207" s="93"/>
      <c r="R207" s="93">
        <v>136.40281808700004</v>
      </c>
      <c r="S207" s="94">
        <v>3.6473100404348503E-4</v>
      </c>
      <c r="T207" s="94">
        <f t="shared" si="4"/>
        <v>1.773814215825163E-5</v>
      </c>
      <c r="U207" s="94">
        <f>R207/'סכום נכסי הקרן'!$C$42</f>
        <v>1.2231971080496864E-6</v>
      </c>
    </row>
    <row r="208" spans="2:21">
      <c r="B208" s="88" t="s">
        <v>629</v>
      </c>
      <c r="C208" s="89">
        <v>1191832</v>
      </c>
      <c r="D208" s="91" t="s">
        <v>125</v>
      </c>
      <c r="E208" s="91" t="s">
        <v>330</v>
      </c>
      <c r="F208" s="90" t="s">
        <v>494</v>
      </c>
      <c r="G208" s="91" t="s">
        <v>135</v>
      </c>
      <c r="H208" s="90" t="s">
        <v>495</v>
      </c>
      <c r="I208" s="90" t="s">
        <v>341</v>
      </c>
      <c r="J208" s="104"/>
      <c r="K208" s="93">
        <v>2.37</v>
      </c>
      <c r="L208" s="91" t="s">
        <v>139</v>
      </c>
      <c r="M208" s="92">
        <v>5.7000000000000002E-2</v>
      </c>
      <c r="N208" s="92">
        <v>6.3899999999994739E-2</v>
      </c>
      <c r="O208" s="93">
        <v>25522810.790161002</v>
      </c>
      <c r="P208" s="105">
        <v>98.88</v>
      </c>
      <c r="Q208" s="93"/>
      <c r="R208" s="93">
        <v>25236.954460628996</v>
      </c>
      <c r="S208" s="94">
        <v>6.4364260561211195E-2</v>
      </c>
      <c r="T208" s="94">
        <f t="shared" si="4"/>
        <v>3.2818727071931655E-3</v>
      </c>
      <c r="U208" s="94">
        <f>R208/'סכום נכסי הקרן'!$C$42</f>
        <v>2.2631328403005397E-4</v>
      </c>
    </row>
    <row r="209" spans="2:21">
      <c r="B209" s="88" t="s">
        <v>630</v>
      </c>
      <c r="C209" s="89">
        <v>1161678</v>
      </c>
      <c r="D209" s="91" t="s">
        <v>125</v>
      </c>
      <c r="E209" s="91" t="s">
        <v>330</v>
      </c>
      <c r="F209" s="90" t="s">
        <v>498</v>
      </c>
      <c r="G209" s="91" t="s">
        <v>135</v>
      </c>
      <c r="H209" s="90" t="s">
        <v>495</v>
      </c>
      <c r="I209" s="90" t="s">
        <v>341</v>
      </c>
      <c r="J209" s="104"/>
      <c r="K209" s="93">
        <v>1.91</v>
      </c>
      <c r="L209" s="91" t="s">
        <v>139</v>
      </c>
      <c r="M209" s="92">
        <v>2.7999999999999997E-2</v>
      </c>
      <c r="N209" s="92">
        <v>5.8399999999989516E-2</v>
      </c>
      <c r="O209" s="93">
        <v>7708116.8620760003</v>
      </c>
      <c r="P209" s="105">
        <v>94.56</v>
      </c>
      <c r="Q209" s="93"/>
      <c r="R209" s="93">
        <v>7288.7951336460001</v>
      </c>
      <c r="S209" s="94">
        <v>2.2169607164618313E-2</v>
      </c>
      <c r="T209" s="94">
        <f t="shared" si="4"/>
        <v>9.47852002298972E-4</v>
      </c>
      <c r="U209" s="94">
        <f>R209/'סכום נכסי הקרן'!$C$42</f>
        <v>6.5362528822211514E-5</v>
      </c>
    </row>
    <row r="210" spans="2:21">
      <c r="B210" s="88" t="s">
        <v>631</v>
      </c>
      <c r="C210" s="89">
        <v>1192459</v>
      </c>
      <c r="D210" s="91" t="s">
        <v>125</v>
      </c>
      <c r="E210" s="91" t="s">
        <v>330</v>
      </c>
      <c r="F210" s="90" t="s">
        <v>498</v>
      </c>
      <c r="G210" s="91" t="s">
        <v>135</v>
      </c>
      <c r="H210" s="90" t="s">
        <v>495</v>
      </c>
      <c r="I210" s="90" t="s">
        <v>341</v>
      </c>
      <c r="J210" s="104"/>
      <c r="K210" s="93">
        <v>3.49</v>
      </c>
      <c r="L210" s="91" t="s">
        <v>139</v>
      </c>
      <c r="M210" s="92">
        <v>5.6500000000000002E-2</v>
      </c>
      <c r="N210" s="92">
        <v>6.2499999999999487E-2</v>
      </c>
      <c r="O210" s="93">
        <v>18907802.974863004</v>
      </c>
      <c r="P210" s="105">
        <v>100.78</v>
      </c>
      <c r="Q210" s="93"/>
      <c r="R210" s="93">
        <v>19055.283138092003</v>
      </c>
      <c r="S210" s="94">
        <v>4.3881830149607788E-2</v>
      </c>
      <c r="T210" s="94">
        <f t="shared" si="4"/>
        <v>2.4779936801131602E-3</v>
      </c>
      <c r="U210" s="94">
        <f>R210/'סכום נכסי הקרן'!$C$42</f>
        <v>1.7087892724265873E-4</v>
      </c>
    </row>
    <row r="211" spans="2:21">
      <c r="B211" s="88" t="s">
        <v>632</v>
      </c>
      <c r="C211" s="89">
        <v>7390149</v>
      </c>
      <c r="D211" s="91" t="s">
        <v>125</v>
      </c>
      <c r="E211" s="91" t="s">
        <v>330</v>
      </c>
      <c r="F211" s="90" t="s">
        <v>633</v>
      </c>
      <c r="G211" s="91" t="s">
        <v>507</v>
      </c>
      <c r="H211" s="90" t="s">
        <v>502</v>
      </c>
      <c r="I211" s="90" t="s">
        <v>137</v>
      </c>
      <c r="J211" s="104"/>
      <c r="K211" s="93">
        <v>1.93</v>
      </c>
      <c r="L211" s="91" t="s">
        <v>139</v>
      </c>
      <c r="M211" s="92">
        <v>0.04</v>
      </c>
      <c r="N211" s="92">
        <v>4.9299999999883479E-2</v>
      </c>
      <c r="O211" s="93">
        <v>227738.94787</v>
      </c>
      <c r="P211" s="105">
        <v>98.36</v>
      </c>
      <c r="Q211" s="93"/>
      <c r="R211" s="93">
        <v>224.00403027700006</v>
      </c>
      <c r="S211" s="94">
        <v>1.152312322739896E-3</v>
      </c>
      <c r="T211" s="94">
        <f t="shared" si="4"/>
        <v>2.9130009106853032E-5</v>
      </c>
      <c r="U211" s="94">
        <f>R211/'סכום נכסי הקרן'!$C$42</f>
        <v>2.0087640847092934E-6</v>
      </c>
    </row>
    <row r="212" spans="2:21">
      <c r="B212" s="88" t="s">
        <v>634</v>
      </c>
      <c r="C212" s="89">
        <v>7390222</v>
      </c>
      <c r="D212" s="91" t="s">
        <v>125</v>
      </c>
      <c r="E212" s="91" t="s">
        <v>330</v>
      </c>
      <c r="F212" s="90" t="s">
        <v>633</v>
      </c>
      <c r="G212" s="91" t="s">
        <v>507</v>
      </c>
      <c r="H212" s="90" t="s">
        <v>495</v>
      </c>
      <c r="I212" s="90" t="s">
        <v>341</v>
      </c>
      <c r="J212" s="104"/>
      <c r="K212" s="93">
        <v>3.55</v>
      </c>
      <c r="L212" s="91" t="s">
        <v>139</v>
      </c>
      <c r="M212" s="92">
        <v>0.04</v>
      </c>
      <c r="N212" s="92">
        <v>5.1299999999976274E-2</v>
      </c>
      <c r="O212" s="93">
        <v>1957294.2903870002</v>
      </c>
      <c r="P212" s="105">
        <v>98.13</v>
      </c>
      <c r="Q212" s="93"/>
      <c r="R212" s="93">
        <v>1920.6928670120001</v>
      </c>
      <c r="S212" s="94">
        <v>2.5279451805293607E-3</v>
      </c>
      <c r="T212" s="94">
        <f t="shared" si="4"/>
        <v>2.4977140205174225E-4</v>
      </c>
      <c r="U212" s="94">
        <f>R212/'סכום נכסי הקרן'!$C$42</f>
        <v>1.722388139284821E-5</v>
      </c>
    </row>
    <row r="213" spans="2:21">
      <c r="B213" s="88" t="s">
        <v>635</v>
      </c>
      <c r="C213" s="89">
        <v>2590388</v>
      </c>
      <c r="D213" s="91" t="s">
        <v>125</v>
      </c>
      <c r="E213" s="91" t="s">
        <v>330</v>
      </c>
      <c r="F213" s="90" t="s">
        <v>636</v>
      </c>
      <c r="G213" s="91" t="s">
        <v>352</v>
      </c>
      <c r="H213" s="90" t="s">
        <v>495</v>
      </c>
      <c r="I213" s="90" t="s">
        <v>341</v>
      </c>
      <c r="J213" s="104"/>
      <c r="K213" s="93">
        <v>0.99</v>
      </c>
      <c r="L213" s="91" t="s">
        <v>139</v>
      </c>
      <c r="M213" s="92">
        <v>5.9000000000000004E-2</v>
      </c>
      <c r="N213" s="92">
        <v>5.4499999999955716E-2</v>
      </c>
      <c r="O213" s="93">
        <v>314579.65937100013</v>
      </c>
      <c r="P213" s="105">
        <v>100.49</v>
      </c>
      <c r="Q213" s="93"/>
      <c r="R213" s="93">
        <v>316.12109931200001</v>
      </c>
      <c r="S213" s="94">
        <v>1.1955443209430315E-3</v>
      </c>
      <c r="T213" s="94">
        <f t="shared" si="4"/>
        <v>4.110912866362146E-5</v>
      </c>
      <c r="U213" s="94">
        <f>R213/'סכום נכסי הקרן'!$C$42</f>
        <v>2.834827167759071E-6</v>
      </c>
    </row>
    <row r="214" spans="2:21">
      <c r="B214" s="88" t="s">
        <v>637</v>
      </c>
      <c r="C214" s="89">
        <v>2590511</v>
      </c>
      <c r="D214" s="91" t="s">
        <v>125</v>
      </c>
      <c r="E214" s="91" t="s">
        <v>330</v>
      </c>
      <c r="F214" s="90" t="s">
        <v>636</v>
      </c>
      <c r="G214" s="91" t="s">
        <v>352</v>
      </c>
      <c r="H214" s="90" t="s">
        <v>495</v>
      </c>
      <c r="I214" s="90" t="s">
        <v>341</v>
      </c>
      <c r="J214" s="104"/>
      <c r="K214" s="93">
        <v>3.2</v>
      </c>
      <c r="L214" s="91" t="s">
        <v>139</v>
      </c>
      <c r="M214" s="92">
        <v>2.7000000000000003E-2</v>
      </c>
      <c r="N214" s="92">
        <v>5.6999996071756216E-2</v>
      </c>
      <c r="O214" s="93">
        <v>5.2733620000000005</v>
      </c>
      <c r="P214" s="105">
        <v>91.75</v>
      </c>
      <c r="Q214" s="93"/>
      <c r="R214" s="93">
        <v>4.8367669999999979E-3</v>
      </c>
      <c r="S214" s="94">
        <v>7.0527018730592656E-9</v>
      </c>
      <c r="T214" s="94">
        <f t="shared" si="4"/>
        <v>6.289845168566718E-10</v>
      </c>
      <c r="U214" s="94">
        <f>R214/'סכום נכסי הקרן'!$C$42</f>
        <v>4.3373879584633109E-11</v>
      </c>
    </row>
    <row r="215" spans="2:21">
      <c r="B215" s="88" t="s">
        <v>638</v>
      </c>
      <c r="C215" s="89">
        <v>1141191</v>
      </c>
      <c r="D215" s="91" t="s">
        <v>125</v>
      </c>
      <c r="E215" s="91" t="s">
        <v>330</v>
      </c>
      <c r="F215" s="90" t="s">
        <v>639</v>
      </c>
      <c r="G215" s="91" t="s">
        <v>532</v>
      </c>
      <c r="H215" s="90" t="s">
        <v>502</v>
      </c>
      <c r="I215" s="90" t="s">
        <v>137</v>
      </c>
      <c r="J215" s="104"/>
      <c r="K215" s="93">
        <v>1.31</v>
      </c>
      <c r="L215" s="91" t="s">
        <v>139</v>
      </c>
      <c r="M215" s="92">
        <v>3.0499999999999999E-2</v>
      </c>
      <c r="N215" s="92">
        <v>5.6900000000070373E-2</v>
      </c>
      <c r="O215" s="93">
        <v>481699.47834800003</v>
      </c>
      <c r="P215" s="105">
        <v>96.75</v>
      </c>
      <c r="Q215" s="93"/>
      <c r="R215" s="93">
        <v>466.04424528800001</v>
      </c>
      <c r="S215" s="94">
        <v>7.1763164666324023E-3</v>
      </c>
      <c r="T215" s="94">
        <f t="shared" si="4"/>
        <v>6.0605485948838359E-5</v>
      </c>
      <c r="U215" s="94">
        <f>R215/'סכום נכסי הקרן'!$C$42</f>
        <v>4.1792682955852411E-6</v>
      </c>
    </row>
    <row r="216" spans="2:21">
      <c r="B216" s="88" t="s">
        <v>640</v>
      </c>
      <c r="C216" s="89">
        <v>1168368</v>
      </c>
      <c r="D216" s="91" t="s">
        <v>125</v>
      </c>
      <c r="E216" s="91" t="s">
        <v>330</v>
      </c>
      <c r="F216" s="90" t="s">
        <v>639</v>
      </c>
      <c r="G216" s="91" t="s">
        <v>532</v>
      </c>
      <c r="H216" s="90" t="s">
        <v>502</v>
      </c>
      <c r="I216" s="90" t="s">
        <v>137</v>
      </c>
      <c r="J216" s="104"/>
      <c r="K216" s="93">
        <v>2.93</v>
      </c>
      <c r="L216" s="91" t="s">
        <v>139</v>
      </c>
      <c r="M216" s="92">
        <v>2.58E-2</v>
      </c>
      <c r="N216" s="92">
        <v>5.5299999999998344E-2</v>
      </c>
      <c r="O216" s="93">
        <v>7001205.705643001</v>
      </c>
      <c r="P216" s="105">
        <v>92</v>
      </c>
      <c r="Q216" s="93"/>
      <c r="R216" s="93">
        <v>6441.1092480360003</v>
      </c>
      <c r="S216" s="94">
        <v>2.3141804107435507E-2</v>
      </c>
      <c r="T216" s="94">
        <f t="shared" si="4"/>
        <v>8.3761694296974939E-4</v>
      </c>
      <c r="U216" s="94">
        <f>R216/'סכום נכסי הקרן'!$C$42</f>
        <v>5.7760875583996565E-5</v>
      </c>
    </row>
    <row r="217" spans="2:21">
      <c r="B217" s="88" t="s">
        <v>641</v>
      </c>
      <c r="C217" s="89">
        <v>1186162</v>
      </c>
      <c r="D217" s="91" t="s">
        <v>125</v>
      </c>
      <c r="E217" s="91" t="s">
        <v>330</v>
      </c>
      <c r="F217" s="90" t="s">
        <v>639</v>
      </c>
      <c r="G217" s="91" t="s">
        <v>532</v>
      </c>
      <c r="H217" s="90" t="s">
        <v>502</v>
      </c>
      <c r="I217" s="90" t="s">
        <v>137</v>
      </c>
      <c r="J217" s="104"/>
      <c r="K217" s="93">
        <v>4.4000000000000004</v>
      </c>
      <c r="L217" s="91" t="s">
        <v>139</v>
      </c>
      <c r="M217" s="92">
        <v>0.04</v>
      </c>
      <c r="N217" s="92">
        <v>5.6300000000000565E-2</v>
      </c>
      <c r="O217" s="93">
        <v>21040855.759999998</v>
      </c>
      <c r="P217" s="105">
        <v>93.51</v>
      </c>
      <c r="Q217" s="93"/>
      <c r="R217" s="93">
        <v>19675.304221176008</v>
      </c>
      <c r="S217" s="94">
        <v>4.806866356730824E-2</v>
      </c>
      <c r="T217" s="94">
        <f t="shared" si="4"/>
        <v>2.5586226749323322E-3</v>
      </c>
      <c r="U217" s="94">
        <f>R217/'סכום נכסי הקרן'!$C$42</f>
        <v>1.7643898829121024E-4</v>
      </c>
    </row>
    <row r="218" spans="2:21">
      <c r="B218" s="88" t="s">
        <v>642</v>
      </c>
      <c r="C218" s="89">
        <v>2380046</v>
      </c>
      <c r="D218" s="91" t="s">
        <v>125</v>
      </c>
      <c r="E218" s="91" t="s">
        <v>330</v>
      </c>
      <c r="F218" s="90" t="s">
        <v>643</v>
      </c>
      <c r="G218" s="91" t="s">
        <v>135</v>
      </c>
      <c r="H218" s="90" t="s">
        <v>495</v>
      </c>
      <c r="I218" s="90" t="s">
        <v>341</v>
      </c>
      <c r="J218" s="104"/>
      <c r="K218" s="93">
        <v>0.99</v>
      </c>
      <c r="L218" s="91" t="s">
        <v>139</v>
      </c>
      <c r="M218" s="92">
        <v>2.9500000000000002E-2</v>
      </c>
      <c r="N218" s="92">
        <v>4.6600000000018474E-2</v>
      </c>
      <c r="O218" s="93">
        <v>2718406.8411770002</v>
      </c>
      <c r="P218" s="105">
        <v>98.38</v>
      </c>
      <c r="Q218" s="93"/>
      <c r="R218" s="93">
        <v>2674.3686509410004</v>
      </c>
      <c r="S218" s="94">
        <v>5.0678953296136177E-2</v>
      </c>
      <c r="T218" s="94">
        <f t="shared" si="4"/>
        <v>3.4778116742211379E-4</v>
      </c>
      <c r="U218" s="94">
        <f>R218/'סכום נכסי הקרן'!$C$42</f>
        <v>2.3982495710633303E-5</v>
      </c>
    </row>
    <row r="219" spans="2:21">
      <c r="B219" s="88" t="s">
        <v>644</v>
      </c>
      <c r="C219" s="89">
        <v>1132505</v>
      </c>
      <c r="D219" s="91" t="s">
        <v>125</v>
      </c>
      <c r="E219" s="91" t="s">
        <v>330</v>
      </c>
      <c r="F219" s="90" t="s">
        <v>522</v>
      </c>
      <c r="G219" s="91" t="s">
        <v>352</v>
      </c>
      <c r="H219" s="90" t="s">
        <v>495</v>
      </c>
      <c r="I219" s="90" t="s">
        <v>341</v>
      </c>
      <c r="J219" s="104"/>
      <c r="K219" s="93">
        <v>0.9</v>
      </c>
      <c r="L219" s="91" t="s">
        <v>139</v>
      </c>
      <c r="M219" s="92">
        <v>6.4000000000000001E-2</v>
      </c>
      <c r="N219" s="92">
        <v>5.6399773364346643E-2</v>
      </c>
      <c r="O219" s="93">
        <v>0.52865300000000015</v>
      </c>
      <c r="P219" s="105">
        <v>101.3</v>
      </c>
      <c r="Q219" s="93"/>
      <c r="R219" s="93">
        <v>5.3654399999999991E-4</v>
      </c>
      <c r="S219" s="94">
        <v>7.610920645857465E-10</v>
      </c>
      <c r="T219" s="94">
        <f t="shared" si="4"/>
        <v>6.977343928544546E-11</v>
      </c>
      <c r="U219" s="94">
        <f>R219/'סכום נכסי הקרן'!$C$42</f>
        <v>4.8114773458918726E-12</v>
      </c>
    </row>
    <row r="220" spans="2:21">
      <c r="B220" s="88" t="s">
        <v>645</v>
      </c>
      <c r="C220" s="89">
        <v>1162817</v>
      </c>
      <c r="D220" s="91" t="s">
        <v>125</v>
      </c>
      <c r="E220" s="91" t="s">
        <v>330</v>
      </c>
      <c r="F220" s="90" t="s">
        <v>522</v>
      </c>
      <c r="G220" s="91" t="s">
        <v>352</v>
      </c>
      <c r="H220" s="90" t="s">
        <v>495</v>
      </c>
      <c r="I220" s="90" t="s">
        <v>341</v>
      </c>
      <c r="J220" s="104"/>
      <c r="K220" s="93">
        <v>4.9400000000000004</v>
      </c>
      <c r="L220" s="91" t="s">
        <v>139</v>
      </c>
      <c r="M220" s="92">
        <v>2.4300000000000002E-2</v>
      </c>
      <c r="N220" s="92">
        <v>5.1600000000001769E-2</v>
      </c>
      <c r="O220" s="93">
        <v>25360794.622744009</v>
      </c>
      <c r="P220" s="105">
        <v>87.92</v>
      </c>
      <c r="Q220" s="93"/>
      <c r="R220" s="93">
        <v>22297.210630738002</v>
      </c>
      <c r="S220" s="94">
        <v>1.7315673144644845E-2</v>
      </c>
      <c r="T220" s="94">
        <f t="shared" si="4"/>
        <v>2.8995815295270984E-3</v>
      </c>
      <c r="U220" s="94">
        <f>R220/'סכום נכסי הקרן'!$C$42</f>
        <v>1.9995102699196216E-4</v>
      </c>
    </row>
    <row r="221" spans="2:21">
      <c r="B221" s="88" t="s">
        <v>646</v>
      </c>
      <c r="C221" s="89">
        <v>1141415</v>
      </c>
      <c r="D221" s="91" t="s">
        <v>125</v>
      </c>
      <c r="E221" s="91" t="s">
        <v>330</v>
      </c>
      <c r="F221" s="90" t="s">
        <v>647</v>
      </c>
      <c r="G221" s="91" t="s">
        <v>163</v>
      </c>
      <c r="H221" s="90" t="s">
        <v>495</v>
      </c>
      <c r="I221" s="90" t="s">
        <v>341</v>
      </c>
      <c r="J221" s="104"/>
      <c r="K221" s="93">
        <v>0.98</v>
      </c>
      <c r="L221" s="91" t="s">
        <v>139</v>
      </c>
      <c r="M221" s="92">
        <v>2.1600000000000001E-2</v>
      </c>
      <c r="N221" s="92">
        <v>5.320037753066318E-2</v>
      </c>
      <c r="O221" s="93">
        <v>0.23144899999999999</v>
      </c>
      <c r="P221" s="105">
        <v>97.08</v>
      </c>
      <c r="Q221" s="93"/>
      <c r="R221" s="93">
        <v>2.2355800000000003E-4</v>
      </c>
      <c r="S221" s="94">
        <v>1.8095870262972089E-9</v>
      </c>
      <c r="T221" s="94">
        <f t="shared" si="4"/>
        <v>2.9072006284248117E-11</v>
      </c>
      <c r="U221" s="94">
        <f>R221/'סכום נכסי הקרן'!$C$42</f>
        <v>2.0047642923840274E-12</v>
      </c>
    </row>
    <row r="222" spans="2:21">
      <c r="B222" s="88" t="s">
        <v>648</v>
      </c>
      <c r="C222" s="89">
        <v>1156397</v>
      </c>
      <c r="D222" s="91" t="s">
        <v>125</v>
      </c>
      <c r="E222" s="91" t="s">
        <v>330</v>
      </c>
      <c r="F222" s="90" t="s">
        <v>647</v>
      </c>
      <c r="G222" s="91" t="s">
        <v>163</v>
      </c>
      <c r="H222" s="90" t="s">
        <v>495</v>
      </c>
      <c r="I222" s="90" t="s">
        <v>341</v>
      </c>
      <c r="J222" s="104"/>
      <c r="K222" s="93">
        <v>2.96</v>
      </c>
      <c r="L222" s="91" t="s">
        <v>139</v>
      </c>
      <c r="M222" s="92">
        <v>0.04</v>
      </c>
      <c r="N222" s="92">
        <v>5.0500031562088495E-2</v>
      </c>
      <c r="O222" s="93">
        <v>0.70223900000000017</v>
      </c>
      <c r="P222" s="105">
        <v>97.11</v>
      </c>
      <c r="Q222" s="93"/>
      <c r="R222" s="93">
        <v>6.8119700000000003E-4</v>
      </c>
      <c r="S222" s="94">
        <v>1.0316914121734122E-9</v>
      </c>
      <c r="T222" s="94">
        <f t="shared" si="4"/>
        <v>8.8584454436034332E-11</v>
      </c>
      <c r="U222" s="94">
        <f>R222/'סכום נכסי הקרן'!$C$42</f>
        <v>6.1086582527984778E-12</v>
      </c>
    </row>
    <row r="223" spans="2:21">
      <c r="B223" s="88" t="s">
        <v>649</v>
      </c>
      <c r="C223" s="89">
        <v>1136134</v>
      </c>
      <c r="D223" s="91" t="s">
        <v>125</v>
      </c>
      <c r="E223" s="91" t="s">
        <v>330</v>
      </c>
      <c r="F223" s="90" t="s">
        <v>650</v>
      </c>
      <c r="G223" s="91" t="s">
        <v>651</v>
      </c>
      <c r="H223" s="90" t="s">
        <v>495</v>
      </c>
      <c r="I223" s="90" t="s">
        <v>341</v>
      </c>
      <c r="J223" s="104"/>
      <c r="K223" s="93">
        <v>1.21</v>
      </c>
      <c r="L223" s="91" t="s">
        <v>139</v>
      </c>
      <c r="M223" s="92">
        <v>3.3500000000000002E-2</v>
      </c>
      <c r="N223" s="92">
        <v>5.0700203439376368E-2</v>
      </c>
      <c r="O223" s="93">
        <v>0.61544700000000008</v>
      </c>
      <c r="P223" s="105">
        <v>98.83</v>
      </c>
      <c r="Q223" s="93"/>
      <c r="R223" s="93">
        <v>6.0755200000000024E-4</v>
      </c>
      <c r="S223" s="94">
        <v>2.9854097664049179E-9</v>
      </c>
      <c r="T223" s="94">
        <f t="shared" si="4"/>
        <v>7.900748603050446E-11</v>
      </c>
      <c r="U223" s="94">
        <f>R223/'סכום נכסי הקרן'!$C$42</f>
        <v>5.4482441038410654E-12</v>
      </c>
    </row>
    <row r="224" spans="2:21">
      <c r="B224" s="88" t="s">
        <v>652</v>
      </c>
      <c r="C224" s="89">
        <v>1141951</v>
      </c>
      <c r="D224" s="91" t="s">
        <v>125</v>
      </c>
      <c r="E224" s="91" t="s">
        <v>330</v>
      </c>
      <c r="F224" s="90" t="s">
        <v>650</v>
      </c>
      <c r="G224" s="91" t="s">
        <v>651</v>
      </c>
      <c r="H224" s="90" t="s">
        <v>495</v>
      </c>
      <c r="I224" s="90" t="s">
        <v>341</v>
      </c>
      <c r="J224" s="104"/>
      <c r="K224" s="93">
        <v>3.71</v>
      </c>
      <c r="L224" s="91" t="s">
        <v>139</v>
      </c>
      <c r="M224" s="92">
        <v>2.6200000000000001E-2</v>
      </c>
      <c r="N224" s="92">
        <v>5.1999982766568878E-2</v>
      </c>
      <c r="O224" s="93">
        <v>0.86793399999999998</v>
      </c>
      <c r="P224" s="105">
        <v>91.08</v>
      </c>
      <c r="Q224" s="93">
        <v>1.36768E-4</v>
      </c>
      <c r="R224" s="93">
        <v>9.2842800000000013E-4</v>
      </c>
      <c r="S224" s="94">
        <v>1.9804330735666785E-9</v>
      </c>
      <c r="T224" s="94">
        <f t="shared" si="4"/>
        <v>1.2073495312389588E-10</v>
      </c>
      <c r="U224" s="94">
        <f>R224/'סכום נכסי הקרן'!$C$42</f>
        <v>8.3257110121289229E-12</v>
      </c>
    </row>
    <row r="225" spans="2:21">
      <c r="B225" s="88" t="s">
        <v>653</v>
      </c>
      <c r="C225" s="89">
        <v>7150410</v>
      </c>
      <c r="D225" s="91" t="s">
        <v>125</v>
      </c>
      <c r="E225" s="91" t="s">
        <v>330</v>
      </c>
      <c r="F225" s="90" t="s">
        <v>654</v>
      </c>
      <c r="G225" s="91" t="s">
        <v>532</v>
      </c>
      <c r="H225" s="90" t="s">
        <v>526</v>
      </c>
      <c r="I225" s="90" t="s">
        <v>137</v>
      </c>
      <c r="J225" s="104"/>
      <c r="K225" s="93">
        <v>2.1</v>
      </c>
      <c r="L225" s="91" t="s">
        <v>139</v>
      </c>
      <c r="M225" s="92">
        <v>2.9500000000000002E-2</v>
      </c>
      <c r="N225" s="92">
        <v>6.0800000000006141E-2</v>
      </c>
      <c r="O225" s="93">
        <v>16978161.160995003</v>
      </c>
      <c r="P225" s="105">
        <v>93.88</v>
      </c>
      <c r="Q225" s="93"/>
      <c r="R225" s="93">
        <v>15939.097698403</v>
      </c>
      <c r="S225" s="94">
        <v>4.2995378283804793E-2</v>
      </c>
      <c r="T225" s="94">
        <f t="shared" si="4"/>
        <v>2.0727576219737908E-3</v>
      </c>
      <c r="U225" s="94">
        <f>R225/'סכום נכסי הקרן'!$C$42</f>
        <v>1.429344238120701E-4</v>
      </c>
    </row>
    <row r="226" spans="2:21">
      <c r="B226" s="88" t="s">
        <v>655</v>
      </c>
      <c r="C226" s="89">
        <v>7150444</v>
      </c>
      <c r="D226" s="91" t="s">
        <v>125</v>
      </c>
      <c r="E226" s="91" t="s">
        <v>330</v>
      </c>
      <c r="F226" s="90" t="s">
        <v>654</v>
      </c>
      <c r="G226" s="91" t="s">
        <v>532</v>
      </c>
      <c r="H226" s="90" t="s">
        <v>526</v>
      </c>
      <c r="I226" s="90" t="s">
        <v>137</v>
      </c>
      <c r="J226" s="104"/>
      <c r="K226" s="93">
        <v>3.43</v>
      </c>
      <c r="L226" s="91" t="s">
        <v>139</v>
      </c>
      <c r="M226" s="92">
        <v>2.5499999999999998E-2</v>
      </c>
      <c r="N226" s="92">
        <v>5.9999999999985426E-2</v>
      </c>
      <c r="O226" s="93">
        <v>1537720.1821560001</v>
      </c>
      <c r="P226" s="105">
        <v>89.23</v>
      </c>
      <c r="Q226" s="93"/>
      <c r="R226" s="93">
        <v>1372.107719563</v>
      </c>
      <c r="S226" s="94">
        <v>2.64081502714455E-3</v>
      </c>
      <c r="T226" s="94">
        <f t="shared" si="4"/>
        <v>1.7843210373057948E-4</v>
      </c>
      <c r="U226" s="94">
        <f>R226/'סכום נכסי הקרן'!$C$42</f>
        <v>1.2304424630227408E-5</v>
      </c>
    </row>
    <row r="227" spans="2:21">
      <c r="B227" s="88" t="s">
        <v>656</v>
      </c>
      <c r="C227" s="89">
        <v>1155878</v>
      </c>
      <c r="D227" s="91" t="s">
        <v>125</v>
      </c>
      <c r="E227" s="91" t="s">
        <v>330</v>
      </c>
      <c r="F227" s="90">
        <v>514486042</v>
      </c>
      <c r="G227" s="91" t="s">
        <v>473</v>
      </c>
      <c r="H227" s="90" t="s">
        <v>526</v>
      </c>
      <c r="I227" s="90" t="s">
        <v>137</v>
      </c>
      <c r="J227" s="104"/>
      <c r="K227" s="93">
        <v>2.2999999999999998</v>
      </c>
      <c r="L227" s="91" t="s">
        <v>139</v>
      </c>
      <c r="M227" s="92">
        <v>3.27E-2</v>
      </c>
      <c r="N227" s="92">
        <v>5.2400000000003819E-2</v>
      </c>
      <c r="O227" s="93">
        <v>6962809.4788569994</v>
      </c>
      <c r="P227" s="105">
        <v>96.17</v>
      </c>
      <c r="Q227" s="93"/>
      <c r="R227" s="93">
        <v>6696.133875081</v>
      </c>
      <c r="S227" s="94">
        <v>2.2062623311851021E-2</v>
      </c>
      <c r="T227" s="94">
        <f t="shared" si="4"/>
        <v>8.707809431848626E-4</v>
      </c>
      <c r="U227" s="94">
        <f>R227/'סכום נכסי הקרן'!$C$42</f>
        <v>6.0047817970215666E-5</v>
      </c>
    </row>
    <row r="228" spans="2:21">
      <c r="B228" s="88" t="s">
        <v>658</v>
      </c>
      <c r="C228" s="89">
        <v>7200249</v>
      </c>
      <c r="D228" s="91" t="s">
        <v>125</v>
      </c>
      <c r="E228" s="91" t="s">
        <v>330</v>
      </c>
      <c r="F228" s="90" t="s">
        <v>659</v>
      </c>
      <c r="G228" s="91" t="s">
        <v>576</v>
      </c>
      <c r="H228" s="90" t="s">
        <v>526</v>
      </c>
      <c r="I228" s="90" t="s">
        <v>137</v>
      </c>
      <c r="J228" s="104"/>
      <c r="K228" s="93">
        <v>5.0599999999999996</v>
      </c>
      <c r="L228" s="91" t="s">
        <v>139</v>
      </c>
      <c r="M228" s="92">
        <v>7.4999999999999997E-3</v>
      </c>
      <c r="N228" s="92">
        <v>4.520000000000237E-2</v>
      </c>
      <c r="O228" s="93">
        <v>19496982.96861</v>
      </c>
      <c r="P228" s="105">
        <v>83.2</v>
      </c>
      <c r="Q228" s="93"/>
      <c r="R228" s="93">
        <v>16221.489829883003</v>
      </c>
      <c r="S228" s="94">
        <v>3.6677213094869474E-2</v>
      </c>
      <c r="T228" s="94">
        <f t="shared" si="4"/>
        <v>2.109480556608243E-3</v>
      </c>
      <c r="U228" s="94">
        <f>R228/'סכום נכסי הקרן'!$C$42</f>
        <v>1.4546678526476391E-4</v>
      </c>
    </row>
    <row r="229" spans="2:21">
      <c r="B229" s="88" t="s">
        <v>660</v>
      </c>
      <c r="C229" s="89">
        <v>7200173</v>
      </c>
      <c r="D229" s="91" t="s">
        <v>125</v>
      </c>
      <c r="E229" s="91" t="s">
        <v>330</v>
      </c>
      <c r="F229" s="90" t="s">
        <v>659</v>
      </c>
      <c r="G229" s="91" t="s">
        <v>576</v>
      </c>
      <c r="H229" s="90" t="s">
        <v>526</v>
      </c>
      <c r="I229" s="90" t="s">
        <v>137</v>
      </c>
      <c r="J229" s="104"/>
      <c r="K229" s="93">
        <v>2.39</v>
      </c>
      <c r="L229" s="91" t="s">
        <v>139</v>
      </c>
      <c r="M229" s="92">
        <v>3.4500000000000003E-2</v>
      </c>
      <c r="N229" s="92">
        <v>5.2500000000001164E-2</v>
      </c>
      <c r="O229" s="93">
        <v>8766215.7133420035</v>
      </c>
      <c r="P229" s="105">
        <v>97.08</v>
      </c>
      <c r="Q229" s="93"/>
      <c r="R229" s="93">
        <v>8510.2419201440025</v>
      </c>
      <c r="S229" s="94">
        <v>1.9945771755711099E-2</v>
      </c>
      <c r="T229" s="94">
        <f t="shared" si="4"/>
        <v>1.1066918051820921E-3</v>
      </c>
      <c r="U229" s="94">
        <f>R229/'סכום נכסי הקרן'!$C$42</f>
        <v>7.6315896192730178E-5</v>
      </c>
    </row>
    <row r="230" spans="2:21">
      <c r="B230" s="88" t="s">
        <v>661</v>
      </c>
      <c r="C230" s="89">
        <v>1168483</v>
      </c>
      <c r="D230" s="91" t="s">
        <v>125</v>
      </c>
      <c r="E230" s="91" t="s">
        <v>330</v>
      </c>
      <c r="F230" s="90" t="s">
        <v>662</v>
      </c>
      <c r="G230" s="91" t="s">
        <v>576</v>
      </c>
      <c r="H230" s="90" t="s">
        <v>526</v>
      </c>
      <c r="I230" s="90" t="s">
        <v>137</v>
      </c>
      <c r="J230" s="104"/>
      <c r="K230" s="93">
        <v>4.0599999999999996</v>
      </c>
      <c r="L230" s="91" t="s">
        <v>139</v>
      </c>
      <c r="M230" s="92">
        <v>2.5000000000000001E-3</v>
      </c>
      <c r="N230" s="92">
        <v>5.4799999999994416E-2</v>
      </c>
      <c r="O230" s="93">
        <v>11497704.354154</v>
      </c>
      <c r="P230" s="105">
        <v>81.400000000000006</v>
      </c>
      <c r="Q230" s="93"/>
      <c r="R230" s="93">
        <v>9359.1309613380017</v>
      </c>
      <c r="S230" s="94">
        <v>2.0292382226243466E-2</v>
      </c>
      <c r="T230" s="94">
        <f t="shared" si="4"/>
        <v>1.2170833256833549E-3</v>
      </c>
      <c r="U230" s="94">
        <f>R230/'סכום נכסי הקרן'!$C$42</f>
        <v>8.392833877130864E-5</v>
      </c>
    </row>
    <row r="231" spans="2:21">
      <c r="B231" s="88" t="s">
        <v>663</v>
      </c>
      <c r="C231" s="89">
        <v>1161751</v>
      </c>
      <c r="D231" s="91" t="s">
        <v>125</v>
      </c>
      <c r="E231" s="91" t="s">
        <v>330</v>
      </c>
      <c r="F231" s="90" t="s">
        <v>662</v>
      </c>
      <c r="G231" s="91" t="s">
        <v>576</v>
      </c>
      <c r="H231" s="90" t="s">
        <v>526</v>
      </c>
      <c r="I231" s="90" t="s">
        <v>137</v>
      </c>
      <c r="J231" s="104"/>
      <c r="K231" s="93">
        <v>3.26</v>
      </c>
      <c r="L231" s="91" t="s">
        <v>139</v>
      </c>
      <c r="M231" s="92">
        <v>2.0499999999999997E-2</v>
      </c>
      <c r="N231" s="92">
        <v>5.3200000000055675E-2</v>
      </c>
      <c r="O231" s="93">
        <v>276930.27513000014</v>
      </c>
      <c r="P231" s="105">
        <v>90.8</v>
      </c>
      <c r="Q231" s="93"/>
      <c r="R231" s="93">
        <v>251.45269718000006</v>
      </c>
      <c r="S231" s="94">
        <v>4.9567038910529012E-4</v>
      </c>
      <c r="T231" s="94">
        <f t="shared" si="4"/>
        <v>3.2699498083754999E-5</v>
      </c>
      <c r="U231" s="94">
        <f>R231/'סכום נכסי הקרן'!$C$42</f>
        <v>2.2549109784938041E-6</v>
      </c>
    </row>
    <row r="232" spans="2:21">
      <c r="B232" s="88" t="s">
        <v>664</v>
      </c>
      <c r="C232" s="89">
        <v>1162825</v>
      </c>
      <c r="D232" s="91" t="s">
        <v>125</v>
      </c>
      <c r="E232" s="91" t="s">
        <v>330</v>
      </c>
      <c r="F232" s="90" t="s">
        <v>665</v>
      </c>
      <c r="G232" s="91" t="s">
        <v>532</v>
      </c>
      <c r="H232" s="90" t="s">
        <v>526</v>
      </c>
      <c r="I232" s="90" t="s">
        <v>137</v>
      </c>
      <c r="J232" s="104"/>
      <c r="K232" s="93">
        <v>2.83</v>
      </c>
      <c r="L232" s="91" t="s">
        <v>139</v>
      </c>
      <c r="M232" s="92">
        <v>2.4E-2</v>
      </c>
      <c r="N232" s="92">
        <v>5.8100015273378741E-2</v>
      </c>
      <c r="O232" s="93">
        <v>7.398492000000001</v>
      </c>
      <c r="P232" s="105">
        <v>91.67</v>
      </c>
      <c r="Q232" s="93"/>
      <c r="R232" s="93">
        <v>6.7830440000000002E-3</v>
      </c>
      <c r="S232" s="94">
        <v>2.8389394630087537E-8</v>
      </c>
      <c r="T232" s="94">
        <f t="shared" si="4"/>
        <v>8.8208293952500682E-10</v>
      </c>
      <c r="U232" s="94">
        <f>R232/'סכום נכסי הקרן'!$C$42</f>
        <v>6.0827187597266572E-11</v>
      </c>
    </row>
    <row r="233" spans="2:21">
      <c r="B233" s="88" t="s">
        <v>666</v>
      </c>
      <c r="C233" s="89">
        <v>1140102</v>
      </c>
      <c r="D233" s="91" t="s">
        <v>125</v>
      </c>
      <c r="E233" s="91" t="s">
        <v>330</v>
      </c>
      <c r="F233" s="90" t="s">
        <v>531</v>
      </c>
      <c r="G233" s="91" t="s">
        <v>532</v>
      </c>
      <c r="H233" s="90" t="s">
        <v>533</v>
      </c>
      <c r="I233" s="90" t="s">
        <v>341</v>
      </c>
      <c r="J233" s="104"/>
      <c r="K233" s="93">
        <v>2.5099999999999998</v>
      </c>
      <c r="L233" s="91" t="s">
        <v>139</v>
      </c>
      <c r="M233" s="92">
        <v>4.2999999999999997E-2</v>
      </c>
      <c r="N233" s="92">
        <v>6.0700000000000004E-2</v>
      </c>
      <c r="O233" s="93">
        <v>13207608.171249004</v>
      </c>
      <c r="P233" s="105">
        <v>97.81</v>
      </c>
      <c r="Q233" s="93"/>
      <c r="R233" s="93">
        <v>12918.361994157001</v>
      </c>
      <c r="S233" s="94">
        <v>1.0905854787253564E-2</v>
      </c>
      <c r="T233" s="94">
        <f t="shared" si="4"/>
        <v>1.6799340711418261E-3</v>
      </c>
      <c r="U233" s="94">
        <f>R233/'סכום נכסי הקרן'!$C$42</f>
        <v>1.1584586926872162E-4</v>
      </c>
    </row>
    <row r="234" spans="2:21">
      <c r="B234" s="88" t="s">
        <v>667</v>
      </c>
      <c r="C234" s="89">
        <v>1132836</v>
      </c>
      <c r="D234" s="91" t="s">
        <v>125</v>
      </c>
      <c r="E234" s="91" t="s">
        <v>330</v>
      </c>
      <c r="F234" s="90" t="s">
        <v>539</v>
      </c>
      <c r="G234" s="91" t="s">
        <v>163</v>
      </c>
      <c r="H234" s="90" t="s">
        <v>533</v>
      </c>
      <c r="I234" s="90" t="s">
        <v>341</v>
      </c>
      <c r="J234" s="104"/>
      <c r="K234" s="93">
        <v>1.48</v>
      </c>
      <c r="L234" s="91" t="s">
        <v>139</v>
      </c>
      <c r="M234" s="92">
        <v>4.1399999999999999E-2</v>
      </c>
      <c r="N234" s="92">
        <v>5.4100000000001529E-2</v>
      </c>
      <c r="O234" s="93">
        <v>737615.35922400025</v>
      </c>
      <c r="P234" s="105">
        <v>98.21</v>
      </c>
      <c r="Q234" s="93">
        <v>391.71057877700008</v>
      </c>
      <c r="R234" s="93">
        <v>1116.122622163</v>
      </c>
      <c r="S234" s="94">
        <v>4.9147536057724036E-3</v>
      </c>
      <c r="T234" s="94">
        <f t="shared" si="4"/>
        <v>1.4514320169939888E-4</v>
      </c>
      <c r="U234" s="94">
        <f>R234/'סכום נכסי הקרן'!$C$42</f>
        <v>1.000886919204149E-5</v>
      </c>
    </row>
    <row r="235" spans="2:21">
      <c r="B235" s="88" t="s">
        <v>668</v>
      </c>
      <c r="C235" s="89">
        <v>1139252</v>
      </c>
      <c r="D235" s="91" t="s">
        <v>125</v>
      </c>
      <c r="E235" s="91" t="s">
        <v>330</v>
      </c>
      <c r="F235" s="90" t="s">
        <v>539</v>
      </c>
      <c r="G235" s="91" t="s">
        <v>163</v>
      </c>
      <c r="H235" s="90" t="s">
        <v>533</v>
      </c>
      <c r="I235" s="90" t="s">
        <v>341</v>
      </c>
      <c r="J235" s="104"/>
      <c r="K235" s="93">
        <v>2.0299999999999998</v>
      </c>
      <c r="L235" s="91" t="s">
        <v>139</v>
      </c>
      <c r="M235" s="92">
        <v>3.5499999999999997E-2</v>
      </c>
      <c r="N235" s="92">
        <v>5.6099999999998353E-2</v>
      </c>
      <c r="O235" s="93">
        <v>6561425.2404010016</v>
      </c>
      <c r="P235" s="105">
        <v>96.08</v>
      </c>
      <c r="Q235" s="93">
        <v>1937.7081730950003</v>
      </c>
      <c r="R235" s="93">
        <v>8241.9255451760018</v>
      </c>
      <c r="S235" s="94">
        <v>2.1366080661649894E-2</v>
      </c>
      <c r="T235" s="94">
        <f t="shared" si="4"/>
        <v>1.0717993149145268E-3</v>
      </c>
      <c r="U235" s="94">
        <f>R235/'סכום נכסי הקרן'!$C$42</f>
        <v>7.3909759585685163E-5</v>
      </c>
    </row>
    <row r="236" spans="2:21">
      <c r="B236" s="88" t="s">
        <v>669</v>
      </c>
      <c r="C236" s="89">
        <v>1143080</v>
      </c>
      <c r="D236" s="91" t="s">
        <v>125</v>
      </c>
      <c r="E236" s="91" t="s">
        <v>330</v>
      </c>
      <c r="F236" s="90" t="s">
        <v>539</v>
      </c>
      <c r="G236" s="91" t="s">
        <v>163</v>
      </c>
      <c r="H236" s="90" t="s">
        <v>533</v>
      </c>
      <c r="I236" s="90" t="s">
        <v>341</v>
      </c>
      <c r="J236" s="104"/>
      <c r="K236" s="93">
        <v>2.5299999999999998</v>
      </c>
      <c r="L236" s="91" t="s">
        <v>139</v>
      </c>
      <c r="M236" s="92">
        <v>2.5000000000000001E-2</v>
      </c>
      <c r="N236" s="92">
        <v>5.5800000000002133E-2</v>
      </c>
      <c r="O236" s="93">
        <v>28276048.966422006</v>
      </c>
      <c r="P236" s="105">
        <v>93.8</v>
      </c>
      <c r="Q236" s="93"/>
      <c r="R236" s="93">
        <v>26522.933304511003</v>
      </c>
      <c r="S236" s="94">
        <v>2.5012387166404859E-2</v>
      </c>
      <c r="T236" s="94">
        <f t="shared" si="4"/>
        <v>3.4491044100655645E-3</v>
      </c>
      <c r="U236" s="94">
        <f>R236/'סכום נכסי הקרן'!$C$42</f>
        <v>2.3784534491347545E-4</v>
      </c>
    </row>
    <row r="237" spans="2:21">
      <c r="B237" s="88" t="s">
        <v>670</v>
      </c>
      <c r="C237" s="89">
        <v>1189190</v>
      </c>
      <c r="D237" s="91" t="s">
        <v>125</v>
      </c>
      <c r="E237" s="91" t="s">
        <v>330</v>
      </c>
      <c r="F237" s="90" t="s">
        <v>539</v>
      </c>
      <c r="G237" s="91" t="s">
        <v>163</v>
      </c>
      <c r="H237" s="90" t="s">
        <v>533</v>
      </c>
      <c r="I237" s="90" t="s">
        <v>341</v>
      </c>
      <c r="J237" s="104"/>
      <c r="K237" s="93">
        <v>4.32</v>
      </c>
      <c r="L237" s="91" t="s">
        <v>139</v>
      </c>
      <c r="M237" s="92">
        <v>4.7300000000000002E-2</v>
      </c>
      <c r="N237" s="92">
        <v>5.7900000000009486E-2</v>
      </c>
      <c r="O237" s="93">
        <v>13217339.567038005</v>
      </c>
      <c r="P237" s="105">
        <v>95.85</v>
      </c>
      <c r="Q237" s="93">
        <v>314.32669305000007</v>
      </c>
      <c r="R237" s="93">
        <v>12983.146078911001</v>
      </c>
      <c r="S237" s="94">
        <v>3.3468821308479051E-2</v>
      </c>
      <c r="T237" s="94">
        <f t="shared" si="4"/>
        <v>1.6883587453609885E-3</v>
      </c>
      <c r="U237" s="94">
        <f>R237/'סכום נכסי הקרן'!$C$42</f>
        <v>1.1642682284600178E-4</v>
      </c>
    </row>
    <row r="238" spans="2:21">
      <c r="B238" s="88" t="s">
        <v>671</v>
      </c>
      <c r="C238" s="89">
        <v>1137512</v>
      </c>
      <c r="D238" s="91" t="s">
        <v>125</v>
      </c>
      <c r="E238" s="91" t="s">
        <v>330</v>
      </c>
      <c r="F238" s="90" t="s">
        <v>672</v>
      </c>
      <c r="G238" s="91" t="s">
        <v>525</v>
      </c>
      <c r="H238" s="90" t="s">
        <v>526</v>
      </c>
      <c r="I238" s="90" t="s">
        <v>137</v>
      </c>
      <c r="J238" s="104"/>
      <c r="K238" s="93">
        <v>1.08</v>
      </c>
      <c r="L238" s="91" t="s">
        <v>139</v>
      </c>
      <c r="M238" s="92">
        <v>3.5000000000000003E-2</v>
      </c>
      <c r="N238" s="92">
        <v>5.9599999999999008E-2</v>
      </c>
      <c r="O238" s="93">
        <v>7671145.2984800003</v>
      </c>
      <c r="P238" s="105">
        <v>98.76</v>
      </c>
      <c r="Q238" s="93"/>
      <c r="R238" s="93">
        <v>7576.023266481001</v>
      </c>
      <c r="S238" s="94">
        <v>3.2009786348758611E-2</v>
      </c>
      <c r="T238" s="94">
        <f t="shared" si="4"/>
        <v>9.8520382188401032E-4</v>
      </c>
      <c r="U238" s="94">
        <f>R238/'סכום נכסי הקרן'!$C$42</f>
        <v>6.7938257288541274E-5</v>
      </c>
    </row>
    <row r="239" spans="2:21">
      <c r="B239" s="88" t="s">
        <v>673</v>
      </c>
      <c r="C239" s="89">
        <v>1141852</v>
      </c>
      <c r="D239" s="91" t="s">
        <v>125</v>
      </c>
      <c r="E239" s="91" t="s">
        <v>330</v>
      </c>
      <c r="F239" s="90" t="s">
        <v>672</v>
      </c>
      <c r="G239" s="91" t="s">
        <v>525</v>
      </c>
      <c r="H239" s="90" t="s">
        <v>526</v>
      </c>
      <c r="I239" s="90" t="s">
        <v>137</v>
      </c>
      <c r="J239" s="104"/>
      <c r="K239" s="93">
        <v>2.41</v>
      </c>
      <c r="L239" s="91" t="s">
        <v>139</v>
      </c>
      <c r="M239" s="92">
        <v>2.6499999999999999E-2</v>
      </c>
      <c r="N239" s="92">
        <v>6.4399999999993657E-2</v>
      </c>
      <c r="O239" s="93">
        <v>5871317.453404001</v>
      </c>
      <c r="P239" s="105">
        <v>92.35</v>
      </c>
      <c r="Q239" s="93"/>
      <c r="R239" s="93">
        <v>5422.1618614010013</v>
      </c>
      <c r="S239" s="94">
        <v>8.1889981476611848E-3</v>
      </c>
      <c r="T239" s="94">
        <f t="shared" si="4"/>
        <v>7.0511063665295074E-4</v>
      </c>
      <c r="U239" s="94">
        <f>R239/'סכום נכסי הקרן'!$C$42</f>
        <v>4.862342876239382E-5</v>
      </c>
    </row>
    <row r="240" spans="2:21">
      <c r="B240" s="88" t="s">
        <v>674</v>
      </c>
      <c r="C240" s="89">
        <v>1168038</v>
      </c>
      <c r="D240" s="91" t="s">
        <v>125</v>
      </c>
      <c r="E240" s="91" t="s">
        <v>330</v>
      </c>
      <c r="F240" s="90" t="s">
        <v>672</v>
      </c>
      <c r="G240" s="91" t="s">
        <v>525</v>
      </c>
      <c r="H240" s="90" t="s">
        <v>526</v>
      </c>
      <c r="I240" s="90" t="s">
        <v>137</v>
      </c>
      <c r="J240" s="104"/>
      <c r="K240" s="93">
        <v>2.17</v>
      </c>
      <c r="L240" s="91" t="s">
        <v>139</v>
      </c>
      <c r="M240" s="92">
        <v>4.99E-2</v>
      </c>
      <c r="N240" s="92">
        <v>5.6199999999988044E-2</v>
      </c>
      <c r="O240" s="93">
        <v>4468190.6283410005</v>
      </c>
      <c r="P240" s="105">
        <v>100.04</v>
      </c>
      <c r="Q240" s="93"/>
      <c r="R240" s="93">
        <v>4469.9779543570012</v>
      </c>
      <c r="S240" s="94">
        <v>2.1026779427487062E-2</v>
      </c>
      <c r="T240" s="94">
        <f t="shared" si="4"/>
        <v>5.8128640969912627E-4</v>
      </c>
      <c r="U240" s="94">
        <f>R240/'סכום נכסי הקרן'!$C$42</f>
        <v>4.0084685811461519E-5</v>
      </c>
    </row>
    <row r="241" spans="2:21">
      <c r="B241" s="88" t="s">
        <v>675</v>
      </c>
      <c r="C241" s="89">
        <v>1190008</v>
      </c>
      <c r="D241" s="91" t="s">
        <v>125</v>
      </c>
      <c r="E241" s="91" t="s">
        <v>330</v>
      </c>
      <c r="F241" s="90" t="s">
        <v>676</v>
      </c>
      <c r="G241" s="91" t="s">
        <v>532</v>
      </c>
      <c r="H241" s="90" t="s">
        <v>533</v>
      </c>
      <c r="I241" s="90" t="s">
        <v>341</v>
      </c>
      <c r="J241" s="104"/>
      <c r="K241" s="93">
        <v>3.92</v>
      </c>
      <c r="L241" s="91" t="s">
        <v>139</v>
      </c>
      <c r="M241" s="92">
        <v>5.3399999999999996E-2</v>
      </c>
      <c r="N241" s="92">
        <v>6.0999999999999464E-2</v>
      </c>
      <c r="O241" s="93">
        <v>19011281.377470002</v>
      </c>
      <c r="P241" s="105">
        <v>97.88</v>
      </c>
      <c r="Q241" s="93"/>
      <c r="R241" s="93">
        <v>18608.242846440004</v>
      </c>
      <c r="S241" s="94">
        <v>4.7528203443675004E-2</v>
      </c>
      <c r="T241" s="94">
        <f t="shared" si="4"/>
        <v>2.4198595128356792E-3</v>
      </c>
      <c r="U241" s="94">
        <f>R241/'סכום נכסי הקרן'!$C$42</f>
        <v>1.6687007757518597E-4</v>
      </c>
    </row>
    <row r="242" spans="2:21">
      <c r="B242" s="88" t="s">
        <v>677</v>
      </c>
      <c r="C242" s="89">
        <v>1188572</v>
      </c>
      <c r="D242" s="91" t="s">
        <v>125</v>
      </c>
      <c r="E242" s="91" t="s">
        <v>330</v>
      </c>
      <c r="F242" s="90" t="s">
        <v>678</v>
      </c>
      <c r="G242" s="91" t="s">
        <v>532</v>
      </c>
      <c r="H242" s="90" t="s">
        <v>545</v>
      </c>
      <c r="I242" s="90" t="s">
        <v>137</v>
      </c>
      <c r="J242" s="104"/>
      <c r="K242" s="93">
        <v>3.37</v>
      </c>
      <c r="L242" s="91" t="s">
        <v>139</v>
      </c>
      <c r="M242" s="92">
        <v>4.53E-2</v>
      </c>
      <c r="N242" s="92">
        <v>6.1500000000002143E-2</v>
      </c>
      <c r="O242" s="93">
        <v>36758296.109509014</v>
      </c>
      <c r="P242" s="105">
        <v>95.06</v>
      </c>
      <c r="Q242" s="93"/>
      <c r="R242" s="93">
        <v>34942.437507330011</v>
      </c>
      <c r="S242" s="94">
        <v>5.2511851585012877E-2</v>
      </c>
      <c r="T242" s="94">
        <f t="shared" si="4"/>
        <v>4.543996469820114E-3</v>
      </c>
      <c r="U242" s="94">
        <f>R242/'סכום נכסי הקרן'!$C$42</f>
        <v>3.1334754740852726E-4</v>
      </c>
    </row>
    <row r="243" spans="2:21">
      <c r="B243" s="88" t="s">
        <v>679</v>
      </c>
      <c r="C243" s="89">
        <v>1150812</v>
      </c>
      <c r="D243" s="91" t="s">
        <v>125</v>
      </c>
      <c r="E243" s="91" t="s">
        <v>330</v>
      </c>
      <c r="F243" s="90" t="s">
        <v>554</v>
      </c>
      <c r="G243" s="91" t="s">
        <v>555</v>
      </c>
      <c r="H243" s="90" t="s">
        <v>545</v>
      </c>
      <c r="I243" s="90" t="s">
        <v>137</v>
      </c>
      <c r="J243" s="104"/>
      <c r="K243" s="93">
        <v>1.91</v>
      </c>
      <c r="L243" s="91" t="s">
        <v>139</v>
      </c>
      <c r="M243" s="92">
        <v>3.7499999999999999E-2</v>
      </c>
      <c r="N243" s="92">
        <v>5.8199999999988268E-2</v>
      </c>
      <c r="O243" s="93">
        <v>7108370.4083180008</v>
      </c>
      <c r="P243" s="105">
        <v>96.32</v>
      </c>
      <c r="Q243" s="93"/>
      <c r="R243" s="93">
        <v>6846.782378261003</v>
      </c>
      <c r="S243" s="94">
        <v>1.9233344110943275E-2</v>
      </c>
      <c r="T243" s="94">
        <f t="shared" si="4"/>
        <v>8.9037162762094463E-4</v>
      </c>
      <c r="U243" s="94">
        <f>R243/'סכום נכסי הקרן'!$C$42</f>
        <v>6.139876376448995E-5</v>
      </c>
    </row>
    <row r="244" spans="2:21">
      <c r="B244" s="88" t="s">
        <v>680</v>
      </c>
      <c r="C244" s="89">
        <v>1161785</v>
      </c>
      <c r="D244" s="91" t="s">
        <v>125</v>
      </c>
      <c r="E244" s="91" t="s">
        <v>330</v>
      </c>
      <c r="F244" s="90" t="s">
        <v>554</v>
      </c>
      <c r="G244" s="91" t="s">
        <v>555</v>
      </c>
      <c r="H244" s="90" t="s">
        <v>545</v>
      </c>
      <c r="I244" s="90" t="s">
        <v>137</v>
      </c>
      <c r="J244" s="104"/>
      <c r="K244" s="93">
        <v>3.67</v>
      </c>
      <c r="L244" s="91" t="s">
        <v>139</v>
      </c>
      <c r="M244" s="92">
        <v>2.6600000000000002E-2</v>
      </c>
      <c r="N244" s="92">
        <v>6.8999999999999881E-2</v>
      </c>
      <c r="O244" s="93">
        <v>43886861.43124301</v>
      </c>
      <c r="P244" s="105">
        <v>86.57</v>
      </c>
      <c r="Q244" s="93"/>
      <c r="R244" s="93">
        <v>37992.854476346009</v>
      </c>
      <c r="S244" s="94">
        <v>5.3325685304708471E-2</v>
      </c>
      <c r="T244" s="94">
        <f t="shared" si="4"/>
        <v>4.9406798418882587E-3</v>
      </c>
      <c r="U244" s="94">
        <f>R244/'סכום נכסי הקרן'!$C$42</f>
        <v>3.407022697462006E-4</v>
      </c>
    </row>
    <row r="245" spans="2:21">
      <c r="B245" s="88" t="s">
        <v>681</v>
      </c>
      <c r="C245" s="89">
        <v>1172725</v>
      </c>
      <c r="D245" s="91" t="s">
        <v>125</v>
      </c>
      <c r="E245" s="91" t="s">
        <v>330</v>
      </c>
      <c r="F245" s="90" t="s">
        <v>682</v>
      </c>
      <c r="G245" s="91" t="s">
        <v>532</v>
      </c>
      <c r="H245" s="90" t="s">
        <v>545</v>
      </c>
      <c r="I245" s="90" t="s">
        <v>137</v>
      </c>
      <c r="J245" s="104"/>
      <c r="K245" s="93">
        <v>3.42</v>
      </c>
      <c r="L245" s="91" t="s">
        <v>139</v>
      </c>
      <c r="M245" s="92">
        <v>2.5000000000000001E-2</v>
      </c>
      <c r="N245" s="92">
        <v>6.3499999999998807E-2</v>
      </c>
      <c r="O245" s="93">
        <v>13150534.850000001</v>
      </c>
      <c r="P245" s="105">
        <v>88.04</v>
      </c>
      <c r="Q245" s="93"/>
      <c r="R245" s="93">
        <v>11577.731465824003</v>
      </c>
      <c r="S245" s="94">
        <v>6.2355632902899402E-2</v>
      </c>
      <c r="T245" s="94">
        <f t="shared" si="4"/>
        <v>1.5055953351334891E-3</v>
      </c>
      <c r="U245" s="94">
        <f>R245/'סכום נכסי הקרן'!$C$42</f>
        <v>1.038237174670329E-4</v>
      </c>
    </row>
    <row r="246" spans="2:21">
      <c r="B246" s="88" t="s">
        <v>683</v>
      </c>
      <c r="C246" s="89">
        <v>1159375</v>
      </c>
      <c r="D246" s="91" t="s">
        <v>125</v>
      </c>
      <c r="E246" s="91" t="s">
        <v>330</v>
      </c>
      <c r="F246" s="90" t="s">
        <v>684</v>
      </c>
      <c r="G246" s="91" t="s">
        <v>576</v>
      </c>
      <c r="H246" s="90" t="s">
        <v>559</v>
      </c>
      <c r="I246" s="90"/>
      <c r="J246" s="104"/>
      <c r="K246" s="93">
        <v>1.46</v>
      </c>
      <c r="L246" s="91" t="s">
        <v>139</v>
      </c>
      <c r="M246" s="92">
        <v>3.5499999999999997E-2</v>
      </c>
      <c r="N246" s="92">
        <v>6.9700000000031986E-2</v>
      </c>
      <c r="O246" s="93">
        <v>2388082.0017180005</v>
      </c>
      <c r="P246" s="105">
        <v>95.38</v>
      </c>
      <c r="Q246" s="93"/>
      <c r="R246" s="93">
        <v>2277.7526412430007</v>
      </c>
      <c r="S246" s="94">
        <v>8.3382052724348694E-3</v>
      </c>
      <c r="T246" s="94">
        <f t="shared" si="4"/>
        <v>2.9620429195188389E-4</v>
      </c>
      <c r="U246" s="94">
        <f>R246/'סכום נכסי הקרן'!$C$42</f>
        <v>2.0425827579632009E-5</v>
      </c>
    </row>
    <row r="247" spans="2:21">
      <c r="B247" s="88" t="s">
        <v>685</v>
      </c>
      <c r="C247" s="89">
        <v>1193275</v>
      </c>
      <c r="D247" s="91" t="s">
        <v>125</v>
      </c>
      <c r="E247" s="91" t="s">
        <v>330</v>
      </c>
      <c r="F247" s="90" t="s">
        <v>684</v>
      </c>
      <c r="G247" s="91" t="s">
        <v>576</v>
      </c>
      <c r="H247" s="90" t="s">
        <v>559</v>
      </c>
      <c r="I247" s="90"/>
      <c r="J247" s="104"/>
      <c r="K247" s="93">
        <v>3.73</v>
      </c>
      <c r="L247" s="91" t="s">
        <v>139</v>
      </c>
      <c r="M247" s="92">
        <v>6.0499999999999998E-2</v>
      </c>
      <c r="N247" s="92">
        <v>6.0300000000007341E-2</v>
      </c>
      <c r="O247" s="93">
        <v>11987238.537169002</v>
      </c>
      <c r="P247" s="105">
        <v>101.87</v>
      </c>
      <c r="Q247" s="93"/>
      <c r="R247" s="93">
        <v>12211.399363901002</v>
      </c>
      <c r="S247" s="94">
        <v>5.4487447896222736E-2</v>
      </c>
      <c r="T247" s="94">
        <f t="shared" si="4"/>
        <v>1.5879989937590843E-3</v>
      </c>
      <c r="U247" s="94">
        <f>R247/'סכום נכסי הקרן'!$C$42</f>
        <v>1.0950615681295123E-4</v>
      </c>
    </row>
    <row r="248" spans="2:21">
      <c r="B248" s="88" t="s">
        <v>686</v>
      </c>
      <c r="C248" s="89">
        <v>7200116</v>
      </c>
      <c r="D248" s="91" t="s">
        <v>125</v>
      </c>
      <c r="E248" s="91" t="s">
        <v>330</v>
      </c>
      <c r="F248" s="90" t="s">
        <v>659</v>
      </c>
      <c r="G248" s="91" t="s">
        <v>576</v>
      </c>
      <c r="H248" s="90" t="s">
        <v>559</v>
      </c>
      <c r="I248" s="90"/>
      <c r="J248" s="104"/>
      <c r="K248" s="93">
        <v>1.47</v>
      </c>
      <c r="L248" s="91" t="s">
        <v>139</v>
      </c>
      <c r="M248" s="92">
        <v>4.2500000000000003E-2</v>
      </c>
      <c r="N248" s="92">
        <v>4.7500000000064685E-2</v>
      </c>
      <c r="O248" s="93">
        <v>1112495.5363240002</v>
      </c>
      <c r="P248" s="105">
        <v>100.73</v>
      </c>
      <c r="Q248" s="93"/>
      <c r="R248" s="93">
        <v>1120.616764845</v>
      </c>
      <c r="S248" s="94">
        <v>1.2030230184633688E-2</v>
      </c>
      <c r="T248" s="94">
        <f t="shared" si="4"/>
        <v>1.4572763054691683E-4</v>
      </c>
      <c r="U248" s="94">
        <f>R248/'סכום נכסי הקרן'!$C$42</f>
        <v>1.0049170575904973E-5</v>
      </c>
    </row>
    <row r="249" spans="2:21">
      <c r="B249" s="88" t="s">
        <v>687</v>
      </c>
      <c r="C249" s="89">
        <v>1183581</v>
      </c>
      <c r="D249" s="91" t="s">
        <v>125</v>
      </c>
      <c r="E249" s="91" t="s">
        <v>330</v>
      </c>
      <c r="F249" s="90" t="s">
        <v>688</v>
      </c>
      <c r="G249" s="91" t="s">
        <v>344</v>
      </c>
      <c r="H249" s="90" t="s">
        <v>559</v>
      </c>
      <c r="I249" s="90"/>
      <c r="J249" s="104"/>
      <c r="K249" s="93">
        <v>2.48</v>
      </c>
      <c r="L249" s="91" t="s">
        <v>139</v>
      </c>
      <c r="M249" s="92">
        <v>0.01</v>
      </c>
      <c r="N249" s="92">
        <v>6.7299999999980986E-2</v>
      </c>
      <c r="O249" s="93">
        <v>3688462.0147280004</v>
      </c>
      <c r="P249" s="105">
        <v>87.2</v>
      </c>
      <c r="Q249" s="93"/>
      <c r="R249" s="93">
        <v>3216.338876844</v>
      </c>
      <c r="S249" s="94">
        <v>2.0491455637377781E-2</v>
      </c>
      <c r="T249" s="94">
        <f t="shared" si="4"/>
        <v>4.182602458417068E-4</v>
      </c>
      <c r="U249" s="94">
        <f>R249/'סכום נכסי הקרן'!$C$42</f>
        <v>2.8842632929724716E-5</v>
      </c>
    </row>
    <row r="250" spans="2:21">
      <c r="B250" s="95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3"/>
      <c r="P250" s="105"/>
      <c r="Q250" s="90"/>
      <c r="R250" s="90"/>
      <c r="S250" s="90"/>
      <c r="T250" s="94"/>
      <c r="U250" s="90"/>
    </row>
    <row r="251" spans="2:21">
      <c r="B251" s="87" t="s">
        <v>51</v>
      </c>
      <c r="C251" s="82"/>
      <c r="D251" s="83"/>
      <c r="E251" s="83"/>
      <c r="F251" s="82"/>
      <c r="G251" s="83"/>
      <c r="H251" s="82"/>
      <c r="I251" s="82"/>
      <c r="J251" s="102"/>
      <c r="K251" s="85">
        <v>3.69</v>
      </c>
      <c r="L251" s="83"/>
      <c r="M251" s="84"/>
      <c r="N251" s="84">
        <v>7.9157326455218752E-2</v>
      </c>
      <c r="O251" s="85"/>
      <c r="P251" s="103"/>
      <c r="Q251" s="85"/>
      <c r="R251" s="85">
        <v>68959.782932127011</v>
      </c>
      <c r="S251" s="86"/>
      <c r="T251" s="86">
        <f t="shared" si="4"/>
        <v>8.9676917970422983E-3</v>
      </c>
      <c r="U251" s="86">
        <f>R251/'סכום נכסי הקרן'!$C$42</f>
        <v>6.1839929876310264E-4</v>
      </c>
    </row>
    <row r="252" spans="2:21">
      <c r="B252" s="88" t="s">
        <v>689</v>
      </c>
      <c r="C252" s="89">
        <v>1178250</v>
      </c>
      <c r="D252" s="91" t="s">
        <v>125</v>
      </c>
      <c r="E252" s="91" t="s">
        <v>330</v>
      </c>
      <c r="F252" s="90" t="s">
        <v>690</v>
      </c>
      <c r="G252" s="91" t="s">
        <v>584</v>
      </c>
      <c r="H252" s="90" t="s">
        <v>376</v>
      </c>
      <c r="I252" s="90" t="s">
        <v>341</v>
      </c>
      <c r="J252" s="104"/>
      <c r="K252" s="93">
        <v>3.28</v>
      </c>
      <c r="L252" s="91" t="s">
        <v>139</v>
      </c>
      <c r="M252" s="92">
        <v>2.12E-2</v>
      </c>
      <c r="N252" s="92">
        <v>5.020000000000148E-2</v>
      </c>
      <c r="O252" s="93">
        <v>9434169.3097770028</v>
      </c>
      <c r="P252" s="105">
        <v>102.95</v>
      </c>
      <c r="Q252" s="93"/>
      <c r="R252" s="93">
        <v>9712.4770245279997</v>
      </c>
      <c r="S252" s="94">
        <v>6.2894462065180012E-2</v>
      </c>
      <c r="T252" s="94">
        <f t="shared" si="4"/>
        <v>1.2630332758957112E-3</v>
      </c>
      <c r="U252" s="94">
        <f>R252/'סכום נכסי הקרן'!$C$42</f>
        <v>8.7096982122643771E-5</v>
      </c>
    </row>
    <row r="253" spans="2:21">
      <c r="B253" s="88" t="s">
        <v>691</v>
      </c>
      <c r="C253" s="89">
        <v>1178268</v>
      </c>
      <c r="D253" s="91" t="s">
        <v>125</v>
      </c>
      <c r="E253" s="91" t="s">
        <v>330</v>
      </c>
      <c r="F253" s="90" t="s">
        <v>690</v>
      </c>
      <c r="G253" s="91" t="s">
        <v>584</v>
      </c>
      <c r="H253" s="90" t="s">
        <v>376</v>
      </c>
      <c r="I253" s="90" t="s">
        <v>341</v>
      </c>
      <c r="J253" s="104"/>
      <c r="K253" s="93">
        <v>5.61</v>
      </c>
      <c r="L253" s="91" t="s">
        <v>139</v>
      </c>
      <c r="M253" s="92">
        <v>2.6699999999999998E-2</v>
      </c>
      <c r="N253" s="92">
        <v>5.1499999999986071E-2</v>
      </c>
      <c r="O253" s="93">
        <v>1965271.7940840004</v>
      </c>
      <c r="P253" s="105">
        <v>98.6</v>
      </c>
      <c r="Q253" s="93"/>
      <c r="R253" s="93">
        <v>1937.7578715980007</v>
      </c>
      <c r="S253" s="94">
        <v>1.146332124407373E-2</v>
      </c>
      <c r="T253" s="94">
        <f t="shared" si="4"/>
        <v>2.5199057524422444E-4</v>
      </c>
      <c r="U253" s="94">
        <f>R253/'סכום נכסי הקרן'!$C$42</f>
        <v>1.7376912426599561E-5</v>
      </c>
    </row>
    <row r="254" spans="2:21">
      <c r="B254" s="88" t="s">
        <v>692</v>
      </c>
      <c r="C254" s="89">
        <v>2320174</v>
      </c>
      <c r="D254" s="91" t="s">
        <v>125</v>
      </c>
      <c r="E254" s="91" t="s">
        <v>330</v>
      </c>
      <c r="F254" s="90" t="s">
        <v>595</v>
      </c>
      <c r="G254" s="91" t="s">
        <v>133</v>
      </c>
      <c r="H254" s="90" t="s">
        <v>376</v>
      </c>
      <c r="I254" s="90" t="s">
        <v>341</v>
      </c>
      <c r="J254" s="104"/>
      <c r="K254" s="93">
        <v>1.23</v>
      </c>
      <c r="L254" s="91" t="s">
        <v>139</v>
      </c>
      <c r="M254" s="92">
        <v>3.49E-2</v>
      </c>
      <c r="N254" s="92">
        <v>6.669988301161528E-2</v>
      </c>
      <c r="O254" s="93">
        <v>0.48394100000000007</v>
      </c>
      <c r="P254" s="105">
        <v>99.45</v>
      </c>
      <c r="Q254" s="93"/>
      <c r="R254" s="93">
        <v>4.786800000000001E-4</v>
      </c>
      <c r="S254" s="94">
        <v>5.7641284378229774E-10</v>
      </c>
      <c r="T254" s="94">
        <f t="shared" si="4"/>
        <v>6.2248669106647445E-11</v>
      </c>
      <c r="U254" s="94">
        <f>R254/'סכום נכסי הקרן'!$C$42</f>
        <v>4.2925798740299443E-12</v>
      </c>
    </row>
    <row r="255" spans="2:21">
      <c r="B255" s="88" t="s">
        <v>693</v>
      </c>
      <c r="C255" s="89">
        <v>2320224</v>
      </c>
      <c r="D255" s="91" t="s">
        <v>125</v>
      </c>
      <c r="E255" s="91" t="s">
        <v>330</v>
      </c>
      <c r="F255" s="90" t="s">
        <v>595</v>
      </c>
      <c r="G255" s="91" t="s">
        <v>133</v>
      </c>
      <c r="H255" s="90" t="s">
        <v>376</v>
      </c>
      <c r="I255" s="90" t="s">
        <v>341</v>
      </c>
      <c r="J255" s="104"/>
      <c r="K255" s="93">
        <v>3.89</v>
      </c>
      <c r="L255" s="91" t="s">
        <v>139</v>
      </c>
      <c r="M255" s="92">
        <v>3.7699999999999997E-2</v>
      </c>
      <c r="N255" s="92">
        <v>6.8099886925795064E-2</v>
      </c>
      <c r="O255" s="93">
        <v>0.72590999999999994</v>
      </c>
      <c r="P255" s="105">
        <v>97.67</v>
      </c>
      <c r="Q255" s="93"/>
      <c r="R255" s="93">
        <v>7.0750000000000001E-4</v>
      </c>
      <c r="S255" s="94">
        <v>3.7987242867481865E-9</v>
      </c>
      <c r="T255" s="94">
        <f t="shared" si="4"/>
        <v>9.2004958203712417E-11</v>
      </c>
      <c r="U255" s="94">
        <f>R255/'סכום נכסי הקרן'!$C$42</f>
        <v>6.344531338004899E-12</v>
      </c>
    </row>
    <row r="256" spans="2:21">
      <c r="B256" s="88" t="s">
        <v>694</v>
      </c>
      <c r="C256" s="89">
        <v>1141332</v>
      </c>
      <c r="D256" s="91" t="s">
        <v>125</v>
      </c>
      <c r="E256" s="91" t="s">
        <v>330</v>
      </c>
      <c r="F256" s="90" t="s">
        <v>695</v>
      </c>
      <c r="G256" s="91" t="s">
        <v>133</v>
      </c>
      <c r="H256" s="90" t="s">
        <v>502</v>
      </c>
      <c r="I256" s="90" t="s">
        <v>137</v>
      </c>
      <c r="J256" s="104"/>
      <c r="K256" s="93">
        <v>3.54</v>
      </c>
      <c r="L256" s="91" t="s">
        <v>139</v>
      </c>
      <c r="M256" s="92">
        <v>4.6900000000000004E-2</v>
      </c>
      <c r="N256" s="92">
        <v>8.4500000194468738E-2</v>
      </c>
      <c r="O256" s="93">
        <v>0.35243400000000003</v>
      </c>
      <c r="P256" s="105">
        <v>94.1</v>
      </c>
      <c r="Q256" s="93"/>
      <c r="R256" s="93">
        <v>0.77904557299999999</v>
      </c>
      <c r="S256" s="94">
        <v>2.315518111017205E-10</v>
      </c>
      <c r="T256" s="94">
        <f t="shared" si="4"/>
        <v>1.0130891220162854E-7</v>
      </c>
      <c r="U256" s="94">
        <f>R256/'סכום נכסי הקרן'!$C$42</f>
        <v>6.9861188008939683E-9</v>
      </c>
    </row>
    <row r="257" spans="2:21">
      <c r="B257" s="88" t="s">
        <v>696</v>
      </c>
      <c r="C257" s="89">
        <v>1143593</v>
      </c>
      <c r="D257" s="91" t="s">
        <v>125</v>
      </c>
      <c r="E257" s="91" t="s">
        <v>330</v>
      </c>
      <c r="F257" s="90" t="s">
        <v>695</v>
      </c>
      <c r="G257" s="91" t="s">
        <v>133</v>
      </c>
      <c r="H257" s="90" t="s">
        <v>502</v>
      </c>
      <c r="I257" s="90" t="s">
        <v>137</v>
      </c>
      <c r="J257" s="104"/>
      <c r="K257" s="93">
        <v>3.69</v>
      </c>
      <c r="L257" s="91" t="s">
        <v>139</v>
      </c>
      <c r="M257" s="92">
        <v>4.6900000000000004E-2</v>
      </c>
      <c r="N257" s="92">
        <v>8.5000000000001574E-2</v>
      </c>
      <c r="O257" s="93">
        <v>60248911.199988015</v>
      </c>
      <c r="P257" s="105">
        <v>95.12</v>
      </c>
      <c r="Q257" s="93"/>
      <c r="R257" s="93">
        <v>57308.767804248004</v>
      </c>
      <c r="S257" s="94">
        <v>4.6949945982458753E-2</v>
      </c>
      <c r="T257" s="94">
        <f t="shared" si="4"/>
        <v>7.4525664827365338E-3</v>
      </c>
      <c r="U257" s="94">
        <f>R257/'סכום נכסי הקרן'!$C$42</f>
        <v>5.1391840745794719E-4</v>
      </c>
    </row>
    <row r="258" spans="2:21">
      <c r="B258" s="95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3"/>
      <c r="P258" s="105"/>
      <c r="Q258" s="90"/>
      <c r="R258" s="90"/>
      <c r="S258" s="90"/>
      <c r="T258" s="94"/>
      <c r="U258" s="90"/>
    </row>
    <row r="259" spans="2:21">
      <c r="B259" s="81" t="s">
        <v>206</v>
      </c>
      <c r="C259" s="82"/>
      <c r="D259" s="83"/>
      <c r="E259" s="83"/>
      <c r="F259" s="82"/>
      <c r="G259" s="83"/>
      <c r="H259" s="82"/>
      <c r="I259" s="82"/>
      <c r="J259" s="102"/>
      <c r="K259" s="85">
        <v>5.0999999999999996</v>
      </c>
      <c r="L259" s="83"/>
      <c r="M259" s="84"/>
      <c r="N259" s="84">
        <v>6.9478844649793425E-2</v>
      </c>
      <c r="O259" s="85"/>
      <c r="P259" s="103"/>
      <c r="Q259" s="85"/>
      <c r="R259" s="85">
        <v>2828027.6807933813</v>
      </c>
      <c r="S259" s="86"/>
      <c r="T259" s="86">
        <f t="shared" si="4"/>
        <v>0.36776334780259617</v>
      </c>
      <c r="U259" s="86">
        <f>R259/'סכום נכסי הקרן'!$C$42</f>
        <v>2.5360438509595649E-2</v>
      </c>
    </row>
    <row r="260" spans="2:21">
      <c r="B260" s="87" t="s">
        <v>69</v>
      </c>
      <c r="C260" s="82"/>
      <c r="D260" s="83"/>
      <c r="E260" s="83"/>
      <c r="F260" s="82"/>
      <c r="G260" s="83"/>
      <c r="H260" s="82"/>
      <c r="I260" s="82"/>
      <c r="J260" s="102"/>
      <c r="K260" s="85">
        <v>5.24</v>
      </c>
      <c r="L260" s="83"/>
      <c r="M260" s="84"/>
      <c r="N260" s="84">
        <v>6.2665563231191518E-2</v>
      </c>
      <c r="O260" s="85"/>
      <c r="P260" s="103"/>
      <c r="Q260" s="85"/>
      <c r="R260" s="85">
        <v>477692.58412332908</v>
      </c>
      <c r="S260" s="86"/>
      <c r="T260" s="86">
        <f t="shared" si="4"/>
        <v>6.2120263231788368E-2</v>
      </c>
      <c r="U260" s="86">
        <f>R260/'סכום נכסי הקרן'!$C$42</f>
        <v>4.2837251871420531E-3</v>
      </c>
    </row>
    <row r="261" spans="2:21">
      <c r="B261" s="88" t="s">
        <v>697</v>
      </c>
      <c r="C261" s="90" t="s">
        <v>698</v>
      </c>
      <c r="D261" s="91" t="s">
        <v>29</v>
      </c>
      <c r="E261" s="91" t="s">
        <v>699</v>
      </c>
      <c r="F261" s="90" t="s">
        <v>351</v>
      </c>
      <c r="G261" s="91" t="s">
        <v>352</v>
      </c>
      <c r="H261" s="90" t="s">
        <v>700</v>
      </c>
      <c r="I261" s="90" t="s">
        <v>701</v>
      </c>
      <c r="J261" s="104"/>
      <c r="K261" s="93">
        <v>7.21</v>
      </c>
      <c r="L261" s="91" t="s">
        <v>138</v>
      </c>
      <c r="M261" s="92">
        <v>3.7499999999999999E-2</v>
      </c>
      <c r="N261" s="92">
        <v>5.9199999999999565E-2</v>
      </c>
      <c r="O261" s="93">
        <v>10797074.350450005</v>
      </c>
      <c r="P261" s="105">
        <v>86.276330000000002</v>
      </c>
      <c r="Q261" s="93"/>
      <c r="R261" s="93">
        <v>34466.683474244004</v>
      </c>
      <c r="S261" s="94">
        <v>2.1594148700900012E-2</v>
      </c>
      <c r="T261" s="94">
        <f t="shared" si="4"/>
        <v>4.4821283003086999E-3</v>
      </c>
      <c r="U261" s="94">
        <f>R261/'סכום נכסי הקרן'!$C$42</f>
        <v>3.0908120624655353E-4</v>
      </c>
    </row>
    <row r="262" spans="2:21">
      <c r="B262" s="88" t="s">
        <v>702</v>
      </c>
      <c r="C262" s="90" t="s">
        <v>703</v>
      </c>
      <c r="D262" s="91" t="s">
        <v>29</v>
      </c>
      <c r="E262" s="91" t="s">
        <v>699</v>
      </c>
      <c r="F262" s="90" t="s">
        <v>346</v>
      </c>
      <c r="G262" s="91" t="s">
        <v>332</v>
      </c>
      <c r="H262" s="90" t="s">
        <v>704</v>
      </c>
      <c r="I262" s="90" t="s">
        <v>328</v>
      </c>
      <c r="J262" s="104"/>
      <c r="K262" s="93">
        <v>3.08</v>
      </c>
      <c r="L262" s="91" t="s">
        <v>138</v>
      </c>
      <c r="M262" s="92">
        <v>3.2549999999999996E-2</v>
      </c>
      <c r="N262" s="92">
        <v>8.2700000000000246E-2</v>
      </c>
      <c r="O262" s="93">
        <v>13846179.931000002</v>
      </c>
      <c r="P262" s="105">
        <v>86.844629999999995</v>
      </c>
      <c r="Q262" s="93"/>
      <c r="R262" s="93">
        <v>44491.253241710998</v>
      </c>
      <c r="S262" s="94">
        <v>1.3846179931000001E-2</v>
      </c>
      <c r="T262" s="94">
        <f t="shared" si="4"/>
        <v>5.7857468479638229E-3</v>
      </c>
      <c r="U262" s="94">
        <f>R262/'סכום נכסי הקרן'!$C$42</f>
        <v>3.9897689110833561E-4</v>
      </c>
    </row>
    <row r="263" spans="2:21">
      <c r="B263" s="88" t="s">
        <v>705</v>
      </c>
      <c r="C263" s="90" t="s">
        <v>706</v>
      </c>
      <c r="D263" s="91" t="s">
        <v>29</v>
      </c>
      <c r="E263" s="91" t="s">
        <v>699</v>
      </c>
      <c r="F263" s="90" t="s">
        <v>331</v>
      </c>
      <c r="G263" s="91" t="s">
        <v>332</v>
      </c>
      <c r="H263" s="90" t="s">
        <v>704</v>
      </c>
      <c r="I263" s="90" t="s">
        <v>328</v>
      </c>
      <c r="J263" s="104"/>
      <c r="K263" s="93">
        <v>2.44</v>
      </c>
      <c r="L263" s="91" t="s">
        <v>138</v>
      </c>
      <c r="M263" s="92">
        <v>3.2750000000000001E-2</v>
      </c>
      <c r="N263" s="92">
        <v>7.8400000000000206E-2</v>
      </c>
      <c r="O263" s="93">
        <v>19599120.392544001</v>
      </c>
      <c r="P263" s="105">
        <v>90.436679999999996</v>
      </c>
      <c r="Q263" s="93"/>
      <c r="R263" s="93">
        <v>65581.737431727001</v>
      </c>
      <c r="S263" s="94">
        <v>2.6132160523392001E-2</v>
      </c>
      <c r="T263" s="94">
        <f t="shared" si="4"/>
        <v>8.5284028428733363E-3</v>
      </c>
      <c r="U263" s="94">
        <f>R263/'סכום נכסי הקרן'!$C$42</f>
        <v>5.8810655595251007E-4</v>
      </c>
    </row>
    <row r="264" spans="2:21">
      <c r="B264" s="88" t="s">
        <v>707</v>
      </c>
      <c r="C264" s="90" t="s">
        <v>708</v>
      </c>
      <c r="D264" s="91" t="s">
        <v>29</v>
      </c>
      <c r="E264" s="91" t="s">
        <v>699</v>
      </c>
      <c r="F264" s="90" t="s">
        <v>331</v>
      </c>
      <c r="G264" s="91" t="s">
        <v>332</v>
      </c>
      <c r="H264" s="90" t="s">
        <v>704</v>
      </c>
      <c r="I264" s="90" t="s">
        <v>328</v>
      </c>
      <c r="J264" s="104"/>
      <c r="K264" s="93">
        <v>4.17</v>
      </c>
      <c r="L264" s="91" t="s">
        <v>138</v>
      </c>
      <c r="M264" s="92">
        <v>7.1289999999999992E-2</v>
      </c>
      <c r="N264" s="92">
        <v>7.3199999999999918E-2</v>
      </c>
      <c r="O264" s="93">
        <v>11194783.774</v>
      </c>
      <c r="P264" s="105">
        <v>101.93205</v>
      </c>
      <c r="Q264" s="93"/>
      <c r="R264" s="93">
        <v>42220.968597451007</v>
      </c>
      <c r="S264" s="94">
        <v>2.2389567548000002E-2</v>
      </c>
      <c r="T264" s="94">
        <f t="shared" si="4"/>
        <v>5.4905137118427339E-3</v>
      </c>
      <c r="U264" s="94">
        <f>R264/'סכום נכסי הקרן'!$C$42</f>
        <v>3.7861803305646452E-4</v>
      </c>
    </row>
    <row r="265" spans="2:21">
      <c r="B265" s="88" t="s">
        <v>709</v>
      </c>
      <c r="C265" s="90" t="s">
        <v>710</v>
      </c>
      <c r="D265" s="91" t="s">
        <v>29</v>
      </c>
      <c r="E265" s="91" t="s">
        <v>699</v>
      </c>
      <c r="F265" s="90" t="s">
        <v>586</v>
      </c>
      <c r="G265" s="91" t="s">
        <v>445</v>
      </c>
      <c r="H265" s="90" t="s">
        <v>711</v>
      </c>
      <c r="I265" s="90" t="s">
        <v>328</v>
      </c>
      <c r="J265" s="104"/>
      <c r="K265" s="93">
        <v>9.61</v>
      </c>
      <c r="L265" s="91" t="s">
        <v>138</v>
      </c>
      <c r="M265" s="92">
        <v>6.3750000000000001E-2</v>
      </c>
      <c r="N265" s="92">
        <v>6.239999999999999E-2</v>
      </c>
      <c r="O265" s="93">
        <v>28016419.392300006</v>
      </c>
      <c r="P265" s="105">
        <v>100.89425</v>
      </c>
      <c r="Q265" s="93"/>
      <c r="R265" s="93">
        <v>104587.73802552103</v>
      </c>
      <c r="S265" s="94">
        <v>4.0421900724715056E-2</v>
      </c>
      <c r="T265" s="94">
        <f t="shared" si="4"/>
        <v>1.3600834580436589E-2</v>
      </c>
      <c r="U265" s="94">
        <f>R265/'סכום נכסי הקרן'!$C$42</f>
        <v>9.3789424943316573E-4</v>
      </c>
    </row>
    <row r="266" spans="2:21">
      <c r="B266" s="88" t="s">
        <v>712</v>
      </c>
      <c r="C266" s="90" t="s">
        <v>713</v>
      </c>
      <c r="D266" s="91" t="s">
        <v>29</v>
      </c>
      <c r="E266" s="91" t="s">
        <v>699</v>
      </c>
      <c r="F266" s="90" t="s">
        <v>335</v>
      </c>
      <c r="G266" s="91" t="s">
        <v>332</v>
      </c>
      <c r="H266" s="90" t="s">
        <v>711</v>
      </c>
      <c r="I266" s="90" t="s">
        <v>701</v>
      </c>
      <c r="J266" s="104"/>
      <c r="K266" s="93">
        <v>2.63</v>
      </c>
      <c r="L266" s="91" t="s">
        <v>138</v>
      </c>
      <c r="M266" s="92">
        <v>3.0769999999999999E-2</v>
      </c>
      <c r="N266" s="92">
        <v>8.2300000000002871E-2</v>
      </c>
      <c r="O266" s="93">
        <v>15725725.206740003</v>
      </c>
      <c r="P266" s="105">
        <v>87.803420000000003</v>
      </c>
      <c r="Q266" s="93"/>
      <c r="R266" s="93">
        <v>51088.58051723602</v>
      </c>
      <c r="S266" s="94">
        <v>2.620954201123334E-2</v>
      </c>
      <c r="T266" s="94">
        <f t="shared" si="4"/>
        <v>6.6436787493643771E-3</v>
      </c>
      <c r="U266" s="94">
        <f>R266/'סכום נכסי הקרן'!$C$42</f>
        <v>4.581386573933434E-4</v>
      </c>
    </row>
    <row r="267" spans="2:21">
      <c r="B267" s="88" t="s">
        <v>714</v>
      </c>
      <c r="C267" s="90" t="s">
        <v>715</v>
      </c>
      <c r="D267" s="91" t="s">
        <v>29</v>
      </c>
      <c r="E267" s="91" t="s">
        <v>699</v>
      </c>
      <c r="F267" s="90" t="s">
        <v>716</v>
      </c>
      <c r="G267" s="91" t="s">
        <v>717</v>
      </c>
      <c r="H267" s="90" t="s">
        <v>718</v>
      </c>
      <c r="I267" s="90" t="s">
        <v>701</v>
      </c>
      <c r="J267" s="104"/>
      <c r="K267" s="93">
        <v>5.55</v>
      </c>
      <c r="L267" s="91" t="s">
        <v>138</v>
      </c>
      <c r="M267" s="92">
        <v>8.5000000000000006E-2</v>
      </c>
      <c r="N267" s="92">
        <v>8.4699999999996681E-2</v>
      </c>
      <c r="O267" s="93">
        <v>11783982.920000002</v>
      </c>
      <c r="P267" s="105">
        <v>99.881</v>
      </c>
      <c r="Q267" s="93"/>
      <c r="R267" s="93">
        <v>43548.851927205011</v>
      </c>
      <c r="S267" s="94">
        <v>1.571197722666667E-2</v>
      </c>
      <c r="T267" s="94">
        <f t="shared" ref="T267:T330" si="5">IFERROR(R267/$R$11,0)</f>
        <v>5.6631947722716016E-3</v>
      </c>
      <c r="U267" s="94">
        <f>R267/'סכום נכסי הקרן'!$C$42</f>
        <v>3.9052587390287944E-4</v>
      </c>
    </row>
    <row r="268" spans="2:21">
      <c r="B268" s="88" t="s">
        <v>719</v>
      </c>
      <c r="C268" s="90" t="s">
        <v>720</v>
      </c>
      <c r="D268" s="91" t="s">
        <v>29</v>
      </c>
      <c r="E268" s="91" t="s">
        <v>699</v>
      </c>
      <c r="F268" s="90" t="s">
        <v>721</v>
      </c>
      <c r="G268" s="91" t="s">
        <v>722</v>
      </c>
      <c r="H268" s="90" t="s">
        <v>718</v>
      </c>
      <c r="I268" s="90" t="s">
        <v>328</v>
      </c>
      <c r="J268" s="104"/>
      <c r="K268" s="93">
        <v>5.86</v>
      </c>
      <c r="L268" s="91" t="s">
        <v>140</v>
      </c>
      <c r="M268" s="92">
        <v>4.3749999999999997E-2</v>
      </c>
      <c r="N268" s="92">
        <v>7.0699999999988453E-2</v>
      </c>
      <c r="O268" s="93">
        <v>2945995.7300000004</v>
      </c>
      <c r="P268" s="105">
        <v>85.722790000000003</v>
      </c>
      <c r="Q268" s="93"/>
      <c r="R268" s="93">
        <v>10148.278842096004</v>
      </c>
      <c r="S268" s="94">
        <v>1.9639971533333338E-3</v>
      </c>
      <c r="T268" s="94">
        <f t="shared" si="5"/>
        <v>1.3197059656631263E-3</v>
      </c>
      <c r="U268" s="94">
        <f>R268/'סכום נכסי הקרן'!$C$42</f>
        <v>9.1005050375251117E-5</v>
      </c>
    </row>
    <row r="269" spans="2:21">
      <c r="B269" s="88" t="s">
        <v>723</v>
      </c>
      <c r="C269" s="90" t="s">
        <v>724</v>
      </c>
      <c r="D269" s="91" t="s">
        <v>29</v>
      </c>
      <c r="E269" s="91" t="s">
        <v>699</v>
      </c>
      <c r="F269" s="90" t="s">
        <v>721</v>
      </c>
      <c r="G269" s="91" t="s">
        <v>722</v>
      </c>
      <c r="H269" s="90" t="s">
        <v>718</v>
      </c>
      <c r="I269" s="90" t="s">
        <v>328</v>
      </c>
      <c r="J269" s="104"/>
      <c r="K269" s="93">
        <v>4.82</v>
      </c>
      <c r="L269" s="91" t="s">
        <v>140</v>
      </c>
      <c r="M269" s="92">
        <v>7.3749999999999996E-2</v>
      </c>
      <c r="N269" s="92">
        <v>6.9299999999998169E-2</v>
      </c>
      <c r="O269" s="93">
        <v>6039291.2464999994</v>
      </c>
      <c r="P269" s="105">
        <v>104.01296000000001</v>
      </c>
      <c r="Q269" s="93"/>
      <c r="R269" s="93">
        <v>25242.792396519002</v>
      </c>
      <c r="S269" s="94">
        <v>7.5491140581249996E-3</v>
      </c>
      <c r="T269" s="94">
        <f t="shared" si="5"/>
        <v>3.2826318860589686E-3</v>
      </c>
      <c r="U269" s="94">
        <f>R269/'סכום נכסי הקרן'!$C$42</f>
        <v>2.2636563592716124E-4</v>
      </c>
    </row>
    <row r="270" spans="2:21">
      <c r="B270" s="88" t="s">
        <v>725</v>
      </c>
      <c r="C270" s="90" t="s">
        <v>726</v>
      </c>
      <c r="D270" s="91" t="s">
        <v>29</v>
      </c>
      <c r="E270" s="91" t="s">
        <v>699</v>
      </c>
      <c r="F270" s="90" t="s">
        <v>721</v>
      </c>
      <c r="G270" s="91" t="s">
        <v>722</v>
      </c>
      <c r="H270" s="90" t="s">
        <v>718</v>
      </c>
      <c r="I270" s="90" t="s">
        <v>328</v>
      </c>
      <c r="J270" s="104"/>
      <c r="K270" s="93">
        <v>5.91</v>
      </c>
      <c r="L270" s="91" t="s">
        <v>138</v>
      </c>
      <c r="M270" s="92">
        <v>8.1250000000000003E-2</v>
      </c>
      <c r="N270" s="92">
        <v>7.3099999999997986E-2</v>
      </c>
      <c r="O270" s="93">
        <v>5597391.8870000001</v>
      </c>
      <c r="P270" s="105">
        <v>106.91321000000001</v>
      </c>
      <c r="Q270" s="93"/>
      <c r="R270" s="93">
        <v>22142.099629095006</v>
      </c>
      <c r="S270" s="94">
        <v>1.1194783774000001E-2</v>
      </c>
      <c r="T270" s="94">
        <f t="shared" si="5"/>
        <v>2.8794105313319045E-3</v>
      </c>
      <c r="U270" s="94">
        <f>R270/'סכום נכסי הקרן'!$C$42</f>
        <v>1.9856006358448042E-4</v>
      </c>
    </row>
    <row r="271" spans="2:21">
      <c r="B271" s="88" t="s">
        <v>727</v>
      </c>
      <c r="C271" s="90" t="s">
        <v>728</v>
      </c>
      <c r="D271" s="91" t="s">
        <v>29</v>
      </c>
      <c r="E271" s="91" t="s">
        <v>699</v>
      </c>
      <c r="F271" s="90" t="s">
        <v>729</v>
      </c>
      <c r="G271" s="91" t="s">
        <v>730</v>
      </c>
      <c r="H271" s="90" t="s">
        <v>559</v>
      </c>
      <c r="I271" s="90"/>
      <c r="J271" s="104"/>
      <c r="K271" s="93">
        <v>2.52</v>
      </c>
      <c r="L271" s="91" t="s">
        <v>138</v>
      </c>
      <c r="M271" s="92">
        <v>0</v>
      </c>
      <c r="N271" s="92">
        <v>-7.3800000000000837E-2</v>
      </c>
      <c r="O271" s="93">
        <v>7773978.2835000018</v>
      </c>
      <c r="P271" s="105">
        <v>118.80800000000001</v>
      </c>
      <c r="Q271" s="93"/>
      <c r="R271" s="93">
        <v>34173.600040524012</v>
      </c>
      <c r="S271" s="94">
        <v>1.2290874756521741E-2</v>
      </c>
      <c r="T271" s="94">
        <f t="shared" si="5"/>
        <v>4.4440150436732108E-3</v>
      </c>
      <c r="U271" s="94">
        <f>R271/'סכום נכסי הקרן'!$C$42</f>
        <v>3.0645297016190819E-4</v>
      </c>
    </row>
    <row r="272" spans="2:21">
      <c r="B272" s="95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3"/>
      <c r="P272" s="105"/>
      <c r="Q272" s="90"/>
      <c r="R272" s="90"/>
      <c r="S272" s="90"/>
      <c r="T272" s="94"/>
      <c r="U272" s="90"/>
    </row>
    <row r="273" spans="2:21">
      <c r="B273" s="87" t="s">
        <v>68</v>
      </c>
      <c r="C273" s="82"/>
      <c r="D273" s="83"/>
      <c r="E273" s="83"/>
      <c r="F273" s="82"/>
      <c r="G273" s="83"/>
      <c r="H273" s="82"/>
      <c r="I273" s="82"/>
      <c r="J273" s="102"/>
      <c r="K273" s="85">
        <v>5.07</v>
      </c>
      <c r="L273" s="83"/>
      <c r="M273" s="84"/>
      <c r="N273" s="84">
        <v>7.0863606342635693E-2</v>
      </c>
      <c r="O273" s="85"/>
      <c r="P273" s="103"/>
      <c r="Q273" s="85"/>
      <c r="R273" s="85">
        <v>2350335.096670052</v>
      </c>
      <c r="S273" s="86"/>
      <c r="T273" s="86">
        <f t="shared" si="5"/>
        <v>0.3056430845708078</v>
      </c>
      <c r="U273" s="86">
        <f>R273/'סכום נכסי הקרן'!$C$42</f>
        <v>2.1076713322453595E-2</v>
      </c>
    </row>
    <row r="274" spans="2:21">
      <c r="B274" s="88" t="s">
        <v>731</v>
      </c>
      <c r="C274" s="90" t="s">
        <v>732</v>
      </c>
      <c r="D274" s="91" t="s">
        <v>29</v>
      </c>
      <c r="E274" s="91" t="s">
        <v>699</v>
      </c>
      <c r="F274" s="90"/>
      <c r="G274" s="91" t="s">
        <v>733</v>
      </c>
      <c r="H274" s="90" t="s">
        <v>734</v>
      </c>
      <c r="I274" s="90" t="s">
        <v>735</v>
      </c>
      <c r="J274" s="104"/>
      <c r="K274" s="93">
        <v>7.28</v>
      </c>
      <c r="L274" s="91" t="s">
        <v>140</v>
      </c>
      <c r="M274" s="92">
        <v>4.2519999999999995E-2</v>
      </c>
      <c r="N274" s="92">
        <v>5.2399999999995305E-2</v>
      </c>
      <c r="O274" s="93">
        <v>5891991.4600000009</v>
      </c>
      <c r="P274" s="105">
        <v>96.976749999999996</v>
      </c>
      <c r="Q274" s="93"/>
      <c r="R274" s="93">
        <v>22961.154562294996</v>
      </c>
      <c r="S274" s="94">
        <v>4.7135931680000005E-3</v>
      </c>
      <c r="T274" s="94">
        <f t="shared" si="5"/>
        <v>2.9859223545059105E-3</v>
      </c>
      <c r="U274" s="94">
        <f>R274/'סכום נכסי הקרן'!$C$42</f>
        <v>2.0590496774170283E-4</v>
      </c>
    </row>
    <row r="275" spans="2:21">
      <c r="B275" s="88" t="s">
        <v>736</v>
      </c>
      <c r="C275" s="90" t="s">
        <v>737</v>
      </c>
      <c r="D275" s="91" t="s">
        <v>29</v>
      </c>
      <c r="E275" s="91" t="s">
        <v>699</v>
      </c>
      <c r="F275" s="90"/>
      <c r="G275" s="91" t="s">
        <v>733</v>
      </c>
      <c r="H275" s="90" t="s">
        <v>738</v>
      </c>
      <c r="I275" s="90" t="s">
        <v>701</v>
      </c>
      <c r="J275" s="104"/>
      <c r="K275" s="93">
        <v>1.1399999999999999</v>
      </c>
      <c r="L275" s="91" t="s">
        <v>138</v>
      </c>
      <c r="M275" s="92">
        <v>4.4999999999999998E-2</v>
      </c>
      <c r="N275" s="92">
        <v>8.5099999996076564E-2</v>
      </c>
      <c r="O275" s="93">
        <v>3829.7944490000004</v>
      </c>
      <c r="P275" s="105">
        <v>98.748000000000005</v>
      </c>
      <c r="Q275" s="93"/>
      <c r="R275" s="93">
        <v>13.992831599000001</v>
      </c>
      <c r="S275" s="94">
        <v>7.6595888980000013E-6</v>
      </c>
      <c r="T275" s="94">
        <f t="shared" si="5"/>
        <v>1.8196606168446382E-6</v>
      </c>
      <c r="U275" s="94">
        <f>R275/'סכום נכסי הקרן'!$C$42</f>
        <v>1.2548121355092679E-7</v>
      </c>
    </row>
    <row r="276" spans="2:21">
      <c r="B276" s="88" t="s">
        <v>739</v>
      </c>
      <c r="C276" s="90" t="s">
        <v>740</v>
      </c>
      <c r="D276" s="91" t="s">
        <v>29</v>
      </c>
      <c r="E276" s="91" t="s">
        <v>699</v>
      </c>
      <c r="F276" s="90"/>
      <c r="G276" s="91" t="s">
        <v>733</v>
      </c>
      <c r="H276" s="90" t="s">
        <v>734</v>
      </c>
      <c r="I276" s="90" t="s">
        <v>735</v>
      </c>
      <c r="J276" s="104"/>
      <c r="K276" s="93">
        <v>6.89</v>
      </c>
      <c r="L276" s="91" t="s">
        <v>138</v>
      </c>
      <c r="M276" s="92">
        <v>0.03</v>
      </c>
      <c r="N276" s="92">
        <v>6.6300000000003453E-2</v>
      </c>
      <c r="O276" s="93">
        <v>10900184.201000001</v>
      </c>
      <c r="P276" s="105">
        <v>78.522670000000005</v>
      </c>
      <c r="Q276" s="93"/>
      <c r="R276" s="93">
        <v>31668.726636881009</v>
      </c>
      <c r="S276" s="94">
        <v>6.2286766862857147E-3</v>
      </c>
      <c r="T276" s="94">
        <f t="shared" si="5"/>
        <v>4.1182754354643549E-3</v>
      </c>
      <c r="U276" s="94">
        <f>R276/'סכום נכסי הקרן'!$C$42</f>
        <v>2.8399042909173434E-4</v>
      </c>
    </row>
    <row r="277" spans="2:21">
      <c r="B277" s="88" t="s">
        <v>741</v>
      </c>
      <c r="C277" s="90" t="s">
        <v>742</v>
      </c>
      <c r="D277" s="91" t="s">
        <v>29</v>
      </c>
      <c r="E277" s="91" t="s">
        <v>699</v>
      </c>
      <c r="F277" s="90"/>
      <c r="G277" s="91" t="s">
        <v>733</v>
      </c>
      <c r="H277" s="90" t="s">
        <v>734</v>
      </c>
      <c r="I277" s="90" t="s">
        <v>735</v>
      </c>
      <c r="J277" s="104"/>
      <c r="K277" s="93">
        <v>7.53</v>
      </c>
      <c r="L277" s="91" t="s">
        <v>138</v>
      </c>
      <c r="M277" s="92">
        <v>3.5000000000000003E-2</v>
      </c>
      <c r="N277" s="92">
        <v>6.6099999999996162E-2</v>
      </c>
      <c r="O277" s="93">
        <v>4418993.5950000016</v>
      </c>
      <c r="P277" s="105">
        <v>79.748890000000003</v>
      </c>
      <c r="Q277" s="93"/>
      <c r="R277" s="93">
        <v>13039.163676782</v>
      </c>
      <c r="S277" s="94">
        <v>8.8379871900000039E-3</v>
      </c>
      <c r="T277" s="94">
        <f t="shared" si="5"/>
        <v>1.6956434050794248E-3</v>
      </c>
      <c r="U277" s="94">
        <f>R277/'סכום נכסי הקרן'!$C$42</f>
        <v>1.1692916264129834E-4</v>
      </c>
    </row>
    <row r="278" spans="2:21">
      <c r="B278" s="88" t="s">
        <v>743</v>
      </c>
      <c r="C278" s="90" t="s">
        <v>744</v>
      </c>
      <c r="D278" s="91" t="s">
        <v>29</v>
      </c>
      <c r="E278" s="91" t="s">
        <v>699</v>
      </c>
      <c r="F278" s="90"/>
      <c r="G278" s="91" t="s">
        <v>745</v>
      </c>
      <c r="H278" s="90" t="s">
        <v>746</v>
      </c>
      <c r="I278" s="90" t="s">
        <v>701</v>
      </c>
      <c r="J278" s="104"/>
      <c r="K278" s="93">
        <v>3.64</v>
      </c>
      <c r="L278" s="91" t="s">
        <v>138</v>
      </c>
      <c r="M278" s="92">
        <v>5.5480000000000002E-2</v>
      </c>
      <c r="N278" s="92">
        <v>6.0900000000003243E-2</v>
      </c>
      <c r="O278" s="93">
        <v>2062197.0109999999</v>
      </c>
      <c r="P278" s="105">
        <v>99.298140000000004</v>
      </c>
      <c r="Q278" s="93"/>
      <c r="R278" s="93">
        <v>7576.5764565060008</v>
      </c>
      <c r="S278" s="94">
        <v>4.1243940219999999E-3</v>
      </c>
      <c r="T278" s="94">
        <f t="shared" si="5"/>
        <v>9.852757600114009E-4</v>
      </c>
      <c r="U278" s="94">
        <f>R278/'סכום נכסי הקרן'!$C$42</f>
        <v>6.794321803970662E-5</v>
      </c>
    </row>
    <row r="279" spans="2:21">
      <c r="B279" s="88" t="s">
        <v>747</v>
      </c>
      <c r="C279" s="90" t="s">
        <v>748</v>
      </c>
      <c r="D279" s="91" t="s">
        <v>29</v>
      </c>
      <c r="E279" s="91" t="s">
        <v>699</v>
      </c>
      <c r="F279" s="90"/>
      <c r="G279" s="91" t="s">
        <v>733</v>
      </c>
      <c r="H279" s="90" t="s">
        <v>746</v>
      </c>
      <c r="I279" s="90" t="s">
        <v>328</v>
      </c>
      <c r="J279" s="104"/>
      <c r="K279" s="93">
        <v>7.62</v>
      </c>
      <c r="L279" s="91" t="s">
        <v>140</v>
      </c>
      <c r="M279" s="92">
        <v>4.2500000000000003E-2</v>
      </c>
      <c r="N279" s="92">
        <v>5.3800000000002172E-2</v>
      </c>
      <c r="O279" s="93">
        <v>11783982.920000002</v>
      </c>
      <c r="P279" s="105">
        <v>92.924109999999999</v>
      </c>
      <c r="Q279" s="93"/>
      <c r="R279" s="93">
        <v>44003.222797267008</v>
      </c>
      <c r="S279" s="94">
        <v>9.427186336000001E-3</v>
      </c>
      <c r="T279" s="94">
        <f t="shared" si="5"/>
        <v>5.7222822251465676E-3</v>
      </c>
      <c r="U279" s="94">
        <f>R279/'סכום נכסי הקרן'!$C$42</f>
        <v>3.9460046079218674E-4</v>
      </c>
    </row>
    <row r="280" spans="2:21">
      <c r="B280" s="88" t="s">
        <v>749</v>
      </c>
      <c r="C280" s="90" t="s">
        <v>750</v>
      </c>
      <c r="D280" s="91" t="s">
        <v>29</v>
      </c>
      <c r="E280" s="91" t="s">
        <v>699</v>
      </c>
      <c r="F280" s="90"/>
      <c r="G280" s="91" t="s">
        <v>751</v>
      </c>
      <c r="H280" s="90" t="s">
        <v>746</v>
      </c>
      <c r="I280" s="90" t="s">
        <v>701</v>
      </c>
      <c r="J280" s="104"/>
      <c r="K280" s="93">
        <v>7.95</v>
      </c>
      <c r="L280" s="91" t="s">
        <v>138</v>
      </c>
      <c r="M280" s="92">
        <v>5.8749999999999997E-2</v>
      </c>
      <c r="N280" s="92">
        <v>5.9500000000004022E-2</v>
      </c>
      <c r="O280" s="93">
        <v>5891991.4600000009</v>
      </c>
      <c r="P280" s="105">
        <v>99.7971</v>
      </c>
      <c r="Q280" s="93"/>
      <c r="R280" s="93">
        <v>21756.134856473993</v>
      </c>
      <c r="S280" s="94">
        <v>5.3563558727272734E-3</v>
      </c>
      <c r="T280" s="94">
        <f t="shared" si="5"/>
        <v>2.8292187676950114E-3</v>
      </c>
      <c r="U280" s="94">
        <f>R280/'סכום נכסי הקרן'!$C$42</f>
        <v>1.950989107996607E-4</v>
      </c>
    </row>
    <row r="281" spans="2:21">
      <c r="B281" s="88" t="s">
        <v>752</v>
      </c>
      <c r="C281" s="90" t="s">
        <v>753</v>
      </c>
      <c r="D281" s="91" t="s">
        <v>29</v>
      </c>
      <c r="E281" s="91" t="s">
        <v>699</v>
      </c>
      <c r="F281" s="90"/>
      <c r="G281" s="91" t="s">
        <v>754</v>
      </c>
      <c r="H281" s="90" t="s">
        <v>746</v>
      </c>
      <c r="I281" s="90" t="s">
        <v>328</v>
      </c>
      <c r="J281" s="104"/>
      <c r="K281" s="93">
        <v>5.12</v>
      </c>
      <c r="L281" s="91" t="s">
        <v>138</v>
      </c>
      <c r="M281" s="92">
        <v>4.2500000000000003E-2</v>
      </c>
      <c r="N281" s="92">
        <v>5.9699999999989407E-2</v>
      </c>
      <c r="O281" s="93">
        <v>1986545.0190500007</v>
      </c>
      <c r="P281" s="105">
        <v>91.99306</v>
      </c>
      <c r="Q281" s="93"/>
      <c r="R281" s="93">
        <v>6761.6888110280024</v>
      </c>
      <c r="S281" s="94">
        <v>5.0160065254989958E-3</v>
      </c>
      <c r="T281" s="94">
        <f t="shared" si="5"/>
        <v>8.7930586069984629E-4</v>
      </c>
      <c r="U281" s="94">
        <f>R281/'סכום נכסי הקרן'!$C$42</f>
        <v>6.0635684182903527E-5</v>
      </c>
    </row>
    <row r="282" spans="2:21">
      <c r="B282" s="88" t="s">
        <v>755</v>
      </c>
      <c r="C282" s="90" t="s">
        <v>756</v>
      </c>
      <c r="D282" s="91" t="s">
        <v>29</v>
      </c>
      <c r="E282" s="91" t="s">
        <v>699</v>
      </c>
      <c r="F282" s="90"/>
      <c r="G282" s="91" t="s">
        <v>745</v>
      </c>
      <c r="H282" s="90" t="s">
        <v>746</v>
      </c>
      <c r="I282" s="90" t="s">
        <v>701</v>
      </c>
      <c r="J282" s="104"/>
      <c r="K282" s="93">
        <v>3.72</v>
      </c>
      <c r="L282" s="91" t="s">
        <v>141</v>
      </c>
      <c r="M282" s="92">
        <v>4.6249999999999999E-2</v>
      </c>
      <c r="N282" s="92">
        <v>7.8000000000004385E-2</v>
      </c>
      <c r="O282" s="93">
        <v>8837987.1900000032</v>
      </c>
      <c r="P282" s="105">
        <v>90.392600000000002</v>
      </c>
      <c r="Q282" s="93"/>
      <c r="R282" s="93">
        <v>37313.690607282013</v>
      </c>
      <c r="S282" s="94">
        <v>1.7675974380000008E-2</v>
      </c>
      <c r="T282" s="94">
        <f t="shared" si="5"/>
        <v>4.8523597805642943E-3</v>
      </c>
      <c r="U282" s="94">
        <f>R282/'סכום נכסי הקרן'!$C$42</f>
        <v>3.3461184366716576E-4</v>
      </c>
    </row>
    <row r="283" spans="2:21">
      <c r="B283" s="88" t="s">
        <v>757</v>
      </c>
      <c r="C283" s="90" t="s">
        <v>758</v>
      </c>
      <c r="D283" s="91" t="s">
        <v>29</v>
      </c>
      <c r="E283" s="91" t="s">
        <v>699</v>
      </c>
      <c r="F283" s="90"/>
      <c r="G283" s="91" t="s">
        <v>733</v>
      </c>
      <c r="H283" s="90" t="s">
        <v>759</v>
      </c>
      <c r="I283" s="90" t="s">
        <v>735</v>
      </c>
      <c r="J283" s="104"/>
      <c r="K283" s="93">
        <v>4.03</v>
      </c>
      <c r="L283" s="91" t="s">
        <v>138</v>
      </c>
      <c r="M283" s="92">
        <v>3.2000000000000001E-2</v>
      </c>
      <c r="N283" s="92">
        <v>0.1102999999999951</v>
      </c>
      <c r="O283" s="93">
        <v>9427186.3360000011</v>
      </c>
      <c r="P283" s="105">
        <v>74.216329999999999</v>
      </c>
      <c r="Q283" s="93"/>
      <c r="R283" s="93">
        <v>25887.094533725998</v>
      </c>
      <c r="S283" s="94">
        <v>7.5417490688000008E-3</v>
      </c>
      <c r="T283" s="94">
        <f t="shared" si="5"/>
        <v>3.3664184460650355E-3</v>
      </c>
      <c r="U283" s="94">
        <f>R283/'סכום נכסי הקרן'!$C$42</f>
        <v>2.3214343818956878E-4</v>
      </c>
    </row>
    <row r="284" spans="2:21">
      <c r="B284" s="88" t="s">
        <v>760</v>
      </c>
      <c r="C284" s="90" t="s">
        <v>761</v>
      </c>
      <c r="D284" s="91" t="s">
        <v>29</v>
      </c>
      <c r="E284" s="91" t="s">
        <v>699</v>
      </c>
      <c r="F284" s="90"/>
      <c r="G284" s="91" t="s">
        <v>745</v>
      </c>
      <c r="H284" s="90" t="s">
        <v>700</v>
      </c>
      <c r="I284" s="90" t="s">
        <v>701</v>
      </c>
      <c r="J284" s="104"/>
      <c r="K284" s="93">
        <v>7.13</v>
      </c>
      <c r="L284" s="91" t="s">
        <v>138</v>
      </c>
      <c r="M284" s="92">
        <v>6.7419999999999994E-2</v>
      </c>
      <c r="N284" s="92">
        <v>6.3300000000001522E-2</v>
      </c>
      <c r="O284" s="93">
        <v>4418993.5950000016</v>
      </c>
      <c r="P284" s="105">
        <v>102.88101</v>
      </c>
      <c r="Q284" s="93"/>
      <c r="R284" s="93">
        <v>16821.329582371007</v>
      </c>
      <c r="S284" s="94">
        <v>3.5351948760000015E-3</v>
      </c>
      <c r="T284" s="94">
        <f t="shared" si="5"/>
        <v>2.1874851238967005E-3</v>
      </c>
      <c r="U284" s="94">
        <f>R284/'סכום נכסי הקרן'!$C$42</f>
        <v>1.5084586951556424E-4</v>
      </c>
    </row>
    <row r="285" spans="2:21">
      <c r="B285" s="88" t="s">
        <v>762</v>
      </c>
      <c r="C285" s="90" t="s">
        <v>763</v>
      </c>
      <c r="D285" s="91" t="s">
        <v>29</v>
      </c>
      <c r="E285" s="91" t="s">
        <v>699</v>
      </c>
      <c r="F285" s="90"/>
      <c r="G285" s="91" t="s">
        <v>745</v>
      </c>
      <c r="H285" s="90" t="s">
        <v>700</v>
      </c>
      <c r="I285" s="90" t="s">
        <v>701</v>
      </c>
      <c r="J285" s="104"/>
      <c r="K285" s="93">
        <v>5.3</v>
      </c>
      <c r="L285" s="91" t="s">
        <v>138</v>
      </c>
      <c r="M285" s="92">
        <v>3.9329999999999997E-2</v>
      </c>
      <c r="N285" s="92">
        <v>6.859999999999683E-2</v>
      </c>
      <c r="O285" s="93">
        <v>9176776.6989500001</v>
      </c>
      <c r="P285" s="105">
        <v>86.975899999999996</v>
      </c>
      <c r="Q285" s="93"/>
      <c r="R285" s="93">
        <v>29531.861263612009</v>
      </c>
      <c r="S285" s="94">
        <v>6.1178511326333337E-3</v>
      </c>
      <c r="T285" s="94">
        <f t="shared" si="5"/>
        <v>3.8403924540444615E-3</v>
      </c>
      <c r="U285" s="94">
        <f>R285/'סכום נכסי הקרן'!$C$42</f>
        <v>2.6482801308353262E-4</v>
      </c>
    </row>
    <row r="286" spans="2:21">
      <c r="B286" s="88" t="s">
        <v>764</v>
      </c>
      <c r="C286" s="90" t="s">
        <v>765</v>
      </c>
      <c r="D286" s="91" t="s">
        <v>29</v>
      </c>
      <c r="E286" s="91" t="s">
        <v>699</v>
      </c>
      <c r="F286" s="90"/>
      <c r="G286" s="91" t="s">
        <v>766</v>
      </c>
      <c r="H286" s="90" t="s">
        <v>700</v>
      </c>
      <c r="I286" s="90" t="s">
        <v>328</v>
      </c>
      <c r="J286" s="104"/>
      <c r="K286" s="93">
        <v>2.97</v>
      </c>
      <c r="L286" s="91" t="s">
        <v>138</v>
      </c>
      <c r="M286" s="92">
        <v>4.7500000000000001E-2</v>
      </c>
      <c r="N286" s="92">
        <v>8.2999999999999824E-2</v>
      </c>
      <c r="O286" s="93">
        <v>6775790.1790000014</v>
      </c>
      <c r="P286" s="105">
        <v>90.954669999999993</v>
      </c>
      <c r="Q286" s="93"/>
      <c r="R286" s="93">
        <v>22802.720270037997</v>
      </c>
      <c r="S286" s="94">
        <v>4.5171934526666672E-3</v>
      </c>
      <c r="T286" s="94">
        <f t="shared" si="5"/>
        <v>2.9653191878103065E-3</v>
      </c>
      <c r="U286" s="94">
        <f>R286/'סכום נכסי הקרן'!$C$42</f>
        <v>2.0448420260779589E-4</v>
      </c>
    </row>
    <row r="287" spans="2:21">
      <c r="B287" s="88" t="s">
        <v>767</v>
      </c>
      <c r="C287" s="90" t="s">
        <v>768</v>
      </c>
      <c r="D287" s="91" t="s">
        <v>29</v>
      </c>
      <c r="E287" s="91" t="s">
        <v>699</v>
      </c>
      <c r="F287" s="90"/>
      <c r="G287" s="91" t="s">
        <v>766</v>
      </c>
      <c r="H287" s="90" t="s">
        <v>700</v>
      </c>
      <c r="I287" s="90" t="s">
        <v>328</v>
      </c>
      <c r="J287" s="104"/>
      <c r="K287" s="93">
        <v>5.91</v>
      </c>
      <c r="L287" s="91" t="s">
        <v>138</v>
      </c>
      <c r="M287" s="92">
        <v>5.1249999999999997E-2</v>
      </c>
      <c r="N287" s="92">
        <v>8.0000000000009147E-2</v>
      </c>
      <c r="O287" s="93">
        <v>4846162.975850001</v>
      </c>
      <c r="P287" s="105">
        <v>85.278670000000005</v>
      </c>
      <c r="Q287" s="93"/>
      <c r="R287" s="93">
        <v>15291.149734031003</v>
      </c>
      <c r="S287" s="94">
        <v>3.2307753172333342E-3</v>
      </c>
      <c r="T287" s="94">
        <f t="shared" si="5"/>
        <v>1.9884969500582766E-3</v>
      </c>
      <c r="U287" s="94">
        <f>R287/'סכום נכסי הקרן'!$C$42</f>
        <v>1.3712392746527912E-4</v>
      </c>
    </row>
    <row r="288" spans="2:21">
      <c r="B288" s="88" t="s">
        <v>769</v>
      </c>
      <c r="C288" s="90" t="s">
        <v>770</v>
      </c>
      <c r="D288" s="91" t="s">
        <v>29</v>
      </c>
      <c r="E288" s="91" t="s">
        <v>699</v>
      </c>
      <c r="F288" s="90"/>
      <c r="G288" s="91" t="s">
        <v>771</v>
      </c>
      <c r="H288" s="90" t="s">
        <v>704</v>
      </c>
      <c r="I288" s="90" t="s">
        <v>328</v>
      </c>
      <c r="J288" s="104"/>
      <c r="K288" s="93">
        <v>7.27</v>
      </c>
      <c r="L288" s="91" t="s">
        <v>138</v>
      </c>
      <c r="M288" s="92">
        <v>3.3000000000000002E-2</v>
      </c>
      <c r="N288" s="92">
        <v>6.0600000000000473E-2</v>
      </c>
      <c r="O288" s="93">
        <v>8837987.1900000032</v>
      </c>
      <c r="P288" s="105">
        <v>82.974000000000004</v>
      </c>
      <c r="Q288" s="93"/>
      <c r="R288" s="93">
        <v>27132.956516812996</v>
      </c>
      <c r="S288" s="94">
        <v>2.209496797500001E-3</v>
      </c>
      <c r="T288" s="94">
        <f t="shared" si="5"/>
        <v>3.5284332583357262E-3</v>
      </c>
      <c r="U288" s="94">
        <f>R288/'סכום נכסי הקרן'!$C$42</f>
        <v>2.4331574970126401E-4</v>
      </c>
    </row>
    <row r="289" spans="2:21">
      <c r="B289" s="88" t="s">
        <v>772</v>
      </c>
      <c r="C289" s="90" t="s">
        <v>773</v>
      </c>
      <c r="D289" s="91" t="s">
        <v>29</v>
      </c>
      <c r="E289" s="91" t="s">
        <v>699</v>
      </c>
      <c r="F289" s="90"/>
      <c r="G289" s="91" t="s">
        <v>733</v>
      </c>
      <c r="H289" s="90" t="s">
        <v>704</v>
      </c>
      <c r="I289" s="90" t="s">
        <v>328</v>
      </c>
      <c r="J289" s="104"/>
      <c r="K289" s="93">
        <v>6.62</v>
      </c>
      <c r="L289" s="91" t="s">
        <v>140</v>
      </c>
      <c r="M289" s="92">
        <v>5.7999999999999996E-2</v>
      </c>
      <c r="N289" s="92">
        <v>5.1300000000001927E-2</v>
      </c>
      <c r="O289" s="93">
        <v>4418993.5950000016</v>
      </c>
      <c r="P289" s="105">
        <v>109.75466</v>
      </c>
      <c r="Q289" s="93"/>
      <c r="R289" s="93">
        <v>19489.931093879</v>
      </c>
      <c r="S289" s="94">
        <v>8.8379871900000039E-3</v>
      </c>
      <c r="T289" s="94">
        <f t="shared" si="5"/>
        <v>2.5345163189902085E-3</v>
      </c>
      <c r="U289" s="94">
        <f>R289/'סכום נכסי הקרן'!$C$42</f>
        <v>1.7477664819882884E-4</v>
      </c>
    </row>
    <row r="290" spans="2:21">
      <c r="B290" s="88" t="s">
        <v>774</v>
      </c>
      <c r="C290" s="90" t="s">
        <v>775</v>
      </c>
      <c r="D290" s="91" t="s">
        <v>29</v>
      </c>
      <c r="E290" s="91" t="s">
        <v>699</v>
      </c>
      <c r="F290" s="90"/>
      <c r="G290" s="91" t="s">
        <v>745</v>
      </c>
      <c r="H290" s="90" t="s">
        <v>704</v>
      </c>
      <c r="I290" s="90" t="s">
        <v>701</v>
      </c>
      <c r="J290" s="104"/>
      <c r="K290" s="93">
        <v>7.51</v>
      </c>
      <c r="L290" s="91" t="s">
        <v>138</v>
      </c>
      <c r="M290" s="92">
        <v>6.1740000000000003E-2</v>
      </c>
      <c r="N290" s="92">
        <v>6.0699999999995799E-2</v>
      </c>
      <c r="O290" s="93">
        <v>4418993.5950000016</v>
      </c>
      <c r="P290" s="105">
        <v>101.07425000000001</v>
      </c>
      <c r="Q290" s="93"/>
      <c r="R290" s="93">
        <v>16525.919144670002</v>
      </c>
      <c r="S290" s="94">
        <v>1.3809354984375005E-3</v>
      </c>
      <c r="T290" s="94">
        <f t="shared" si="5"/>
        <v>2.1490692582096034E-3</v>
      </c>
      <c r="U290" s="94">
        <f>R290/'סכום נכסי הקרן'!$C$42</f>
        <v>1.4819676594020345E-4</v>
      </c>
    </row>
    <row r="291" spans="2:21">
      <c r="B291" s="88" t="s">
        <v>776</v>
      </c>
      <c r="C291" s="90" t="s">
        <v>777</v>
      </c>
      <c r="D291" s="91" t="s">
        <v>29</v>
      </c>
      <c r="E291" s="91" t="s">
        <v>699</v>
      </c>
      <c r="F291" s="90"/>
      <c r="G291" s="91" t="s">
        <v>778</v>
      </c>
      <c r="H291" s="90" t="s">
        <v>704</v>
      </c>
      <c r="I291" s="90" t="s">
        <v>701</v>
      </c>
      <c r="J291" s="104"/>
      <c r="K291" s="93">
        <v>7.32</v>
      </c>
      <c r="L291" s="91" t="s">
        <v>138</v>
      </c>
      <c r="M291" s="92">
        <v>5.5E-2</v>
      </c>
      <c r="N291" s="92">
        <v>5.7799999999999081E-2</v>
      </c>
      <c r="O291" s="93">
        <v>11783982.920000002</v>
      </c>
      <c r="P291" s="105">
        <v>100.22783</v>
      </c>
      <c r="Q291" s="93"/>
      <c r="R291" s="93">
        <v>43700.07381209101</v>
      </c>
      <c r="S291" s="94">
        <v>1.0712711745454547E-2</v>
      </c>
      <c r="T291" s="94">
        <f t="shared" si="5"/>
        <v>5.6828600206085952E-3</v>
      </c>
      <c r="U291" s="94">
        <f>R291/'סכום נכסי הקרן'!$C$42</f>
        <v>3.918819615179344E-4</v>
      </c>
    </row>
    <row r="292" spans="2:21">
      <c r="B292" s="88" t="s">
        <v>779</v>
      </c>
      <c r="C292" s="90" t="s">
        <v>780</v>
      </c>
      <c r="D292" s="91" t="s">
        <v>29</v>
      </c>
      <c r="E292" s="91" t="s">
        <v>699</v>
      </c>
      <c r="F292" s="90"/>
      <c r="G292" s="91" t="s">
        <v>745</v>
      </c>
      <c r="H292" s="90" t="s">
        <v>704</v>
      </c>
      <c r="I292" s="90" t="s">
        <v>701</v>
      </c>
      <c r="J292" s="104"/>
      <c r="K292" s="93">
        <v>4.3499999999999996</v>
      </c>
      <c r="L292" s="91" t="s">
        <v>140</v>
      </c>
      <c r="M292" s="92">
        <v>4.1250000000000002E-2</v>
      </c>
      <c r="N292" s="92">
        <v>5.4499999999999195E-2</v>
      </c>
      <c r="O292" s="93">
        <v>8749607.3180999998</v>
      </c>
      <c r="P292" s="105">
        <v>97.677419999999998</v>
      </c>
      <c r="Q292" s="93"/>
      <c r="R292" s="93">
        <v>34343.67261533501</v>
      </c>
      <c r="S292" s="94">
        <v>8.749607318099999E-3</v>
      </c>
      <c r="T292" s="94">
        <f t="shared" si="5"/>
        <v>4.4661316799093718E-3</v>
      </c>
      <c r="U292" s="94">
        <f>R292/'סכום נכסי הקרן'!$C$42</f>
        <v>3.0797810200731252E-4</v>
      </c>
    </row>
    <row r="293" spans="2:21">
      <c r="B293" s="88" t="s">
        <v>781</v>
      </c>
      <c r="C293" s="90" t="s">
        <v>782</v>
      </c>
      <c r="D293" s="91" t="s">
        <v>29</v>
      </c>
      <c r="E293" s="91" t="s">
        <v>699</v>
      </c>
      <c r="F293" s="90"/>
      <c r="G293" s="91" t="s">
        <v>783</v>
      </c>
      <c r="H293" s="90" t="s">
        <v>704</v>
      </c>
      <c r="I293" s="90" t="s">
        <v>701</v>
      </c>
      <c r="J293" s="104"/>
      <c r="K293" s="93">
        <v>6.95</v>
      </c>
      <c r="L293" s="91" t="s">
        <v>138</v>
      </c>
      <c r="M293" s="92">
        <v>6.7979999999999999E-2</v>
      </c>
      <c r="N293" s="92">
        <v>6.8000000000000116E-2</v>
      </c>
      <c r="O293" s="93">
        <v>14140779.503999997</v>
      </c>
      <c r="P293" s="105">
        <v>102.73909999999999</v>
      </c>
      <c r="Q293" s="93"/>
      <c r="R293" s="93">
        <v>53754.005502958018</v>
      </c>
      <c r="S293" s="94">
        <v>1.4140779503999997E-2</v>
      </c>
      <c r="T293" s="94">
        <f t="shared" si="5"/>
        <v>6.9902968615996883E-3</v>
      </c>
      <c r="U293" s="94">
        <f>R293/'סכום נכסי הקרן'!$C$42</f>
        <v>4.8204095046898221E-4</v>
      </c>
    </row>
    <row r="294" spans="2:21">
      <c r="B294" s="88" t="s">
        <v>784</v>
      </c>
      <c r="C294" s="90" t="s">
        <v>785</v>
      </c>
      <c r="D294" s="91" t="s">
        <v>29</v>
      </c>
      <c r="E294" s="91" t="s">
        <v>699</v>
      </c>
      <c r="F294" s="90"/>
      <c r="G294" s="91" t="s">
        <v>733</v>
      </c>
      <c r="H294" s="90" t="s">
        <v>704</v>
      </c>
      <c r="I294" s="90" t="s">
        <v>328</v>
      </c>
      <c r="J294" s="104"/>
      <c r="K294" s="93">
        <v>6.83</v>
      </c>
      <c r="L294" s="91" t="s">
        <v>138</v>
      </c>
      <c r="M294" s="92">
        <v>0.06</v>
      </c>
      <c r="N294" s="92">
        <v>6.6300000000001871E-2</v>
      </c>
      <c r="O294" s="93">
        <v>7364989.3250000002</v>
      </c>
      <c r="P294" s="105">
        <v>97.262330000000006</v>
      </c>
      <c r="Q294" s="93"/>
      <c r="R294" s="93">
        <v>26504.43372782701</v>
      </c>
      <c r="S294" s="94">
        <v>6.1374911041666667E-3</v>
      </c>
      <c r="T294" s="94">
        <f t="shared" si="5"/>
        <v>3.4466986817551799E-3</v>
      </c>
      <c r="U294" s="94">
        <f>R294/'סכום נכסי הקרן'!$C$42</f>
        <v>2.3767944930356533E-4</v>
      </c>
    </row>
    <row r="295" spans="2:21">
      <c r="B295" s="88" t="s">
        <v>786</v>
      </c>
      <c r="C295" s="90" t="s">
        <v>787</v>
      </c>
      <c r="D295" s="91" t="s">
        <v>29</v>
      </c>
      <c r="E295" s="91" t="s">
        <v>699</v>
      </c>
      <c r="F295" s="90"/>
      <c r="G295" s="91" t="s">
        <v>788</v>
      </c>
      <c r="H295" s="90" t="s">
        <v>704</v>
      </c>
      <c r="I295" s="90" t="s">
        <v>328</v>
      </c>
      <c r="J295" s="104"/>
      <c r="K295" s="93">
        <v>6.84</v>
      </c>
      <c r="L295" s="91" t="s">
        <v>138</v>
      </c>
      <c r="M295" s="92">
        <v>6.3750000000000001E-2</v>
      </c>
      <c r="N295" s="92">
        <v>6.0300000000005877E-2</v>
      </c>
      <c r="O295" s="93">
        <v>2474636.4132000003</v>
      </c>
      <c r="P295" s="105">
        <v>103.8845</v>
      </c>
      <c r="Q295" s="93"/>
      <c r="R295" s="93">
        <v>9511.8255592809983</v>
      </c>
      <c r="S295" s="94">
        <v>3.5351948760000006E-3</v>
      </c>
      <c r="T295" s="94">
        <f t="shared" si="5"/>
        <v>1.2369400890779531E-3</v>
      </c>
      <c r="U295" s="94">
        <f>R295/'סכום נכסי הקרן'!$C$42</f>
        <v>8.5297632992924752E-5</v>
      </c>
    </row>
    <row r="296" spans="2:21">
      <c r="B296" s="88" t="s">
        <v>789</v>
      </c>
      <c r="C296" s="90" t="s">
        <v>790</v>
      </c>
      <c r="D296" s="91" t="s">
        <v>29</v>
      </c>
      <c r="E296" s="91" t="s">
        <v>699</v>
      </c>
      <c r="F296" s="90"/>
      <c r="G296" s="91" t="s">
        <v>745</v>
      </c>
      <c r="H296" s="90" t="s">
        <v>704</v>
      </c>
      <c r="I296" s="90" t="s">
        <v>701</v>
      </c>
      <c r="J296" s="104"/>
      <c r="K296" s="93">
        <v>3.64</v>
      </c>
      <c r="L296" s="91" t="s">
        <v>138</v>
      </c>
      <c r="M296" s="92">
        <v>8.1250000000000003E-2</v>
      </c>
      <c r="N296" s="92">
        <v>7.5400000000000952E-2</v>
      </c>
      <c r="O296" s="93">
        <v>5891991.4600000009</v>
      </c>
      <c r="P296" s="105">
        <v>103.14617</v>
      </c>
      <c r="Q296" s="93"/>
      <c r="R296" s="93">
        <v>22486.244321946007</v>
      </c>
      <c r="S296" s="94">
        <v>3.3668522628571432E-3</v>
      </c>
      <c r="T296" s="94">
        <f t="shared" si="5"/>
        <v>2.9241639137796579E-3</v>
      </c>
      <c r="U296" s="94">
        <f>R296/'סכום נכסי הקרן'!$C$42</f>
        <v>2.0164619332101931E-4</v>
      </c>
    </row>
    <row r="297" spans="2:21">
      <c r="B297" s="88" t="s">
        <v>791</v>
      </c>
      <c r="C297" s="90" t="s">
        <v>792</v>
      </c>
      <c r="D297" s="91" t="s">
        <v>29</v>
      </c>
      <c r="E297" s="91" t="s">
        <v>699</v>
      </c>
      <c r="F297" s="90"/>
      <c r="G297" s="91" t="s">
        <v>745</v>
      </c>
      <c r="H297" s="90" t="s">
        <v>711</v>
      </c>
      <c r="I297" s="90" t="s">
        <v>701</v>
      </c>
      <c r="J297" s="104"/>
      <c r="K297" s="93">
        <v>4.38</v>
      </c>
      <c r="L297" s="91" t="s">
        <v>140</v>
      </c>
      <c r="M297" s="92">
        <v>7.2499999999999995E-2</v>
      </c>
      <c r="N297" s="92">
        <v>7.3099999999998819E-2</v>
      </c>
      <c r="O297" s="93">
        <v>10517204.756100001</v>
      </c>
      <c r="P297" s="105">
        <v>99.454909999999998</v>
      </c>
      <c r="Q297" s="93"/>
      <c r="R297" s="93">
        <v>42033.012806045008</v>
      </c>
      <c r="S297" s="94">
        <v>8.4137638048800006E-3</v>
      </c>
      <c r="T297" s="94">
        <f t="shared" si="5"/>
        <v>5.4660715002067557E-3</v>
      </c>
      <c r="U297" s="94">
        <f>R297/'סכום נכסי הקרן'!$C$42</f>
        <v>3.7693253283210425E-4</v>
      </c>
    </row>
    <row r="298" spans="2:21">
      <c r="B298" s="88" t="s">
        <v>793</v>
      </c>
      <c r="C298" s="90" t="s">
        <v>794</v>
      </c>
      <c r="D298" s="91" t="s">
        <v>29</v>
      </c>
      <c r="E298" s="91" t="s">
        <v>699</v>
      </c>
      <c r="F298" s="90"/>
      <c r="G298" s="91" t="s">
        <v>745</v>
      </c>
      <c r="H298" s="90" t="s">
        <v>711</v>
      </c>
      <c r="I298" s="90" t="s">
        <v>701</v>
      </c>
      <c r="J298" s="104"/>
      <c r="K298" s="93">
        <v>7.29</v>
      </c>
      <c r="L298" s="91" t="s">
        <v>138</v>
      </c>
      <c r="M298" s="92">
        <v>7.1190000000000003E-2</v>
      </c>
      <c r="N298" s="92">
        <v>7.1399999999998159E-2</v>
      </c>
      <c r="O298" s="93">
        <v>5891991.4600000009</v>
      </c>
      <c r="P298" s="105">
        <v>99.657330000000002</v>
      </c>
      <c r="Q298" s="93"/>
      <c r="R298" s="93">
        <v>21725.663989578999</v>
      </c>
      <c r="S298" s="94">
        <v>3.9279943066666675E-3</v>
      </c>
      <c r="T298" s="94">
        <f t="shared" si="5"/>
        <v>2.8252562647478668E-3</v>
      </c>
      <c r="U298" s="94">
        <f>R298/'סכום נכסי הקרן'!$C$42</f>
        <v>1.9482566222028054E-4</v>
      </c>
    </row>
    <row r="299" spans="2:21">
      <c r="B299" s="88" t="s">
        <v>795</v>
      </c>
      <c r="C299" s="90" t="s">
        <v>796</v>
      </c>
      <c r="D299" s="91" t="s">
        <v>29</v>
      </c>
      <c r="E299" s="91" t="s">
        <v>699</v>
      </c>
      <c r="F299" s="90"/>
      <c r="G299" s="91" t="s">
        <v>783</v>
      </c>
      <c r="H299" s="90" t="s">
        <v>711</v>
      </c>
      <c r="I299" s="90" t="s">
        <v>701</v>
      </c>
      <c r="J299" s="104"/>
      <c r="K299" s="93">
        <v>3.3</v>
      </c>
      <c r="L299" s="91" t="s">
        <v>138</v>
      </c>
      <c r="M299" s="92">
        <v>2.6249999999999999E-2</v>
      </c>
      <c r="N299" s="92">
        <v>7.5000000000000636E-2</v>
      </c>
      <c r="O299" s="93">
        <v>7469572.1734150006</v>
      </c>
      <c r="P299" s="105">
        <v>85.310379999999995</v>
      </c>
      <c r="Q299" s="93"/>
      <c r="R299" s="93">
        <v>23577.584118349005</v>
      </c>
      <c r="S299" s="94">
        <v>6.0157321399555283E-3</v>
      </c>
      <c r="T299" s="94">
        <f t="shared" si="5"/>
        <v>3.0660842987324578E-3</v>
      </c>
      <c r="U299" s="94">
        <f>R299/'סכום נכסי הקרן'!$C$42</f>
        <v>2.1143282164425703E-4</v>
      </c>
    </row>
    <row r="300" spans="2:21">
      <c r="B300" s="88" t="s">
        <v>797</v>
      </c>
      <c r="C300" s="90" t="s">
        <v>798</v>
      </c>
      <c r="D300" s="91" t="s">
        <v>29</v>
      </c>
      <c r="E300" s="91" t="s">
        <v>699</v>
      </c>
      <c r="F300" s="90"/>
      <c r="G300" s="91" t="s">
        <v>783</v>
      </c>
      <c r="H300" s="90" t="s">
        <v>711</v>
      </c>
      <c r="I300" s="90" t="s">
        <v>701</v>
      </c>
      <c r="J300" s="104"/>
      <c r="K300" s="93">
        <v>2.0699999999999998</v>
      </c>
      <c r="L300" s="91" t="s">
        <v>138</v>
      </c>
      <c r="M300" s="92">
        <v>7.0499999999999993E-2</v>
      </c>
      <c r="N300" s="92">
        <v>7.0700000000013141E-2</v>
      </c>
      <c r="O300" s="93">
        <v>2945995.7300000004</v>
      </c>
      <c r="P300" s="105">
        <v>101.42507999999999</v>
      </c>
      <c r="Q300" s="93"/>
      <c r="R300" s="93">
        <v>11055.520905421003</v>
      </c>
      <c r="S300" s="94">
        <v>3.7112475529162189E-3</v>
      </c>
      <c r="T300" s="94">
        <f t="shared" si="5"/>
        <v>1.4376858499272483E-3</v>
      </c>
      <c r="U300" s="94">
        <f>R300/'סכום נכסי הקרן'!$C$42</f>
        <v>9.9140775748991997E-5</v>
      </c>
    </row>
    <row r="301" spans="2:21">
      <c r="B301" s="88" t="s">
        <v>799</v>
      </c>
      <c r="C301" s="90" t="s">
        <v>800</v>
      </c>
      <c r="D301" s="91" t="s">
        <v>29</v>
      </c>
      <c r="E301" s="91" t="s">
        <v>699</v>
      </c>
      <c r="F301" s="90"/>
      <c r="G301" s="91" t="s">
        <v>801</v>
      </c>
      <c r="H301" s="90" t="s">
        <v>711</v>
      </c>
      <c r="I301" s="90" t="s">
        <v>701</v>
      </c>
      <c r="J301" s="104"/>
      <c r="K301" s="93">
        <v>5.34</v>
      </c>
      <c r="L301" s="91" t="s">
        <v>138</v>
      </c>
      <c r="M301" s="92">
        <v>0.04</v>
      </c>
      <c r="N301" s="92">
        <v>6.0100000000000382E-2</v>
      </c>
      <c r="O301" s="93">
        <v>8027838.3642500015</v>
      </c>
      <c r="P301" s="105">
        <v>91.497889999999998</v>
      </c>
      <c r="Q301" s="93"/>
      <c r="R301" s="93">
        <v>27177.61971519301</v>
      </c>
      <c r="S301" s="94">
        <v>1.6055676728500001E-2</v>
      </c>
      <c r="T301" s="94">
        <f t="shared" si="5"/>
        <v>3.5342413653324713E-3</v>
      </c>
      <c r="U301" s="94">
        <f>R301/'סכום נכסי הקרן'!$C$42</f>
        <v>2.4371626851649728E-4</v>
      </c>
    </row>
    <row r="302" spans="2:21">
      <c r="B302" s="88" t="s">
        <v>802</v>
      </c>
      <c r="C302" s="90" t="s">
        <v>803</v>
      </c>
      <c r="D302" s="91" t="s">
        <v>29</v>
      </c>
      <c r="E302" s="91" t="s">
        <v>699</v>
      </c>
      <c r="F302" s="90"/>
      <c r="G302" s="91" t="s">
        <v>717</v>
      </c>
      <c r="H302" s="90" t="s">
        <v>711</v>
      </c>
      <c r="I302" s="90" t="s">
        <v>328</v>
      </c>
      <c r="J302" s="104"/>
      <c r="K302" s="93">
        <v>3.54</v>
      </c>
      <c r="L302" s="91" t="s">
        <v>138</v>
      </c>
      <c r="M302" s="92">
        <v>5.5E-2</v>
      </c>
      <c r="N302" s="92">
        <v>8.8400000000009027E-2</v>
      </c>
      <c r="O302" s="93">
        <v>2062197.0109999999</v>
      </c>
      <c r="P302" s="105">
        <v>90.636110000000002</v>
      </c>
      <c r="Q302" s="93"/>
      <c r="R302" s="93">
        <v>6915.6521482140015</v>
      </c>
      <c r="S302" s="94">
        <v>2.0621970109999999E-3</v>
      </c>
      <c r="T302" s="94">
        <f t="shared" si="5"/>
        <v>8.99327613919213E-4</v>
      </c>
      <c r="U302" s="94">
        <f>R302/'סכום נכסי הקרן'!$C$42</f>
        <v>6.201635586867086E-5</v>
      </c>
    </row>
    <row r="303" spans="2:21">
      <c r="B303" s="88" t="s">
        <v>804</v>
      </c>
      <c r="C303" s="90" t="s">
        <v>805</v>
      </c>
      <c r="D303" s="91" t="s">
        <v>29</v>
      </c>
      <c r="E303" s="91" t="s">
        <v>699</v>
      </c>
      <c r="F303" s="90"/>
      <c r="G303" s="91" t="s">
        <v>717</v>
      </c>
      <c r="H303" s="90" t="s">
        <v>711</v>
      </c>
      <c r="I303" s="90" t="s">
        <v>328</v>
      </c>
      <c r="J303" s="104"/>
      <c r="K303" s="93">
        <v>3.13</v>
      </c>
      <c r="L303" s="91" t="s">
        <v>138</v>
      </c>
      <c r="M303" s="92">
        <v>0.06</v>
      </c>
      <c r="N303" s="92">
        <v>8.2000000000005097E-2</v>
      </c>
      <c r="O303" s="93">
        <v>6336836.8152299998</v>
      </c>
      <c r="P303" s="105">
        <v>95.418670000000006</v>
      </c>
      <c r="Q303" s="93"/>
      <c r="R303" s="93">
        <v>22372.143232358001</v>
      </c>
      <c r="S303" s="94">
        <v>8.4491157536399995E-3</v>
      </c>
      <c r="T303" s="94">
        <f t="shared" si="5"/>
        <v>2.9093259406651104E-3</v>
      </c>
      <c r="U303" s="94">
        <f>R303/'סכום נכסי הקרן'!$C$42</f>
        <v>2.0062298775410536E-4</v>
      </c>
    </row>
    <row r="304" spans="2:21">
      <c r="B304" s="88" t="s">
        <v>806</v>
      </c>
      <c r="C304" s="90" t="s">
        <v>807</v>
      </c>
      <c r="D304" s="91" t="s">
        <v>29</v>
      </c>
      <c r="E304" s="91" t="s">
        <v>699</v>
      </c>
      <c r="F304" s="90"/>
      <c r="G304" s="91" t="s">
        <v>808</v>
      </c>
      <c r="H304" s="90" t="s">
        <v>711</v>
      </c>
      <c r="I304" s="90" t="s">
        <v>328</v>
      </c>
      <c r="J304" s="104"/>
      <c r="K304" s="93">
        <v>6.14</v>
      </c>
      <c r="L304" s="91" t="s">
        <v>140</v>
      </c>
      <c r="M304" s="92">
        <v>6.6250000000000003E-2</v>
      </c>
      <c r="N304" s="92">
        <v>6.4800000000001592E-2</v>
      </c>
      <c r="O304" s="93">
        <v>11783982.920000002</v>
      </c>
      <c r="P304" s="105">
        <v>103.53986</v>
      </c>
      <c r="Q304" s="93"/>
      <c r="R304" s="93">
        <v>49030.19981391701</v>
      </c>
      <c r="S304" s="94">
        <v>1.571197722666667E-2</v>
      </c>
      <c r="T304" s="94">
        <f t="shared" si="5"/>
        <v>6.37600209837329E-3</v>
      </c>
      <c r="U304" s="94">
        <f>R304/'סכום נכסי הקרן'!$C$42</f>
        <v>4.396800554459907E-4</v>
      </c>
    </row>
    <row r="305" spans="2:21">
      <c r="B305" s="88" t="s">
        <v>809</v>
      </c>
      <c r="C305" s="90" t="s">
        <v>810</v>
      </c>
      <c r="D305" s="91" t="s">
        <v>29</v>
      </c>
      <c r="E305" s="91" t="s">
        <v>699</v>
      </c>
      <c r="F305" s="90"/>
      <c r="G305" s="91" t="s">
        <v>811</v>
      </c>
      <c r="H305" s="90" t="s">
        <v>711</v>
      </c>
      <c r="I305" s="90" t="s">
        <v>328</v>
      </c>
      <c r="J305" s="104"/>
      <c r="K305" s="93">
        <v>5.86</v>
      </c>
      <c r="L305" s="91" t="s">
        <v>138</v>
      </c>
      <c r="M305" s="92">
        <v>3.2500000000000001E-2</v>
      </c>
      <c r="N305" s="92">
        <v>5.6299999999995361E-2</v>
      </c>
      <c r="O305" s="93">
        <v>5891991.4600000009</v>
      </c>
      <c r="P305" s="105">
        <v>88.011750000000006</v>
      </c>
      <c r="Q305" s="93"/>
      <c r="R305" s="93">
        <v>19186.885737049008</v>
      </c>
      <c r="S305" s="94">
        <v>4.7151774676291239E-3</v>
      </c>
      <c r="T305" s="94">
        <f t="shared" si="5"/>
        <v>2.4951075905252297E-3</v>
      </c>
      <c r="U305" s="94">
        <f>R305/'סכום נכסי הקרן'!$C$42</f>
        <v>1.7205907821544401E-4</v>
      </c>
    </row>
    <row r="306" spans="2:21">
      <c r="B306" s="88" t="s">
        <v>812</v>
      </c>
      <c r="C306" s="90" t="s">
        <v>813</v>
      </c>
      <c r="D306" s="91" t="s">
        <v>29</v>
      </c>
      <c r="E306" s="91" t="s">
        <v>699</v>
      </c>
      <c r="F306" s="90"/>
      <c r="G306" s="91" t="s">
        <v>783</v>
      </c>
      <c r="H306" s="90" t="s">
        <v>711</v>
      </c>
      <c r="I306" s="90" t="s">
        <v>328</v>
      </c>
      <c r="J306" s="104"/>
      <c r="K306" s="93">
        <v>1.54</v>
      </c>
      <c r="L306" s="91" t="s">
        <v>138</v>
      </c>
      <c r="M306" s="92">
        <v>4.2500000000000003E-2</v>
      </c>
      <c r="N306" s="92">
        <v>7.9300000000000842E-2</v>
      </c>
      <c r="O306" s="93">
        <v>6481190.6060000006</v>
      </c>
      <c r="P306" s="105">
        <v>96.136560000000003</v>
      </c>
      <c r="Q306" s="93"/>
      <c r="R306" s="93">
        <v>23053.935604514001</v>
      </c>
      <c r="S306" s="94">
        <v>1.3644611802105265E-2</v>
      </c>
      <c r="T306" s="94">
        <f t="shared" si="5"/>
        <v>2.9979878186917148E-3</v>
      </c>
      <c r="U306" s="94">
        <f>R306/'סכום נכסי הקרן'!$C$42</f>
        <v>2.0673698502782472E-4</v>
      </c>
    </row>
    <row r="307" spans="2:21">
      <c r="B307" s="88" t="s">
        <v>814</v>
      </c>
      <c r="C307" s="90" t="s">
        <v>815</v>
      </c>
      <c r="D307" s="91" t="s">
        <v>29</v>
      </c>
      <c r="E307" s="91" t="s">
        <v>699</v>
      </c>
      <c r="F307" s="90"/>
      <c r="G307" s="91" t="s">
        <v>783</v>
      </c>
      <c r="H307" s="90" t="s">
        <v>711</v>
      </c>
      <c r="I307" s="90" t="s">
        <v>328</v>
      </c>
      <c r="J307" s="104"/>
      <c r="K307" s="93">
        <v>4.8099999999999996</v>
      </c>
      <c r="L307" s="91" t="s">
        <v>138</v>
      </c>
      <c r="M307" s="92">
        <v>3.125E-2</v>
      </c>
      <c r="N307" s="92">
        <v>7.4300000000011815E-2</v>
      </c>
      <c r="O307" s="93">
        <v>2945995.7300000004</v>
      </c>
      <c r="P307" s="105">
        <v>82.174080000000004</v>
      </c>
      <c r="Q307" s="93"/>
      <c r="R307" s="93">
        <v>8957.1264448870024</v>
      </c>
      <c r="S307" s="94">
        <v>3.9279943066666675E-3</v>
      </c>
      <c r="T307" s="94">
        <f t="shared" si="5"/>
        <v>1.1648057161656479E-3</v>
      </c>
      <c r="U307" s="94">
        <f>R307/'סכום נכסי הקרן'!$C$42</f>
        <v>8.0323349014922957E-5</v>
      </c>
    </row>
    <row r="308" spans="2:21">
      <c r="B308" s="88" t="s">
        <v>816</v>
      </c>
      <c r="C308" s="90" t="s">
        <v>817</v>
      </c>
      <c r="D308" s="91" t="s">
        <v>29</v>
      </c>
      <c r="E308" s="91" t="s">
        <v>699</v>
      </c>
      <c r="F308" s="90"/>
      <c r="G308" s="91" t="s">
        <v>788</v>
      </c>
      <c r="H308" s="90" t="s">
        <v>711</v>
      </c>
      <c r="I308" s="90" t="s">
        <v>328</v>
      </c>
      <c r="J308" s="104"/>
      <c r="K308" s="93">
        <v>6.93</v>
      </c>
      <c r="L308" s="91" t="s">
        <v>138</v>
      </c>
      <c r="M308" s="92">
        <v>6.4000000000000001E-2</v>
      </c>
      <c r="N308" s="92">
        <v>6.1799999999994547E-2</v>
      </c>
      <c r="O308" s="93">
        <v>3829794.449000001</v>
      </c>
      <c r="P308" s="105">
        <v>104.31100000000001</v>
      </c>
      <c r="Q308" s="93"/>
      <c r="R308" s="93">
        <v>14781.118484478002</v>
      </c>
      <c r="S308" s="94">
        <v>3.8297944490000009E-3</v>
      </c>
      <c r="T308" s="94">
        <f t="shared" si="5"/>
        <v>1.9221712909802398E-3</v>
      </c>
      <c r="U308" s="94">
        <f>R308/'סכום נכסי הקרן'!$C$42</f>
        <v>1.3255020414916488E-4</v>
      </c>
    </row>
    <row r="309" spans="2:21">
      <c r="B309" s="88" t="s">
        <v>818</v>
      </c>
      <c r="C309" s="90" t="s">
        <v>819</v>
      </c>
      <c r="D309" s="91" t="s">
        <v>29</v>
      </c>
      <c r="E309" s="91" t="s">
        <v>699</v>
      </c>
      <c r="F309" s="90"/>
      <c r="G309" s="91" t="s">
        <v>788</v>
      </c>
      <c r="H309" s="90" t="s">
        <v>711</v>
      </c>
      <c r="I309" s="90" t="s">
        <v>701</v>
      </c>
      <c r="J309" s="104"/>
      <c r="K309" s="93">
        <v>4.5</v>
      </c>
      <c r="L309" s="91" t="s">
        <v>140</v>
      </c>
      <c r="M309" s="92">
        <v>4.8750000000000002E-2</v>
      </c>
      <c r="N309" s="92">
        <v>5.539999999999913E-2</v>
      </c>
      <c r="O309" s="93">
        <v>8072028.3002000013</v>
      </c>
      <c r="P309" s="105">
        <v>98.831559999999996</v>
      </c>
      <c r="Q309" s="93"/>
      <c r="R309" s="93">
        <v>32058.434164507009</v>
      </c>
      <c r="S309" s="94">
        <v>8.0720283002000022E-3</v>
      </c>
      <c r="T309" s="94">
        <f t="shared" si="5"/>
        <v>4.1689539157341816E-3</v>
      </c>
      <c r="U309" s="94">
        <f>R309/'סכום נכסי הקרן'!$C$42</f>
        <v>2.8748514516477964E-4</v>
      </c>
    </row>
    <row r="310" spans="2:21">
      <c r="B310" s="88" t="s">
        <v>820</v>
      </c>
      <c r="C310" s="90" t="s">
        <v>821</v>
      </c>
      <c r="D310" s="91" t="s">
        <v>29</v>
      </c>
      <c r="E310" s="91" t="s">
        <v>699</v>
      </c>
      <c r="F310" s="90"/>
      <c r="G310" s="91" t="s">
        <v>801</v>
      </c>
      <c r="H310" s="90" t="s">
        <v>711</v>
      </c>
      <c r="I310" s="90" t="s">
        <v>701</v>
      </c>
      <c r="J310" s="104"/>
      <c r="K310" s="93">
        <v>7.31</v>
      </c>
      <c r="L310" s="91" t="s">
        <v>138</v>
      </c>
      <c r="M310" s="92">
        <v>5.9000000000000004E-2</v>
      </c>
      <c r="N310" s="92">
        <v>6.1499999999999728E-2</v>
      </c>
      <c r="O310" s="93">
        <v>8248788.0439999998</v>
      </c>
      <c r="P310" s="105">
        <v>100.00211</v>
      </c>
      <c r="Q310" s="93"/>
      <c r="R310" s="93">
        <v>30521.160084472005</v>
      </c>
      <c r="S310" s="94">
        <v>1.6497576088E-2</v>
      </c>
      <c r="T310" s="94">
        <f t="shared" si="5"/>
        <v>3.9690431913790283E-3</v>
      </c>
      <c r="U310" s="94">
        <f>R310/'סכום נכסי הקרן'!$C$42</f>
        <v>2.7369958534020759E-4</v>
      </c>
    </row>
    <row r="311" spans="2:21">
      <c r="B311" s="88" t="s">
        <v>822</v>
      </c>
      <c r="C311" s="90" t="s">
        <v>823</v>
      </c>
      <c r="D311" s="91" t="s">
        <v>29</v>
      </c>
      <c r="E311" s="91" t="s">
        <v>699</v>
      </c>
      <c r="F311" s="90"/>
      <c r="G311" s="91" t="s">
        <v>824</v>
      </c>
      <c r="H311" s="90" t="s">
        <v>711</v>
      </c>
      <c r="I311" s="90" t="s">
        <v>701</v>
      </c>
      <c r="J311" s="104"/>
      <c r="K311" s="93">
        <v>7.11</v>
      </c>
      <c r="L311" s="91" t="s">
        <v>138</v>
      </c>
      <c r="M311" s="92">
        <v>3.15E-2</v>
      </c>
      <c r="N311" s="92">
        <v>7.1899999999990041E-2</v>
      </c>
      <c r="O311" s="93">
        <v>5891991.4600000009</v>
      </c>
      <c r="P311" s="105">
        <v>75.436250000000001</v>
      </c>
      <c r="Q311" s="93"/>
      <c r="R311" s="93">
        <v>16445.380411602</v>
      </c>
      <c r="S311" s="94">
        <v>9.0874326731619614E-3</v>
      </c>
      <c r="T311" s="94">
        <f t="shared" si="5"/>
        <v>2.138595812598718E-3</v>
      </c>
      <c r="U311" s="94">
        <f>R311/'סכום נכסי הקרן'!$C$42</f>
        <v>1.4747453199550641E-4</v>
      </c>
    </row>
    <row r="312" spans="2:21">
      <c r="B312" s="88" t="s">
        <v>825</v>
      </c>
      <c r="C312" s="90" t="s">
        <v>826</v>
      </c>
      <c r="D312" s="91" t="s">
        <v>29</v>
      </c>
      <c r="E312" s="91" t="s">
        <v>699</v>
      </c>
      <c r="F312" s="90"/>
      <c r="G312" s="91" t="s">
        <v>827</v>
      </c>
      <c r="H312" s="90" t="s">
        <v>711</v>
      </c>
      <c r="I312" s="90" t="s">
        <v>328</v>
      </c>
      <c r="J312" s="104"/>
      <c r="K312" s="93">
        <v>7.37</v>
      </c>
      <c r="L312" s="91" t="s">
        <v>138</v>
      </c>
      <c r="M312" s="92">
        <v>6.25E-2</v>
      </c>
      <c r="N312" s="92">
        <v>6.1999999999998029E-2</v>
      </c>
      <c r="O312" s="93">
        <v>7364989.3250000002</v>
      </c>
      <c r="P312" s="105">
        <v>100.64100000000001</v>
      </c>
      <c r="Q312" s="93"/>
      <c r="R312" s="93">
        <v>27425.135954322002</v>
      </c>
      <c r="S312" s="94">
        <v>1.2274982208333333E-2</v>
      </c>
      <c r="T312" s="94">
        <f t="shared" si="5"/>
        <v>3.5664289571851965E-3</v>
      </c>
      <c r="U312" s="94">
        <f>R312/'סכום נכסי הקרן'!$C$42</f>
        <v>2.4593587916783155E-4</v>
      </c>
    </row>
    <row r="313" spans="2:21">
      <c r="B313" s="88" t="s">
        <v>828</v>
      </c>
      <c r="C313" s="90" t="s">
        <v>829</v>
      </c>
      <c r="D313" s="91" t="s">
        <v>29</v>
      </c>
      <c r="E313" s="91" t="s">
        <v>699</v>
      </c>
      <c r="F313" s="90"/>
      <c r="G313" s="91" t="s">
        <v>778</v>
      </c>
      <c r="H313" s="90" t="s">
        <v>711</v>
      </c>
      <c r="I313" s="90" t="s">
        <v>328</v>
      </c>
      <c r="J313" s="104"/>
      <c r="K313" s="93">
        <v>7.09</v>
      </c>
      <c r="L313" s="91" t="s">
        <v>138</v>
      </c>
      <c r="M313" s="92">
        <v>5.5999999999999994E-2</v>
      </c>
      <c r="N313" s="92">
        <v>5.7200000000006163E-2</v>
      </c>
      <c r="O313" s="93">
        <v>2209496.7975000008</v>
      </c>
      <c r="P313" s="105">
        <v>99.265110000000007</v>
      </c>
      <c r="Q313" s="93"/>
      <c r="R313" s="93">
        <v>8115.0599649000033</v>
      </c>
      <c r="S313" s="94">
        <v>3.6824946625000012E-3</v>
      </c>
      <c r="T313" s="94">
        <f t="shared" si="5"/>
        <v>1.0553014175141268E-3</v>
      </c>
      <c r="U313" s="94">
        <f>R313/'סכום נכסי הקרן'!$C$42</f>
        <v>7.2772087995896825E-5</v>
      </c>
    </row>
    <row r="314" spans="2:21">
      <c r="B314" s="88" t="s">
        <v>830</v>
      </c>
      <c r="C314" s="90" t="s">
        <v>831</v>
      </c>
      <c r="D314" s="91" t="s">
        <v>29</v>
      </c>
      <c r="E314" s="91" t="s">
        <v>699</v>
      </c>
      <c r="F314" s="90"/>
      <c r="G314" s="91" t="s">
        <v>771</v>
      </c>
      <c r="H314" s="90" t="s">
        <v>711</v>
      </c>
      <c r="I314" s="90" t="s">
        <v>328</v>
      </c>
      <c r="J314" s="104"/>
      <c r="K314" s="93">
        <v>4.51</v>
      </c>
      <c r="L314" s="91" t="s">
        <v>138</v>
      </c>
      <c r="M314" s="92">
        <v>4.4999999999999998E-2</v>
      </c>
      <c r="N314" s="92">
        <v>6.2000000000001491E-2</v>
      </c>
      <c r="O314" s="93">
        <v>11830235.052961003</v>
      </c>
      <c r="P314" s="105">
        <v>94.014499999999998</v>
      </c>
      <c r="Q314" s="93"/>
      <c r="R314" s="93">
        <v>41151.904443994004</v>
      </c>
      <c r="S314" s="94">
        <v>1.9717058421601673E-2</v>
      </c>
      <c r="T314" s="94">
        <f t="shared" si="5"/>
        <v>5.3514901037071882E-3</v>
      </c>
      <c r="U314" s="94">
        <f>R314/'סכום נכסי הקרן'!$C$42</f>
        <v>3.6903116235124098E-4</v>
      </c>
    </row>
    <row r="315" spans="2:21">
      <c r="B315" s="88" t="s">
        <v>832</v>
      </c>
      <c r="C315" s="90" t="s">
        <v>833</v>
      </c>
      <c r="D315" s="91" t="s">
        <v>29</v>
      </c>
      <c r="E315" s="91" t="s">
        <v>699</v>
      </c>
      <c r="F315" s="90"/>
      <c r="G315" s="91" t="s">
        <v>717</v>
      </c>
      <c r="H315" s="90" t="s">
        <v>711</v>
      </c>
      <c r="I315" s="90" t="s">
        <v>328</v>
      </c>
      <c r="J315" s="104"/>
      <c r="K315" s="93">
        <v>7.04</v>
      </c>
      <c r="L315" s="91" t="s">
        <v>138</v>
      </c>
      <c r="M315" s="92">
        <v>0.04</v>
      </c>
      <c r="N315" s="92">
        <v>6.0299999999989834E-2</v>
      </c>
      <c r="O315" s="93">
        <v>4418993.5950000016</v>
      </c>
      <c r="P315" s="105">
        <v>88.22533</v>
      </c>
      <c r="Q315" s="93"/>
      <c r="R315" s="93">
        <v>14425.085767922001</v>
      </c>
      <c r="S315" s="94">
        <v>4.4189935950000019E-3</v>
      </c>
      <c r="T315" s="94">
        <f t="shared" si="5"/>
        <v>1.8758719620673224E-3</v>
      </c>
      <c r="U315" s="94">
        <f>R315/'סכום נכסי הקרן'!$C$42</f>
        <v>1.2935746813850119E-4</v>
      </c>
    </row>
    <row r="316" spans="2:21">
      <c r="B316" s="88" t="s">
        <v>834</v>
      </c>
      <c r="C316" s="90" t="s">
        <v>835</v>
      </c>
      <c r="D316" s="91" t="s">
        <v>29</v>
      </c>
      <c r="E316" s="91" t="s">
        <v>699</v>
      </c>
      <c r="F316" s="90"/>
      <c r="G316" s="91" t="s">
        <v>717</v>
      </c>
      <c r="H316" s="90" t="s">
        <v>711</v>
      </c>
      <c r="I316" s="90" t="s">
        <v>328</v>
      </c>
      <c r="J316" s="104"/>
      <c r="K316" s="93">
        <v>3.1</v>
      </c>
      <c r="L316" s="91" t="s">
        <v>138</v>
      </c>
      <c r="M316" s="92">
        <v>6.8750000000000006E-2</v>
      </c>
      <c r="N316" s="92">
        <v>6.2399999999999754E-2</v>
      </c>
      <c r="O316" s="93">
        <v>7364989.3250000002</v>
      </c>
      <c r="P316" s="105">
        <v>104.92904</v>
      </c>
      <c r="Q316" s="93"/>
      <c r="R316" s="93">
        <v>28593.647057482001</v>
      </c>
      <c r="S316" s="94">
        <v>1.0841484932301342E-2</v>
      </c>
      <c r="T316" s="94">
        <f t="shared" si="5"/>
        <v>3.7183848797389908E-3</v>
      </c>
      <c r="U316" s="94">
        <f>R316/'סכום נכסי הקרן'!$C$42</f>
        <v>2.5641454392091325E-4</v>
      </c>
    </row>
    <row r="317" spans="2:21">
      <c r="B317" s="88" t="s">
        <v>836</v>
      </c>
      <c r="C317" s="90" t="s">
        <v>837</v>
      </c>
      <c r="D317" s="91" t="s">
        <v>29</v>
      </c>
      <c r="E317" s="91" t="s">
        <v>699</v>
      </c>
      <c r="F317" s="90"/>
      <c r="G317" s="91" t="s">
        <v>745</v>
      </c>
      <c r="H317" s="90" t="s">
        <v>711</v>
      </c>
      <c r="I317" s="90" t="s">
        <v>701</v>
      </c>
      <c r="J317" s="104"/>
      <c r="K317" s="93">
        <v>4</v>
      </c>
      <c r="L317" s="91" t="s">
        <v>141</v>
      </c>
      <c r="M317" s="92">
        <v>7.4160000000000004E-2</v>
      </c>
      <c r="N317" s="92">
        <v>8.1999999999998532E-2</v>
      </c>
      <c r="O317" s="93">
        <v>10016385.482000001</v>
      </c>
      <c r="P317" s="105">
        <v>97.320300000000003</v>
      </c>
      <c r="Q317" s="93"/>
      <c r="R317" s="93">
        <v>45529.871077253003</v>
      </c>
      <c r="S317" s="94">
        <v>1.5409823818461539E-2</v>
      </c>
      <c r="T317" s="94">
        <f t="shared" si="5"/>
        <v>5.9208111455591201E-3</v>
      </c>
      <c r="U317" s="94">
        <f>R317/'סכום נכסי הקרן'!$C$42</f>
        <v>4.0829073337802759E-4</v>
      </c>
    </row>
    <row r="318" spans="2:21">
      <c r="B318" s="88" t="s">
        <v>838</v>
      </c>
      <c r="C318" s="90" t="s">
        <v>839</v>
      </c>
      <c r="D318" s="91" t="s">
        <v>29</v>
      </c>
      <c r="E318" s="91" t="s">
        <v>699</v>
      </c>
      <c r="F318" s="90"/>
      <c r="G318" s="91" t="s">
        <v>751</v>
      </c>
      <c r="H318" s="90" t="s">
        <v>840</v>
      </c>
      <c r="I318" s="90" t="s">
        <v>735</v>
      </c>
      <c r="J318" s="104"/>
      <c r="K318" s="93">
        <v>3.26</v>
      </c>
      <c r="L318" s="91" t="s">
        <v>138</v>
      </c>
      <c r="M318" s="92">
        <v>4.7E-2</v>
      </c>
      <c r="N318" s="92">
        <v>7.7400000000002439E-2</v>
      </c>
      <c r="O318" s="93">
        <v>5597391.8870000001</v>
      </c>
      <c r="P318" s="105">
        <v>92.334890000000001</v>
      </c>
      <c r="Q318" s="93"/>
      <c r="R318" s="93">
        <v>19122.878644614004</v>
      </c>
      <c r="S318" s="94">
        <v>1.1287339961685823E-2</v>
      </c>
      <c r="T318" s="94">
        <f t="shared" si="5"/>
        <v>2.4867839582083055E-3</v>
      </c>
      <c r="U318" s="94">
        <f>R318/'סכום נכסי הקרן'!$C$42</f>
        <v>1.7148509234433666E-4</v>
      </c>
    </row>
    <row r="319" spans="2:21">
      <c r="B319" s="88" t="s">
        <v>841</v>
      </c>
      <c r="C319" s="90" t="s">
        <v>842</v>
      </c>
      <c r="D319" s="91" t="s">
        <v>29</v>
      </c>
      <c r="E319" s="91" t="s">
        <v>699</v>
      </c>
      <c r="F319" s="90"/>
      <c r="G319" s="91" t="s">
        <v>783</v>
      </c>
      <c r="H319" s="90" t="s">
        <v>711</v>
      </c>
      <c r="I319" s="90" t="s">
        <v>328</v>
      </c>
      <c r="J319" s="104"/>
      <c r="K319" s="93">
        <v>1.95</v>
      </c>
      <c r="L319" s="91" t="s">
        <v>138</v>
      </c>
      <c r="M319" s="92">
        <v>3.7499999999999999E-2</v>
      </c>
      <c r="N319" s="92">
        <v>7.6600000000018195E-2</v>
      </c>
      <c r="O319" s="93">
        <v>1767597.4379999996</v>
      </c>
      <c r="P319" s="105">
        <v>94.144829999999999</v>
      </c>
      <c r="Q319" s="93"/>
      <c r="R319" s="93">
        <v>6157.1761494330012</v>
      </c>
      <c r="S319" s="94">
        <v>3.5351948759999993E-3</v>
      </c>
      <c r="T319" s="94">
        <f t="shared" si="5"/>
        <v>8.006936173589798E-4</v>
      </c>
      <c r="U319" s="94">
        <f>R319/'סכום נכסי הקרן'!$C$42</f>
        <v>5.5214695453984464E-5</v>
      </c>
    </row>
    <row r="320" spans="2:21">
      <c r="B320" s="88" t="s">
        <v>843</v>
      </c>
      <c r="C320" s="90" t="s">
        <v>844</v>
      </c>
      <c r="D320" s="91" t="s">
        <v>29</v>
      </c>
      <c r="E320" s="91" t="s">
        <v>699</v>
      </c>
      <c r="F320" s="90"/>
      <c r="G320" s="91" t="s">
        <v>783</v>
      </c>
      <c r="H320" s="90" t="s">
        <v>711</v>
      </c>
      <c r="I320" s="90" t="s">
        <v>701</v>
      </c>
      <c r="J320" s="104"/>
      <c r="K320" s="93">
        <v>4.16</v>
      </c>
      <c r="L320" s="91" t="s">
        <v>138</v>
      </c>
      <c r="M320" s="92">
        <v>7.9500000000000001E-2</v>
      </c>
      <c r="N320" s="92">
        <v>7.9000000000003165E-2</v>
      </c>
      <c r="O320" s="93">
        <v>2651396.1570000011</v>
      </c>
      <c r="P320" s="105">
        <v>100.26942</v>
      </c>
      <c r="Q320" s="93"/>
      <c r="R320" s="93">
        <v>9836.5960025410004</v>
      </c>
      <c r="S320" s="94">
        <v>5.302792314000002E-3</v>
      </c>
      <c r="T320" s="94">
        <f t="shared" si="5"/>
        <v>1.2791739987004797E-3</v>
      </c>
      <c r="U320" s="94">
        <f>R320/'סכום נכסי הקרן'!$C$42</f>
        <v>8.8210023459243944E-5</v>
      </c>
    </row>
    <row r="321" spans="2:21">
      <c r="B321" s="88" t="s">
        <v>845</v>
      </c>
      <c r="C321" s="90" t="s">
        <v>846</v>
      </c>
      <c r="D321" s="91" t="s">
        <v>29</v>
      </c>
      <c r="E321" s="91" t="s">
        <v>699</v>
      </c>
      <c r="F321" s="90"/>
      <c r="G321" s="91" t="s">
        <v>745</v>
      </c>
      <c r="H321" s="90" t="s">
        <v>840</v>
      </c>
      <c r="I321" s="90" t="s">
        <v>735</v>
      </c>
      <c r="J321" s="104"/>
      <c r="K321" s="93">
        <v>3.54</v>
      </c>
      <c r="L321" s="91" t="s">
        <v>138</v>
      </c>
      <c r="M321" s="92">
        <v>6.8750000000000006E-2</v>
      </c>
      <c r="N321" s="92">
        <v>8.5600000000001689E-2</v>
      </c>
      <c r="O321" s="93">
        <v>6127671.1184000019</v>
      </c>
      <c r="P321" s="105">
        <v>93.938000000000002</v>
      </c>
      <c r="Q321" s="93"/>
      <c r="R321" s="93">
        <v>21297.983272248999</v>
      </c>
      <c r="S321" s="94">
        <v>1.2255342236800004E-2</v>
      </c>
      <c r="T321" s="94">
        <f t="shared" si="5"/>
        <v>2.7696396618892374E-3</v>
      </c>
      <c r="U321" s="94">
        <f>R321/'סכום נכסי הקרן'!$C$42</f>
        <v>1.9099042022203234E-4</v>
      </c>
    </row>
    <row r="322" spans="2:21">
      <c r="B322" s="88" t="s">
        <v>847</v>
      </c>
      <c r="C322" s="90" t="s">
        <v>848</v>
      </c>
      <c r="D322" s="91" t="s">
        <v>29</v>
      </c>
      <c r="E322" s="91" t="s">
        <v>699</v>
      </c>
      <c r="F322" s="90"/>
      <c r="G322" s="91" t="s">
        <v>733</v>
      </c>
      <c r="H322" s="90" t="s">
        <v>711</v>
      </c>
      <c r="I322" s="90" t="s">
        <v>328</v>
      </c>
      <c r="J322" s="104"/>
      <c r="K322" s="93">
        <v>1.95</v>
      </c>
      <c r="L322" s="91" t="s">
        <v>138</v>
      </c>
      <c r="M322" s="92">
        <v>5.7500000000000002E-2</v>
      </c>
      <c r="N322" s="92">
        <v>7.5300000000002504E-2</v>
      </c>
      <c r="O322" s="93">
        <v>2496731.3811750007</v>
      </c>
      <c r="P322" s="105">
        <v>101.20522</v>
      </c>
      <c r="Q322" s="93"/>
      <c r="R322" s="93">
        <v>9349.2434022560028</v>
      </c>
      <c r="S322" s="94">
        <v>3.5667591159642869E-3</v>
      </c>
      <c r="T322" s="94">
        <f t="shared" si="5"/>
        <v>1.2157975243263571E-3</v>
      </c>
      <c r="U322" s="94">
        <f>R322/'סכום נכסי הקרן'!$C$42</f>
        <v>8.38396717346272E-5</v>
      </c>
    </row>
    <row r="323" spans="2:21">
      <c r="B323" s="88" t="s">
        <v>849</v>
      </c>
      <c r="C323" s="90" t="s">
        <v>850</v>
      </c>
      <c r="D323" s="91" t="s">
        <v>29</v>
      </c>
      <c r="E323" s="91" t="s">
        <v>699</v>
      </c>
      <c r="F323" s="90"/>
      <c r="G323" s="91" t="s">
        <v>808</v>
      </c>
      <c r="H323" s="90" t="s">
        <v>711</v>
      </c>
      <c r="I323" s="90" t="s">
        <v>328</v>
      </c>
      <c r="J323" s="104"/>
      <c r="K323" s="93">
        <v>4.2</v>
      </c>
      <c r="L323" s="91" t="s">
        <v>140</v>
      </c>
      <c r="M323" s="92">
        <v>0.04</v>
      </c>
      <c r="N323" s="92">
        <v>6.0099999999996934E-2</v>
      </c>
      <c r="O323" s="93">
        <v>7070389.7519999985</v>
      </c>
      <c r="P323" s="105">
        <v>92.560670000000002</v>
      </c>
      <c r="Q323" s="93"/>
      <c r="R323" s="93">
        <v>26298.670959505005</v>
      </c>
      <c r="S323" s="94">
        <v>7.0703897519999986E-3</v>
      </c>
      <c r="T323" s="94">
        <f t="shared" si="5"/>
        <v>3.4199408091059274E-3</v>
      </c>
      <c r="U323" s="94">
        <f>R323/'סכום נכסי הקרן'!$C$42</f>
        <v>2.35834264382274E-4</v>
      </c>
    </row>
    <row r="324" spans="2:21">
      <c r="B324" s="88" t="s">
        <v>851</v>
      </c>
      <c r="C324" s="90" t="s">
        <v>852</v>
      </c>
      <c r="D324" s="91" t="s">
        <v>29</v>
      </c>
      <c r="E324" s="91" t="s">
        <v>699</v>
      </c>
      <c r="F324" s="90"/>
      <c r="G324" s="91" t="s">
        <v>853</v>
      </c>
      <c r="H324" s="90" t="s">
        <v>711</v>
      </c>
      <c r="I324" s="90" t="s">
        <v>701</v>
      </c>
      <c r="J324" s="104"/>
      <c r="K324" s="93">
        <v>4</v>
      </c>
      <c r="L324" s="91" t="s">
        <v>140</v>
      </c>
      <c r="M324" s="92">
        <v>4.6249999999999999E-2</v>
      </c>
      <c r="N324" s="92">
        <v>5.3799999999997059E-2</v>
      </c>
      <c r="O324" s="93">
        <v>6039291.2464999994</v>
      </c>
      <c r="P324" s="105">
        <v>100.16128999999999</v>
      </c>
      <c r="Q324" s="93"/>
      <c r="R324" s="93">
        <v>24308.034600503001</v>
      </c>
      <c r="S324" s="94">
        <v>1.0065485410833332E-2</v>
      </c>
      <c r="T324" s="94">
        <f t="shared" si="5"/>
        <v>3.1610737914256875E-3</v>
      </c>
      <c r="U324" s="94">
        <f>R324/'סכום נכסי הקרן'!$C$42</f>
        <v>2.1798316224480376E-4</v>
      </c>
    </row>
    <row r="325" spans="2:21">
      <c r="B325" s="88" t="s">
        <v>854</v>
      </c>
      <c r="C325" s="90" t="s">
        <v>855</v>
      </c>
      <c r="D325" s="91" t="s">
        <v>29</v>
      </c>
      <c r="E325" s="91" t="s">
        <v>699</v>
      </c>
      <c r="F325" s="90"/>
      <c r="G325" s="91" t="s">
        <v>717</v>
      </c>
      <c r="H325" s="90" t="s">
        <v>711</v>
      </c>
      <c r="I325" s="90" t="s">
        <v>328</v>
      </c>
      <c r="J325" s="104"/>
      <c r="K325" s="93">
        <v>3.32</v>
      </c>
      <c r="L325" s="91" t="s">
        <v>138</v>
      </c>
      <c r="M325" s="92">
        <v>5.2999999999999999E-2</v>
      </c>
      <c r="N325" s="92">
        <v>8.9300000000003127E-2</v>
      </c>
      <c r="O325" s="93">
        <v>8528657.6383500025</v>
      </c>
      <c r="P325" s="105">
        <v>89.673829999999995</v>
      </c>
      <c r="Q325" s="93"/>
      <c r="R325" s="93">
        <v>28297.504675355001</v>
      </c>
      <c r="S325" s="94">
        <v>5.6857717589000019E-3</v>
      </c>
      <c r="T325" s="94">
        <f t="shared" si="5"/>
        <v>3.6798738302832421E-3</v>
      </c>
      <c r="U325" s="94">
        <f>R325/'סכום נכסי הקרן'!$C$42</f>
        <v>2.5375887660795753E-4</v>
      </c>
    </row>
    <row r="326" spans="2:21">
      <c r="B326" s="88" t="s">
        <v>856</v>
      </c>
      <c r="C326" s="90" t="s">
        <v>857</v>
      </c>
      <c r="D326" s="91" t="s">
        <v>29</v>
      </c>
      <c r="E326" s="91" t="s">
        <v>699</v>
      </c>
      <c r="F326" s="90"/>
      <c r="G326" s="91" t="s">
        <v>788</v>
      </c>
      <c r="H326" s="90" t="s">
        <v>711</v>
      </c>
      <c r="I326" s="90" t="s">
        <v>701</v>
      </c>
      <c r="J326" s="104"/>
      <c r="K326" s="93">
        <v>4.53</v>
      </c>
      <c r="L326" s="91" t="s">
        <v>140</v>
      </c>
      <c r="M326" s="92">
        <v>4.6249999999999999E-2</v>
      </c>
      <c r="N326" s="92">
        <v>6.9700000000001788E-2</v>
      </c>
      <c r="O326" s="93">
        <v>5626851.8443000009</v>
      </c>
      <c r="P326" s="105">
        <v>90.030910000000006</v>
      </c>
      <c r="Q326" s="93"/>
      <c r="R326" s="93">
        <v>20357.342903121003</v>
      </c>
      <c r="S326" s="94">
        <v>3.7512345628666673E-3</v>
      </c>
      <c r="T326" s="94">
        <f t="shared" si="5"/>
        <v>2.6473165836611865E-3</v>
      </c>
      <c r="U326" s="94">
        <f>R326/'סכום נכסי הקרן'!$C$42</f>
        <v>1.8255519435669658E-4</v>
      </c>
    </row>
    <row r="327" spans="2:21">
      <c r="B327" s="88" t="s">
        <v>858</v>
      </c>
      <c r="C327" s="90" t="s">
        <v>859</v>
      </c>
      <c r="D327" s="91" t="s">
        <v>29</v>
      </c>
      <c r="E327" s="91" t="s">
        <v>699</v>
      </c>
      <c r="F327" s="90"/>
      <c r="G327" s="91" t="s">
        <v>860</v>
      </c>
      <c r="H327" s="90" t="s">
        <v>711</v>
      </c>
      <c r="I327" s="90" t="s">
        <v>328</v>
      </c>
      <c r="J327" s="104"/>
      <c r="K327" s="93">
        <v>7.14</v>
      </c>
      <c r="L327" s="91" t="s">
        <v>138</v>
      </c>
      <c r="M327" s="92">
        <v>4.2790000000000002E-2</v>
      </c>
      <c r="N327" s="92">
        <v>5.9899999999999877E-2</v>
      </c>
      <c r="O327" s="93">
        <v>11783982.920000002</v>
      </c>
      <c r="P327" s="105">
        <v>89.55104</v>
      </c>
      <c r="Q327" s="93"/>
      <c r="R327" s="93">
        <v>39044.913986252017</v>
      </c>
      <c r="S327" s="94">
        <v>2.3623073746435689E-3</v>
      </c>
      <c r="T327" s="94">
        <f t="shared" si="5"/>
        <v>5.0774921263217858E-3</v>
      </c>
      <c r="U327" s="94">
        <f>R327/'סכום נכסי הקרן'!$C$42</f>
        <v>3.5013665070739462E-4</v>
      </c>
    </row>
    <row r="328" spans="2:21">
      <c r="B328" s="88" t="s">
        <v>861</v>
      </c>
      <c r="C328" s="90" t="s">
        <v>862</v>
      </c>
      <c r="D328" s="91" t="s">
        <v>29</v>
      </c>
      <c r="E328" s="91" t="s">
        <v>699</v>
      </c>
      <c r="F328" s="90"/>
      <c r="G328" s="91" t="s">
        <v>771</v>
      </c>
      <c r="H328" s="90" t="s">
        <v>863</v>
      </c>
      <c r="I328" s="90" t="s">
        <v>328</v>
      </c>
      <c r="J328" s="104"/>
      <c r="K328" s="93">
        <v>1.85</v>
      </c>
      <c r="L328" s="91" t="s">
        <v>138</v>
      </c>
      <c r="M328" s="92">
        <v>6.5000000000000002E-2</v>
      </c>
      <c r="N328" s="92">
        <v>8.2500000000005472E-2</v>
      </c>
      <c r="O328" s="93">
        <v>2945995.7300000004</v>
      </c>
      <c r="P328" s="105">
        <v>96.743830000000003</v>
      </c>
      <c r="Q328" s="93"/>
      <c r="R328" s="93">
        <v>10545.256032513</v>
      </c>
      <c r="S328" s="94">
        <v>5.8919914600000008E-3</v>
      </c>
      <c r="T328" s="94">
        <f t="shared" si="5"/>
        <v>1.3713298099205721E-3</v>
      </c>
      <c r="U328" s="94">
        <f>R328/'סכום נכסי הקרן'!$C$42</f>
        <v>9.4564957407157498E-5</v>
      </c>
    </row>
    <row r="329" spans="2:21">
      <c r="B329" s="88" t="s">
        <v>864</v>
      </c>
      <c r="C329" s="90" t="s">
        <v>865</v>
      </c>
      <c r="D329" s="91" t="s">
        <v>29</v>
      </c>
      <c r="E329" s="91" t="s">
        <v>699</v>
      </c>
      <c r="F329" s="90"/>
      <c r="G329" s="91" t="s">
        <v>808</v>
      </c>
      <c r="H329" s="90" t="s">
        <v>863</v>
      </c>
      <c r="I329" s="90" t="s">
        <v>328</v>
      </c>
      <c r="J329" s="104"/>
      <c r="K329" s="93">
        <v>4.4800000000000004</v>
      </c>
      <c r="L329" s="91" t="s">
        <v>138</v>
      </c>
      <c r="M329" s="92">
        <v>4.1250000000000002E-2</v>
      </c>
      <c r="N329" s="92">
        <v>6.6500000000000878E-2</v>
      </c>
      <c r="O329" s="93">
        <v>10546664.713400003</v>
      </c>
      <c r="P329" s="105">
        <v>89.232879999999994</v>
      </c>
      <c r="Q329" s="93"/>
      <c r="R329" s="93">
        <v>34821.040920869011</v>
      </c>
      <c r="S329" s="94">
        <v>2.6366661783500007E-2</v>
      </c>
      <c r="T329" s="94">
        <f t="shared" si="5"/>
        <v>4.5282097731933757E-3</v>
      </c>
      <c r="U329" s="94">
        <f>R329/'סכום נכסי הקרן'!$C$42</f>
        <v>3.1225891921470586E-4</v>
      </c>
    </row>
    <row r="330" spans="2:21">
      <c r="B330" s="88" t="s">
        <v>866</v>
      </c>
      <c r="C330" s="90" t="s">
        <v>867</v>
      </c>
      <c r="D330" s="91" t="s">
        <v>29</v>
      </c>
      <c r="E330" s="91" t="s">
        <v>699</v>
      </c>
      <c r="F330" s="90"/>
      <c r="G330" s="91" t="s">
        <v>868</v>
      </c>
      <c r="H330" s="90" t="s">
        <v>863</v>
      </c>
      <c r="I330" s="90" t="s">
        <v>701</v>
      </c>
      <c r="J330" s="104"/>
      <c r="K330" s="93">
        <v>4.04</v>
      </c>
      <c r="L330" s="91" t="s">
        <v>140</v>
      </c>
      <c r="M330" s="92">
        <v>3.125E-2</v>
      </c>
      <c r="N330" s="92">
        <v>6.6599999999998077E-2</v>
      </c>
      <c r="O330" s="93">
        <v>8837987.1900000032</v>
      </c>
      <c r="P330" s="105">
        <v>88.414180000000002</v>
      </c>
      <c r="Q330" s="93"/>
      <c r="R330" s="93">
        <v>31400.694551250002</v>
      </c>
      <c r="S330" s="94">
        <v>1.1783982920000005E-2</v>
      </c>
      <c r="T330" s="94">
        <f t="shared" si="5"/>
        <v>4.0834199148484761E-3</v>
      </c>
      <c r="U330" s="94">
        <f>R330/'סכום נכסי הקרן'!$C$42</f>
        <v>2.8158684185939975E-4</v>
      </c>
    </row>
    <row r="331" spans="2:21">
      <c r="B331" s="88" t="s">
        <v>869</v>
      </c>
      <c r="C331" s="90" t="s">
        <v>870</v>
      </c>
      <c r="D331" s="91" t="s">
        <v>29</v>
      </c>
      <c r="E331" s="91" t="s">
        <v>699</v>
      </c>
      <c r="F331" s="90"/>
      <c r="G331" s="91" t="s">
        <v>745</v>
      </c>
      <c r="H331" s="90" t="s">
        <v>871</v>
      </c>
      <c r="I331" s="90" t="s">
        <v>735</v>
      </c>
      <c r="J331" s="104"/>
      <c r="K331" s="93">
        <v>5.25</v>
      </c>
      <c r="L331" s="91" t="s">
        <v>140</v>
      </c>
      <c r="M331" s="92">
        <v>6.8750000000000006E-2</v>
      </c>
      <c r="N331" s="92">
        <v>7.6399999999999982E-2</v>
      </c>
      <c r="O331" s="93">
        <v>5184952.4848000016</v>
      </c>
      <c r="P331" s="105">
        <v>96.161820000000006</v>
      </c>
      <c r="Q331" s="93"/>
      <c r="R331" s="93">
        <v>20036.018606125006</v>
      </c>
      <c r="S331" s="94">
        <v>5.1849524848000018E-3</v>
      </c>
      <c r="T331" s="94">
        <f t="shared" ref="T331:T374" si="6">IFERROR(R331/$R$11,0)</f>
        <v>2.6055308189757392E-3</v>
      </c>
      <c r="U331" s="94">
        <f>R331/'סכום נכסי הקרן'!$C$42</f>
        <v>1.7967370732920046E-4</v>
      </c>
    </row>
    <row r="332" spans="2:21">
      <c r="B332" s="88" t="s">
        <v>872</v>
      </c>
      <c r="C332" s="90" t="s">
        <v>873</v>
      </c>
      <c r="D332" s="91" t="s">
        <v>29</v>
      </c>
      <c r="E332" s="91" t="s">
        <v>699</v>
      </c>
      <c r="F332" s="90"/>
      <c r="G332" s="91" t="s">
        <v>745</v>
      </c>
      <c r="H332" s="90" t="s">
        <v>871</v>
      </c>
      <c r="I332" s="90" t="s">
        <v>735</v>
      </c>
      <c r="J332" s="104"/>
      <c r="K332" s="93">
        <v>4.8099999999999996</v>
      </c>
      <c r="L332" s="91" t="s">
        <v>138</v>
      </c>
      <c r="M332" s="92">
        <v>7.7499999999999999E-2</v>
      </c>
      <c r="N332" s="92">
        <v>8.489999999999881E-2</v>
      </c>
      <c r="O332" s="93">
        <v>6082597.3837310001</v>
      </c>
      <c r="P332" s="105">
        <v>98.824719999999999</v>
      </c>
      <c r="Q332" s="93"/>
      <c r="R332" s="93">
        <v>22241.106885991008</v>
      </c>
      <c r="S332" s="94">
        <v>3.0412986918655002E-3</v>
      </c>
      <c r="T332" s="94">
        <f t="shared" si="6"/>
        <v>2.8922856670670011E-3</v>
      </c>
      <c r="U332" s="94">
        <f>R332/'סכום נכסי הקרן'!$C$42</f>
        <v>1.9944791467150035E-4</v>
      </c>
    </row>
    <row r="333" spans="2:21">
      <c r="B333" s="88" t="s">
        <v>874</v>
      </c>
      <c r="C333" s="90" t="s">
        <v>875</v>
      </c>
      <c r="D333" s="91" t="s">
        <v>29</v>
      </c>
      <c r="E333" s="91" t="s">
        <v>699</v>
      </c>
      <c r="F333" s="90"/>
      <c r="G333" s="91" t="s">
        <v>751</v>
      </c>
      <c r="H333" s="90" t="s">
        <v>863</v>
      </c>
      <c r="I333" s="90" t="s">
        <v>328</v>
      </c>
      <c r="J333" s="104"/>
      <c r="K333" s="93">
        <v>4.57</v>
      </c>
      <c r="L333" s="91" t="s">
        <v>141</v>
      </c>
      <c r="M333" s="92">
        <v>8.3750000000000005E-2</v>
      </c>
      <c r="N333" s="92">
        <v>8.7499999999995262E-2</v>
      </c>
      <c r="O333" s="93">
        <v>8837987.1900000032</v>
      </c>
      <c r="P333" s="105">
        <v>98.376450000000006</v>
      </c>
      <c r="Q333" s="93"/>
      <c r="R333" s="93">
        <v>40609.392890371011</v>
      </c>
      <c r="S333" s="94">
        <v>1.2625695985714291E-2</v>
      </c>
      <c r="T333" s="94">
        <f t="shared" si="6"/>
        <v>5.28094062976215E-3</v>
      </c>
      <c r="U333" s="94">
        <f>R333/'סכום נכסי הקרן'!$C$42</f>
        <v>3.6416617075662501E-4</v>
      </c>
    </row>
    <row r="334" spans="2:21">
      <c r="B334" s="88" t="s">
        <v>876</v>
      </c>
      <c r="C334" s="90" t="s">
        <v>877</v>
      </c>
      <c r="D334" s="91" t="s">
        <v>29</v>
      </c>
      <c r="E334" s="91" t="s">
        <v>699</v>
      </c>
      <c r="F334" s="90"/>
      <c r="G334" s="91" t="s">
        <v>778</v>
      </c>
      <c r="H334" s="90" t="s">
        <v>871</v>
      </c>
      <c r="I334" s="90" t="s">
        <v>735</v>
      </c>
      <c r="J334" s="104"/>
      <c r="K334" s="93">
        <v>5.0599999999999996</v>
      </c>
      <c r="L334" s="91" t="s">
        <v>138</v>
      </c>
      <c r="M334" s="92">
        <v>3.2500000000000001E-2</v>
      </c>
      <c r="N334" s="92">
        <v>6.11999999999965E-2</v>
      </c>
      <c r="O334" s="93">
        <v>4330024.5239540003</v>
      </c>
      <c r="P334" s="105">
        <v>87.204750000000004</v>
      </c>
      <c r="Q334" s="93"/>
      <c r="R334" s="93">
        <v>13971.152130757006</v>
      </c>
      <c r="S334" s="94">
        <v>6.1857493199342865E-3</v>
      </c>
      <c r="T334" s="94">
        <f t="shared" si="6"/>
        <v>1.8168413679830473E-3</v>
      </c>
      <c r="U334" s="94">
        <f>R334/'סכום נכסי הקרן'!$C$42</f>
        <v>1.252868021507021E-4</v>
      </c>
    </row>
    <row r="335" spans="2:21">
      <c r="B335" s="88" t="s">
        <v>878</v>
      </c>
      <c r="C335" s="90" t="s">
        <v>879</v>
      </c>
      <c r="D335" s="91" t="s">
        <v>29</v>
      </c>
      <c r="E335" s="91" t="s">
        <v>699</v>
      </c>
      <c r="F335" s="90"/>
      <c r="G335" s="91" t="s">
        <v>717</v>
      </c>
      <c r="H335" s="90" t="s">
        <v>871</v>
      </c>
      <c r="I335" s="90" t="s">
        <v>735</v>
      </c>
      <c r="J335" s="104"/>
      <c r="K335" s="93">
        <v>7.3</v>
      </c>
      <c r="L335" s="91" t="s">
        <v>138</v>
      </c>
      <c r="M335" s="92">
        <v>3.2500000000000001E-2</v>
      </c>
      <c r="N335" s="92">
        <v>5.8800000000019219E-2</v>
      </c>
      <c r="O335" s="93">
        <v>1472997.8650000002</v>
      </c>
      <c r="P335" s="105">
        <v>83.56317</v>
      </c>
      <c r="Q335" s="93"/>
      <c r="R335" s="93">
        <v>4554.2695414980017</v>
      </c>
      <c r="S335" s="94">
        <v>1.2325217741645325E-3</v>
      </c>
      <c r="T335" s="94">
        <f t="shared" si="6"/>
        <v>5.922478852494193E-4</v>
      </c>
      <c r="U335" s="94">
        <f>R335/'סכום נכסי הקרן'!$C$42</f>
        <v>4.084057360813466E-5</v>
      </c>
    </row>
    <row r="336" spans="2:21">
      <c r="B336" s="88" t="s">
        <v>880</v>
      </c>
      <c r="C336" s="90" t="s">
        <v>881</v>
      </c>
      <c r="D336" s="91" t="s">
        <v>29</v>
      </c>
      <c r="E336" s="91" t="s">
        <v>699</v>
      </c>
      <c r="F336" s="90"/>
      <c r="G336" s="91" t="s">
        <v>717</v>
      </c>
      <c r="H336" s="90" t="s">
        <v>871</v>
      </c>
      <c r="I336" s="90" t="s">
        <v>735</v>
      </c>
      <c r="J336" s="104"/>
      <c r="K336" s="93">
        <v>5.4</v>
      </c>
      <c r="L336" s="91" t="s">
        <v>138</v>
      </c>
      <c r="M336" s="92">
        <v>4.4999999999999998E-2</v>
      </c>
      <c r="N336" s="92">
        <v>6.1400000000001127E-2</v>
      </c>
      <c r="O336" s="93">
        <v>7983648.4283000007</v>
      </c>
      <c r="P336" s="105">
        <v>92.389499999999998</v>
      </c>
      <c r="Q336" s="93"/>
      <c r="R336" s="93">
        <v>27291.395599257005</v>
      </c>
      <c r="S336" s="94">
        <v>5.3227871380092011E-3</v>
      </c>
      <c r="T336" s="94">
        <f t="shared" si="6"/>
        <v>3.5490370479584758E-3</v>
      </c>
      <c r="U336" s="94">
        <f>R336/'סכום נכסי הקרן'!$C$42</f>
        <v>2.447365577913428E-4</v>
      </c>
    </row>
    <row r="337" spans="2:21">
      <c r="B337" s="88" t="s">
        <v>882</v>
      </c>
      <c r="C337" s="90" t="s">
        <v>883</v>
      </c>
      <c r="D337" s="91" t="s">
        <v>29</v>
      </c>
      <c r="E337" s="91" t="s">
        <v>699</v>
      </c>
      <c r="F337" s="90"/>
      <c r="G337" s="91" t="s">
        <v>783</v>
      </c>
      <c r="H337" s="90" t="s">
        <v>863</v>
      </c>
      <c r="I337" s="90" t="s">
        <v>701</v>
      </c>
      <c r="J337" s="104"/>
      <c r="K337" s="93">
        <v>0.1</v>
      </c>
      <c r="L337" s="91" t="s">
        <v>138</v>
      </c>
      <c r="M337" s="92">
        <v>6.5000000000000002E-2</v>
      </c>
      <c r="N337" s="92">
        <v>0.10370000000006523</v>
      </c>
      <c r="O337" s="93">
        <v>13846.179931000006</v>
      </c>
      <c r="P337" s="105">
        <v>101.82693999999999</v>
      </c>
      <c r="Q337" s="93"/>
      <c r="R337" s="93">
        <v>52.166823317999999</v>
      </c>
      <c r="S337" s="94">
        <v>5.5384719724000028E-6</v>
      </c>
      <c r="T337" s="94">
        <f t="shared" si="6"/>
        <v>6.7838959703081844E-6</v>
      </c>
      <c r="U337" s="94">
        <f>R337/'סכום נכסי הקרן'!$C$42</f>
        <v>4.6780783794376776E-7</v>
      </c>
    </row>
    <row r="338" spans="2:21">
      <c r="B338" s="88" t="s">
        <v>884</v>
      </c>
      <c r="C338" s="90" t="s">
        <v>885</v>
      </c>
      <c r="D338" s="91" t="s">
        <v>29</v>
      </c>
      <c r="E338" s="91" t="s">
        <v>699</v>
      </c>
      <c r="F338" s="90"/>
      <c r="G338" s="91" t="s">
        <v>886</v>
      </c>
      <c r="H338" s="90" t="s">
        <v>863</v>
      </c>
      <c r="I338" s="90" t="s">
        <v>328</v>
      </c>
      <c r="J338" s="104"/>
      <c r="K338" s="93">
        <v>4.33</v>
      </c>
      <c r="L338" s="91" t="s">
        <v>140</v>
      </c>
      <c r="M338" s="92">
        <v>6.1249999999999999E-2</v>
      </c>
      <c r="N338" s="92">
        <v>5.4599999999999232E-2</v>
      </c>
      <c r="O338" s="93">
        <v>5891991.4600000009</v>
      </c>
      <c r="P338" s="105">
        <v>103.21163</v>
      </c>
      <c r="Q338" s="93"/>
      <c r="R338" s="93">
        <v>24437.383094591001</v>
      </c>
      <c r="S338" s="94">
        <v>9.8199857666666675E-3</v>
      </c>
      <c r="T338" s="94">
        <f t="shared" si="6"/>
        <v>3.1778945727575316E-3</v>
      </c>
      <c r="U338" s="94">
        <f>R338/'סכום נכסי הקרן'!$C$42</f>
        <v>2.1914309945224555E-4</v>
      </c>
    </row>
    <row r="339" spans="2:21">
      <c r="B339" s="88" t="s">
        <v>887</v>
      </c>
      <c r="C339" s="90" t="s">
        <v>888</v>
      </c>
      <c r="D339" s="91" t="s">
        <v>29</v>
      </c>
      <c r="E339" s="91" t="s">
        <v>699</v>
      </c>
      <c r="F339" s="90"/>
      <c r="G339" s="91" t="s">
        <v>745</v>
      </c>
      <c r="H339" s="90" t="s">
        <v>871</v>
      </c>
      <c r="I339" s="90" t="s">
        <v>735</v>
      </c>
      <c r="J339" s="104"/>
      <c r="K339" s="93">
        <v>4.42</v>
      </c>
      <c r="L339" s="91" t="s">
        <v>138</v>
      </c>
      <c r="M339" s="92">
        <v>7.4999999999999997E-2</v>
      </c>
      <c r="N339" s="92">
        <v>9.4099999999995174E-2</v>
      </c>
      <c r="O339" s="93">
        <v>7070389.7519999985</v>
      </c>
      <c r="P339" s="105">
        <v>92.50367</v>
      </c>
      <c r="Q339" s="93"/>
      <c r="R339" s="93">
        <v>24199.368142431002</v>
      </c>
      <c r="S339" s="94">
        <v>7.0703897519999986E-3</v>
      </c>
      <c r="T339" s="94">
        <f t="shared" si="6"/>
        <v>3.1469425505309032E-3</v>
      </c>
      <c r="U339" s="94">
        <f>R339/'סכום נכסי הקרן'!$C$42</f>
        <v>2.1700869192872209E-4</v>
      </c>
    </row>
    <row r="340" spans="2:21">
      <c r="B340" s="88" t="s">
        <v>889</v>
      </c>
      <c r="C340" s="90" t="s">
        <v>890</v>
      </c>
      <c r="D340" s="91" t="s">
        <v>29</v>
      </c>
      <c r="E340" s="91" t="s">
        <v>699</v>
      </c>
      <c r="F340" s="90"/>
      <c r="G340" s="91" t="s">
        <v>827</v>
      </c>
      <c r="H340" s="90" t="s">
        <v>863</v>
      </c>
      <c r="I340" s="90" t="s">
        <v>328</v>
      </c>
      <c r="J340" s="104"/>
      <c r="K340" s="93">
        <v>5.12</v>
      </c>
      <c r="L340" s="91" t="s">
        <v>138</v>
      </c>
      <c r="M340" s="92">
        <v>3.7499999999999999E-2</v>
      </c>
      <c r="N340" s="92">
        <v>6.3000000000000334E-2</v>
      </c>
      <c r="O340" s="93">
        <v>8837987.1900000032</v>
      </c>
      <c r="P340" s="105">
        <v>88.482079999999996</v>
      </c>
      <c r="Q340" s="93"/>
      <c r="R340" s="93">
        <v>28934.130204647001</v>
      </c>
      <c r="S340" s="94">
        <v>1.4729978650000005E-2</v>
      </c>
      <c r="T340" s="94">
        <f t="shared" si="6"/>
        <v>3.7626621062039865E-3</v>
      </c>
      <c r="U340" s="94">
        <f>R340/'סכום נכסי הקרן'!$C$42</f>
        <v>2.5946783861667419E-4</v>
      </c>
    </row>
    <row r="341" spans="2:21">
      <c r="B341" s="88" t="s">
        <v>891</v>
      </c>
      <c r="C341" s="90" t="s">
        <v>892</v>
      </c>
      <c r="D341" s="91" t="s">
        <v>29</v>
      </c>
      <c r="E341" s="91" t="s">
        <v>699</v>
      </c>
      <c r="F341" s="90"/>
      <c r="G341" s="91" t="s">
        <v>783</v>
      </c>
      <c r="H341" s="90" t="s">
        <v>871</v>
      </c>
      <c r="I341" s="90" t="s">
        <v>735</v>
      </c>
      <c r="J341" s="104"/>
      <c r="K341" s="93">
        <v>6.21</v>
      </c>
      <c r="L341" s="91" t="s">
        <v>138</v>
      </c>
      <c r="M341" s="92">
        <v>3.6249999999999998E-2</v>
      </c>
      <c r="N341" s="92">
        <v>5.9400000000002215E-2</v>
      </c>
      <c r="O341" s="93">
        <v>11783982.920000002</v>
      </c>
      <c r="P341" s="105">
        <v>87.515259999999998</v>
      </c>
      <c r="Q341" s="93"/>
      <c r="R341" s="93">
        <v>38157.299875774006</v>
      </c>
      <c r="S341" s="94">
        <v>1.3093314355555557E-2</v>
      </c>
      <c r="T341" s="94">
        <f t="shared" si="6"/>
        <v>4.9620647070489163E-3</v>
      </c>
      <c r="U341" s="94">
        <f>R341/'סכום נכסי הקרן'!$C$42</f>
        <v>3.4217693969681783E-4</v>
      </c>
    </row>
    <row r="342" spans="2:21">
      <c r="B342" s="88" t="s">
        <v>893</v>
      </c>
      <c r="C342" s="90" t="s">
        <v>894</v>
      </c>
      <c r="D342" s="91" t="s">
        <v>29</v>
      </c>
      <c r="E342" s="91" t="s">
        <v>699</v>
      </c>
      <c r="F342" s="90"/>
      <c r="G342" s="91" t="s">
        <v>860</v>
      </c>
      <c r="H342" s="90" t="s">
        <v>863</v>
      </c>
      <c r="I342" s="90" t="s">
        <v>701</v>
      </c>
      <c r="J342" s="104"/>
      <c r="K342" s="93">
        <v>6.84</v>
      </c>
      <c r="L342" s="91" t="s">
        <v>138</v>
      </c>
      <c r="M342" s="92">
        <v>5.1249999999999997E-2</v>
      </c>
      <c r="N342" s="92">
        <v>6.3499999999998322E-2</v>
      </c>
      <c r="O342" s="93">
        <v>6333890.8195000021</v>
      </c>
      <c r="P342" s="105">
        <v>93.337879999999998</v>
      </c>
      <c r="Q342" s="93"/>
      <c r="R342" s="93">
        <v>21874.100659399002</v>
      </c>
      <c r="S342" s="94">
        <v>1.2667781639000003E-2</v>
      </c>
      <c r="T342" s="94">
        <f t="shared" si="6"/>
        <v>2.8445593171898282E-3</v>
      </c>
      <c r="U342" s="94">
        <f>R342/'סכום נכסי הקרן'!$C$42</f>
        <v>1.9615677332046727E-4</v>
      </c>
    </row>
    <row r="343" spans="2:21">
      <c r="B343" s="88" t="s">
        <v>895</v>
      </c>
      <c r="C343" s="90" t="s">
        <v>896</v>
      </c>
      <c r="D343" s="91" t="s">
        <v>29</v>
      </c>
      <c r="E343" s="91" t="s">
        <v>699</v>
      </c>
      <c r="F343" s="90"/>
      <c r="G343" s="91" t="s">
        <v>771</v>
      </c>
      <c r="H343" s="90" t="s">
        <v>863</v>
      </c>
      <c r="I343" s="90" t="s">
        <v>701</v>
      </c>
      <c r="J343" s="104"/>
      <c r="K343" s="93">
        <v>7.31</v>
      </c>
      <c r="L343" s="91" t="s">
        <v>138</v>
      </c>
      <c r="M343" s="92">
        <v>6.4000000000000001E-2</v>
      </c>
      <c r="N343" s="92">
        <v>6.4399999999996099E-2</v>
      </c>
      <c r="O343" s="93">
        <v>7364989.3250000002</v>
      </c>
      <c r="P343" s="105">
        <v>100.64133</v>
      </c>
      <c r="Q343" s="93"/>
      <c r="R343" s="93">
        <v>27425.226785263007</v>
      </c>
      <c r="S343" s="94">
        <v>5.89199146E-3</v>
      </c>
      <c r="T343" s="94">
        <f t="shared" si="6"/>
        <v>3.5664407690536499E-3</v>
      </c>
      <c r="U343" s="94">
        <f>R343/'סכום נכסי הקרן'!$C$42</f>
        <v>2.4593669369751586E-4</v>
      </c>
    </row>
    <row r="344" spans="2:21">
      <c r="B344" s="88" t="s">
        <v>897</v>
      </c>
      <c r="C344" s="90" t="s">
        <v>898</v>
      </c>
      <c r="D344" s="91" t="s">
        <v>29</v>
      </c>
      <c r="E344" s="91" t="s">
        <v>699</v>
      </c>
      <c r="F344" s="90"/>
      <c r="G344" s="91" t="s">
        <v>745</v>
      </c>
      <c r="H344" s="90" t="s">
        <v>871</v>
      </c>
      <c r="I344" s="90" t="s">
        <v>735</v>
      </c>
      <c r="J344" s="104"/>
      <c r="K344" s="93">
        <v>4.2300000000000004</v>
      </c>
      <c r="L344" s="91" t="s">
        <v>138</v>
      </c>
      <c r="M344" s="92">
        <v>7.6249999999999998E-2</v>
      </c>
      <c r="N344" s="92">
        <v>9.5499999999994992E-2</v>
      </c>
      <c r="O344" s="93">
        <v>8837987.1900000032</v>
      </c>
      <c r="P344" s="105">
        <v>94.418930000000003</v>
      </c>
      <c r="Q344" s="93"/>
      <c r="R344" s="93">
        <v>30875.512057439006</v>
      </c>
      <c r="S344" s="94">
        <v>1.7675974380000008E-2</v>
      </c>
      <c r="T344" s="94">
        <f t="shared" si="6"/>
        <v>4.0151239524563878E-3</v>
      </c>
      <c r="U344" s="94">
        <f>R344/'סכום נכסי הקרן'!$C$42</f>
        <v>2.7687724922313765E-4</v>
      </c>
    </row>
    <row r="345" spans="2:21">
      <c r="B345" s="88" t="s">
        <v>899</v>
      </c>
      <c r="C345" s="90" t="s">
        <v>900</v>
      </c>
      <c r="D345" s="91" t="s">
        <v>29</v>
      </c>
      <c r="E345" s="91" t="s">
        <v>699</v>
      </c>
      <c r="F345" s="90"/>
      <c r="G345" s="91" t="s">
        <v>853</v>
      </c>
      <c r="H345" s="90" t="s">
        <v>863</v>
      </c>
      <c r="I345" s="90" t="s">
        <v>328</v>
      </c>
      <c r="J345" s="104"/>
      <c r="K345" s="93">
        <v>6.46</v>
      </c>
      <c r="L345" s="91" t="s">
        <v>138</v>
      </c>
      <c r="M345" s="92">
        <v>4.1250000000000002E-2</v>
      </c>
      <c r="N345" s="92">
        <v>7.7500000000004413E-2</v>
      </c>
      <c r="O345" s="93">
        <v>3093295.5165000004</v>
      </c>
      <c r="P345" s="105">
        <v>78.91892</v>
      </c>
      <c r="Q345" s="93"/>
      <c r="R345" s="93">
        <v>9032.4226548240003</v>
      </c>
      <c r="S345" s="94">
        <v>3.0932955165000006E-3</v>
      </c>
      <c r="T345" s="94">
        <f t="shared" si="6"/>
        <v>1.1745974117814096E-3</v>
      </c>
      <c r="U345" s="94">
        <f>R345/'סכום נכסי הקרן'!$C$42</f>
        <v>8.0998570447542433E-5</v>
      </c>
    </row>
    <row r="346" spans="2:21">
      <c r="B346" s="88" t="s">
        <v>901</v>
      </c>
      <c r="C346" s="90" t="s">
        <v>902</v>
      </c>
      <c r="D346" s="91" t="s">
        <v>29</v>
      </c>
      <c r="E346" s="91" t="s">
        <v>699</v>
      </c>
      <c r="F346" s="90"/>
      <c r="G346" s="91" t="s">
        <v>853</v>
      </c>
      <c r="H346" s="90" t="s">
        <v>863</v>
      </c>
      <c r="I346" s="90" t="s">
        <v>328</v>
      </c>
      <c r="J346" s="104"/>
      <c r="K346" s="93">
        <v>0.95</v>
      </c>
      <c r="L346" s="91" t="s">
        <v>138</v>
      </c>
      <c r="M346" s="92">
        <v>6.25E-2</v>
      </c>
      <c r="N346" s="92">
        <v>7.1700000000003677E-2</v>
      </c>
      <c r="O346" s="93">
        <v>7864041.0016619992</v>
      </c>
      <c r="P346" s="105">
        <v>103.20442</v>
      </c>
      <c r="Q346" s="93"/>
      <c r="R346" s="93">
        <v>30029.339268894</v>
      </c>
      <c r="S346" s="94">
        <v>8.0574851040397868E-3</v>
      </c>
      <c r="T346" s="94">
        <f t="shared" si="6"/>
        <v>3.90508565981582E-3</v>
      </c>
      <c r="U346" s="94">
        <f>R346/'סכום נכסי הקרן'!$C$42</f>
        <v>2.6928916473650756E-4</v>
      </c>
    </row>
    <row r="347" spans="2:21">
      <c r="B347" s="88" t="s">
        <v>903</v>
      </c>
      <c r="C347" s="90" t="s">
        <v>904</v>
      </c>
      <c r="D347" s="91" t="s">
        <v>29</v>
      </c>
      <c r="E347" s="91" t="s">
        <v>699</v>
      </c>
      <c r="F347" s="90"/>
      <c r="G347" s="91" t="s">
        <v>853</v>
      </c>
      <c r="H347" s="90" t="s">
        <v>863</v>
      </c>
      <c r="I347" s="90" t="s">
        <v>328</v>
      </c>
      <c r="J347" s="104"/>
      <c r="K347" s="93">
        <v>5.05</v>
      </c>
      <c r="L347" s="91" t="s">
        <v>140</v>
      </c>
      <c r="M347" s="92">
        <v>6.5000000000000002E-2</v>
      </c>
      <c r="N347" s="92">
        <v>6.3700000000003115E-2</v>
      </c>
      <c r="O347" s="93">
        <v>3535194.8759999992</v>
      </c>
      <c r="P347" s="105">
        <v>100.93205</v>
      </c>
      <c r="Q347" s="93"/>
      <c r="R347" s="93">
        <v>14338.590001696002</v>
      </c>
      <c r="S347" s="94">
        <v>4.7135931679999988E-3</v>
      </c>
      <c r="T347" s="94">
        <f t="shared" si="6"/>
        <v>1.8646238499027696E-3</v>
      </c>
      <c r="U347" s="94">
        <f>R347/'סכום נכסי הקרן'!$C$42</f>
        <v>1.2858181428772298E-4</v>
      </c>
    </row>
    <row r="348" spans="2:21">
      <c r="B348" s="88" t="s">
        <v>905</v>
      </c>
      <c r="C348" s="90" t="s">
        <v>906</v>
      </c>
      <c r="D348" s="91" t="s">
        <v>29</v>
      </c>
      <c r="E348" s="91" t="s">
        <v>699</v>
      </c>
      <c r="F348" s="90"/>
      <c r="G348" s="91" t="s">
        <v>771</v>
      </c>
      <c r="H348" s="90" t="s">
        <v>863</v>
      </c>
      <c r="I348" s="90" t="s">
        <v>701</v>
      </c>
      <c r="J348" s="104"/>
      <c r="K348" s="93">
        <v>2.77</v>
      </c>
      <c r="L348" s="91" t="s">
        <v>140</v>
      </c>
      <c r="M348" s="92">
        <v>5.7500000000000002E-2</v>
      </c>
      <c r="N348" s="92">
        <v>5.5699999999998688E-2</v>
      </c>
      <c r="O348" s="93">
        <v>8867447.1473000031</v>
      </c>
      <c r="P348" s="105">
        <v>102.48775000000001</v>
      </c>
      <c r="Q348" s="93"/>
      <c r="R348" s="93">
        <v>36520.318343419</v>
      </c>
      <c r="S348" s="94">
        <v>1.3642226380461543E-2</v>
      </c>
      <c r="T348" s="94">
        <f t="shared" si="6"/>
        <v>4.7491877919046462E-3</v>
      </c>
      <c r="U348" s="94">
        <f>R348/'סכום נכסי הקרן'!$C$42</f>
        <v>3.2749724975793216E-4</v>
      </c>
    </row>
    <row r="349" spans="2:21">
      <c r="B349" s="88" t="s">
        <v>907</v>
      </c>
      <c r="C349" s="90" t="s">
        <v>908</v>
      </c>
      <c r="D349" s="91" t="s">
        <v>29</v>
      </c>
      <c r="E349" s="91" t="s">
        <v>699</v>
      </c>
      <c r="F349" s="90"/>
      <c r="G349" s="91" t="s">
        <v>771</v>
      </c>
      <c r="H349" s="90" t="s">
        <v>909</v>
      </c>
      <c r="I349" s="90" t="s">
        <v>735</v>
      </c>
      <c r="J349" s="104"/>
      <c r="K349" s="93">
        <v>6.44</v>
      </c>
      <c r="L349" s="91" t="s">
        <v>138</v>
      </c>
      <c r="M349" s="92">
        <v>3.7499999999999999E-2</v>
      </c>
      <c r="N349" s="92">
        <v>6.3200000000000395E-2</v>
      </c>
      <c r="O349" s="93">
        <v>9427186.3360000011</v>
      </c>
      <c r="P349" s="105">
        <v>85.831500000000005</v>
      </c>
      <c r="Q349" s="93"/>
      <c r="R349" s="93">
        <v>29938.533127940005</v>
      </c>
      <c r="S349" s="94">
        <v>9.427186336000001E-3</v>
      </c>
      <c r="T349" s="94">
        <f t="shared" si="6"/>
        <v>3.8932770164191942E-3</v>
      </c>
      <c r="U349" s="94">
        <f>R349/'סכום נכסי הקרן'!$C$42</f>
        <v>2.684748574475098E-4</v>
      </c>
    </row>
    <row r="350" spans="2:21">
      <c r="B350" s="88" t="s">
        <v>910</v>
      </c>
      <c r="C350" s="90" t="s">
        <v>911</v>
      </c>
      <c r="D350" s="91" t="s">
        <v>29</v>
      </c>
      <c r="E350" s="91" t="s">
        <v>699</v>
      </c>
      <c r="F350" s="90"/>
      <c r="G350" s="91" t="s">
        <v>771</v>
      </c>
      <c r="H350" s="90" t="s">
        <v>909</v>
      </c>
      <c r="I350" s="90" t="s">
        <v>735</v>
      </c>
      <c r="J350" s="104"/>
      <c r="K350" s="93">
        <v>5.04</v>
      </c>
      <c r="L350" s="91" t="s">
        <v>138</v>
      </c>
      <c r="M350" s="92">
        <v>5.8749999999999997E-2</v>
      </c>
      <c r="N350" s="92">
        <v>6.3700000000001686E-2</v>
      </c>
      <c r="O350" s="93">
        <v>883798.71899999981</v>
      </c>
      <c r="P350" s="105">
        <v>97.412260000000003</v>
      </c>
      <c r="Q350" s="93"/>
      <c r="R350" s="93">
        <v>3185.4348619309999</v>
      </c>
      <c r="S350" s="94">
        <v>1.7675974379999996E-3</v>
      </c>
      <c r="T350" s="94">
        <f t="shared" si="6"/>
        <v>4.1424141531110965E-4</v>
      </c>
      <c r="U350" s="94">
        <f>R350/'סכום נכסי הקרן'!$C$42</f>
        <v>2.8565500080133619E-5</v>
      </c>
    </row>
    <row r="351" spans="2:21">
      <c r="B351" s="88" t="s">
        <v>912</v>
      </c>
      <c r="C351" s="90" t="s">
        <v>913</v>
      </c>
      <c r="D351" s="91" t="s">
        <v>29</v>
      </c>
      <c r="E351" s="91" t="s">
        <v>699</v>
      </c>
      <c r="F351" s="90"/>
      <c r="G351" s="91" t="s">
        <v>868</v>
      </c>
      <c r="H351" s="90" t="s">
        <v>914</v>
      </c>
      <c r="I351" s="90" t="s">
        <v>701</v>
      </c>
      <c r="J351" s="104"/>
      <c r="K351" s="93">
        <v>6.52</v>
      </c>
      <c r="L351" s="91" t="s">
        <v>138</v>
      </c>
      <c r="M351" s="92">
        <v>0.04</v>
      </c>
      <c r="N351" s="92">
        <v>6.1099999999997844E-2</v>
      </c>
      <c r="O351" s="93">
        <v>11268433.667249996</v>
      </c>
      <c r="P351" s="105">
        <v>87.871669999999995</v>
      </c>
      <c r="Q351" s="93"/>
      <c r="R351" s="93">
        <v>36636.51374431701</v>
      </c>
      <c r="S351" s="94">
        <v>2.2536867334499992E-2</v>
      </c>
      <c r="T351" s="94">
        <f t="shared" si="6"/>
        <v>4.7642981141704909E-3</v>
      </c>
      <c r="U351" s="94">
        <f>R351/'סכום נכסי הקרן'!$C$42</f>
        <v>3.28539236135783E-4</v>
      </c>
    </row>
    <row r="352" spans="2:21">
      <c r="B352" s="88" t="s">
        <v>915</v>
      </c>
      <c r="C352" s="90" t="s">
        <v>916</v>
      </c>
      <c r="D352" s="91" t="s">
        <v>29</v>
      </c>
      <c r="E352" s="91" t="s">
        <v>699</v>
      </c>
      <c r="F352" s="90"/>
      <c r="G352" s="91" t="s">
        <v>886</v>
      </c>
      <c r="H352" s="90" t="s">
        <v>909</v>
      </c>
      <c r="I352" s="90" t="s">
        <v>735</v>
      </c>
      <c r="J352" s="104"/>
      <c r="K352" s="93">
        <v>6.93</v>
      </c>
      <c r="L352" s="91" t="s">
        <v>138</v>
      </c>
      <c r="M352" s="92">
        <v>6.0999999999999999E-2</v>
      </c>
      <c r="N352" s="92">
        <v>6.5599999999983477E-2</v>
      </c>
      <c r="O352" s="93">
        <v>1472997.8650000002</v>
      </c>
      <c r="P352" s="105">
        <v>98.724720000000005</v>
      </c>
      <c r="Q352" s="93"/>
      <c r="R352" s="93">
        <v>5380.5882867480004</v>
      </c>
      <c r="S352" s="94">
        <v>8.417130657142858E-4</v>
      </c>
      <c r="T352" s="94">
        <f t="shared" si="6"/>
        <v>6.9970431156697436E-4</v>
      </c>
      <c r="U352" s="94">
        <f>R352/'סכום נכסי הקרן'!$C$42</f>
        <v>4.8250616257490852E-5</v>
      </c>
    </row>
    <row r="353" spans="2:21">
      <c r="B353" s="88" t="s">
        <v>917</v>
      </c>
      <c r="C353" s="90" t="s">
        <v>918</v>
      </c>
      <c r="D353" s="91" t="s">
        <v>29</v>
      </c>
      <c r="E353" s="91" t="s">
        <v>699</v>
      </c>
      <c r="F353" s="90"/>
      <c r="G353" s="91" t="s">
        <v>886</v>
      </c>
      <c r="H353" s="90" t="s">
        <v>909</v>
      </c>
      <c r="I353" s="90" t="s">
        <v>735</v>
      </c>
      <c r="J353" s="104"/>
      <c r="K353" s="93">
        <v>3.69</v>
      </c>
      <c r="L353" s="91" t="s">
        <v>138</v>
      </c>
      <c r="M353" s="92">
        <v>7.3499999999999996E-2</v>
      </c>
      <c r="N353" s="92">
        <v>6.7299999999991589E-2</v>
      </c>
      <c r="O353" s="93">
        <v>4713593.1680000005</v>
      </c>
      <c r="P353" s="105">
        <v>103.09733</v>
      </c>
      <c r="Q353" s="93"/>
      <c r="R353" s="93">
        <v>17980.478779517998</v>
      </c>
      <c r="S353" s="94">
        <v>3.1423954453333337E-3</v>
      </c>
      <c r="T353" s="94">
        <f t="shared" si="6"/>
        <v>2.3382236022505888E-3</v>
      </c>
      <c r="U353" s="94">
        <f>R353/'סכום נכסי הקרן'!$C$42</f>
        <v>1.6124058104450038E-4</v>
      </c>
    </row>
    <row r="354" spans="2:21">
      <c r="B354" s="88" t="s">
        <v>919</v>
      </c>
      <c r="C354" s="90" t="s">
        <v>920</v>
      </c>
      <c r="D354" s="91" t="s">
        <v>29</v>
      </c>
      <c r="E354" s="91" t="s">
        <v>699</v>
      </c>
      <c r="F354" s="90"/>
      <c r="G354" s="91" t="s">
        <v>886</v>
      </c>
      <c r="H354" s="90" t="s">
        <v>914</v>
      </c>
      <c r="I354" s="90" t="s">
        <v>701</v>
      </c>
      <c r="J354" s="104"/>
      <c r="K354" s="93">
        <v>5.72</v>
      </c>
      <c r="L354" s="91" t="s">
        <v>138</v>
      </c>
      <c r="M354" s="92">
        <v>3.7499999999999999E-2</v>
      </c>
      <c r="N354" s="92">
        <v>6.1700000000002052E-2</v>
      </c>
      <c r="O354" s="93">
        <v>7070389.7519999985</v>
      </c>
      <c r="P354" s="105">
        <v>88.207080000000005</v>
      </c>
      <c r="Q354" s="93"/>
      <c r="R354" s="93">
        <v>23075.362947990005</v>
      </c>
      <c r="S354" s="94">
        <v>1.7675974379999997E-2</v>
      </c>
      <c r="T354" s="94">
        <f t="shared" si="6"/>
        <v>3.0007742806576884E-3</v>
      </c>
      <c r="U354" s="94">
        <f>R354/'סכום נכסי הקרן'!$C$42</f>
        <v>2.0692913549026103E-4</v>
      </c>
    </row>
    <row r="355" spans="2:21">
      <c r="B355" s="88" t="s">
        <v>921</v>
      </c>
      <c r="C355" s="90" t="s">
        <v>922</v>
      </c>
      <c r="D355" s="91" t="s">
        <v>29</v>
      </c>
      <c r="E355" s="91" t="s">
        <v>699</v>
      </c>
      <c r="F355" s="90"/>
      <c r="G355" s="91" t="s">
        <v>717</v>
      </c>
      <c r="H355" s="90" t="s">
        <v>909</v>
      </c>
      <c r="I355" s="90" t="s">
        <v>735</v>
      </c>
      <c r="J355" s="104"/>
      <c r="K355" s="93">
        <v>4.4000000000000004</v>
      </c>
      <c r="L355" s="91" t="s">
        <v>138</v>
      </c>
      <c r="M355" s="92">
        <v>5.1249999999999997E-2</v>
      </c>
      <c r="N355" s="92">
        <v>6.4699999999997607E-2</v>
      </c>
      <c r="O355" s="93">
        <v>10507482.970191004</v>
      </c>
      <c r="P355" s="105">
        <v>94.126540000000006</v>
      </c>
      <c r="Q355" s="93"/>
      <c r="R355" s="93">
        <v>36594.222249259008</v>
      </c>
      <c r="S355" s="94">
        <v>1.9104514491256372E-2</v>
      </c>
      <c r="T355" s="94">
        <f t="shared" si="6"/>
        <v>4.7587984290324214E-3</v>
      </c>
      <c r="U355" s="94">
        <f>R355/'סכום נכסי הקרן'!$C$42</f>
        <v>3.2815998565419066E-4</v>
      </c>
    </row>
    <row r="356" spans="2:21">
      <c r="B356" s="88" t="s">
        <v>923</v>
      </c>
      <c r="C356" s="90" t="s">
        <v>924</v>
      </c>
      <c r="D356" s="91" t="s">
        <v>29</v>
      </c>
      <c r="E356" s="91" t="s">
        <v>699</v>
      </c>
      <c r="F356" s="90"/>
      <c r="G356" s="91" t="s">
        <v>811</v>
      </c>
      <c r="H356" s="90" t="s">
        <v>909</v>
      </c>
      <c r="I356" s="90" t="s">
        <v>735</v>
      </c>
      <c r="J356" s="104"/>
      <c r="K356" s="93">
        <v>6.65</v>
      </c>
      <c r="L356" s="91" t="s">
        <v>138</v>
      </c>
      <c r="M356" s="92">
        <v>0.04</v>
      </c>
      <c r="N356" s="92">
        <v>6.1300000000002519E-2</v>
      </c>
      <c r="O356" s="93">
        <v>9279886.549499996</v>
      </c>
      <c r="P356" s="105">
        <v>87.179559999999995</v>
      </c>
      <c r="Q356" s="93"/>
      <c r="R356" s="93">
        <v>29933.606244680002</v>
      </c>
      <c r="S356" s="94">
        <v>8.4362604995454511E-3</v>
      </c>
      <c r="T356" s="94">
        <f t="shared" si="6"/>
        <v>3.8926363129726765E-3</v>
      </c>
      <c r="U356" s="94">
        <f>R356/'סכום נכסי הקרן'!$C$42</f>
        <v>2.6843067544716804E-4</v>
      </c>
    </row>
    <row r="357" spans="2:21">
      <c r="B357" s="88" t="s">
        <v>925</v>
      </c>
      <c r="C357" s="90" t="s">
        <v>926</v>
      </c>
      <c r="D357" s="91" t="s">
        <v>29</v>
      </c>
      <c r="E357" s="91" t="s">
        <v>699</v>
      </c>
      <c r="F357" s="90"/>
      <c r="G357" s="91" t="s">
        <v>745</v>
      </c>
      <c r="H357" s="90" t="s">
        <v>914</v>
      </c>
      <c r="I357" s="90" t="s">
        <v>701</v>
      </c>
      <c r="J357" s="104"/>
      <c r="K357" s="93">
        <v>4.71</v>
      </c>
      <c r="L357" s="91" t="s">
        <v>140</v>
      </c>
      <c r="M357" s="92">
        <v>7.8750000000000001E-2</v>
      </c>
      <c r="N357" s="92">
        <v>8.7399999999998881E-2</v>
      </c>
      <c r="O357" s="93">
        <v>8779067.2754000016</v>
      </c>
      <c r="P357" s="105">
        <v>99.146929999999998</v>
      </c>
      <c r="Q357" s="93"/>
      <c r="R357" s="93">
        <v>34977.728373172991</v>
      </c>
      <c r="S357" s="94">
        <v>8.7790672754000012E-3</v>
      </c>
      <c r="T357" s="94">
        <f t="shared" si="6"/>
        <v>4.5485857767273317E-3</v>
      </c>
      <c r="U357" s="94">
        <f>R357/'סכום נכסי הקרן'!$C$42</f>
        <v>3.1366401949939099E-4</v>
      </c>
    </row>
    <row r="358" spans="2:21">
      <c r="B358" s="88" t="s">
        <v>927</v>
      </c>
      <c r="C358" s="90" t="s">
        <v>928</v>
      </c>
      <c r="D358" s="91" t="s">
        <v>29</v>
      </c>
      <c r="E358" s="91" t="s">
        <v>699</v>
      </c>
      <c r="F358" s="90"/>
      <c r="G358" s="91" t="s">
        <v>853</v>
      </c>
      <c r="H358" s="90" t="s">
        <v>914</v>
      </c>
      <c r="I358" s="90" t="s">
        <v>701</v>
      </c>
      <c r="J358" s="104"/>
      <c r="K358" s="93">
        <v>5.72</v>
      </c>
      <c r="L358" s="91" t="s">
        <v>140</v>
      </c>
      <c r="M358" s="92">
        <v>6.1349999999999995E-2</v>
      </c>
      <c r="N358" s="92">
        <v>6.6099999999993331E-2</v>
      </c>
      <c r="O358" s="93">
        <v>2945995.7300000004</v>
      </c>
      <c r="P358" s="105">
        <v>98.862949999999998</v>
      </c>
      <c r="Q358" s="93"/>
      <c r="R358" s="93">
        <v>11703.874691180001</v>
      </c>
      <c r="S358" s="94">
        <v>2.9459957300000004E-3</v>
      </c>
      <c r="T358" s="94">
        <f t="shared" si="6"/>
        <v>1.5219992958070722E-3</v>
      </c>
      <c r="U358" s="94">
        <f>R358/'סכום נכסי הקרן'!$C$42</f>
        <v>1.0495491131346136E-4</v>
      </c>
    </row>
    <row r="359" spans="2:21">
      <c r="B359" s="88" t="s">
        <v>929</v>
      </c>
      <c r="C359" s="90" t="s">
        <v>930</v>
      </c>
      <c r="D359" s="91" t="s">
        <v>29</v>
      </c>
      <c r="E359" s="91" t="s">
        <v>699</v>
      </c>
      <c r="F359" s="90"/>
      <c r="G359" s="91" t="s">
        <v>853</v>
      </c>
      <c r="H359" s="90" t="s">
        <v>914</v>
      </c>
      <c r="I359" s="90" t="s">
        <v>701</v>
      </c>
      <c r="J359" s="104"/>
      <c r="K359" s="93">
        <v>4.3099999999999996</v>
      </c>
      <c r="L359" s="91" t="s">
        <v>140</v>
      </c>
      <c r="M359" s="92">
        <v>7.1249999999999994E-2</v>
      </c>
      <c r="N359" s="92">
        <v>6.5700000000001826E-2</v>
      </c>
      <c r="O359" s="93">
        <v>8837987.1900000032</v>
      </c>
      <c r="P359" s="105">
        <v>106.113</v>
      </c>
      <c r="Q359" s="93"/>
      <c r="R359" s="93">
        <v>37686.511074615999</v>
      </c>
      <c r="S359" s="94">
        <v>1.1783982920000005E-2</v>
      </c>
      <c r="T359" s="94">
        <f t="shared" si="6"/>
        <v>4.9008422279346858E-3</v>
      </c>
      <c r="U359" s="94">
        <f>R359/'סכום נכסי הקרן'!$C$42</f>
        <v>3.3795512442822594E-4</v>
      </c>
    </row>
    <row r="360" spans="2:21">
      <c r="B360" s="88" t="s">
        <v>931</v>
      </c>
      <c r="C360" s="90" t="s">
        <v>932</v>
      </c>
      <c r="D360" s="91" t="s">
        <v>29</v>
      </c>
      <c r="E360" s="91" t="s">
        <v>699</v>
      </c>
      <c r="F360" s="90"/>
      <c r="G360" s="91" t="s">
        <v>754</v>
      </c>
      <c r="H360" s="90" t="s">
        <v>914</v>
      </c>
      <c r="I360" s="90" t="s">
        <v>328</v>
      </c>
      <c r="J360" s="104"/>
      <c r="K360" s="93">
        <v>2.62</v>
      </c>
      <c r="L360" s="91" t="s">
        <v>138</v>
      </c>
      <c r="M360" s="92">
        <v>4.3749999999999997E-2</v>
      </c>
      <c r="N360" s="92">
        <v>6.3899999999999291E-2</v>
      </c>
      <c r="O360" s="93">
        <v>4418993.5950000016</v>
      </c>
      <c r="P360" s="105">
        <v>95.691460000000006</v>
      </c>
      <c r="Q360" s="93"/>
      <c r="R360" s="93">
        <v>15645.817835908001</v>
      </c>
      <c r="S360" s="94">
        <v>2.209496797500001E-3</v>
      </c>
      <c r="T360" s="94">
        <f t="shared" si="6"/>
        <v>2.0346188212800199E-3</v>
      </c>
      <c r="U360" s="94">
        <f>R360/'סכום נכסי הקרן'!$C$42</f>
        <v>1.403044262454195E-4</v>
      </c>
    </row>
    <row r="361" spans="2:21">
      <c r="B361" s="88" t="s">
        <v>933</v>
      </c>
      <c r="C361" s="90" t="s">
        <v>934</v>
      </c>
      <c r="D361" s="91" t="s">
        <v>29</v>
      </c>
      <c r="E361" s="91" t="s">
        <v>699</v>
      </c>
      <c r="F361" s="90"/>
      <c r="G361" s="91" t="s">
        <v>801</v>
      </c>
      <c r="H361" s="90" t="s">
        <v>718</v>
      </c>
      <c r="I361" s="90" t="s">
        <v>701</v>
      </c>
      <c r="J361" s="104"/>
      <c r="K361" s="93">
        <v>4.3600000000000003</v>
      </c>
      <c r="L361" s="91" t="s">
        <v>138</v>
      </c>
      <c r="M361" s="92">
        <v>4.6249999999999999E-2</v>
      </c>
      <c r="N361" s="92">
        <v>6.610000000000428E-2</v>
      </c>
      <c r="O361" s="93">
        <v>7365873.1237190012</v>
      </c>
      <c r="P361" s="105">
        <v>91.717129999999997</v>
      </c>
      <c r="Q361" s="93"/>
      <c r="R361" s="93">
        <v>24996.338129930005</v>
      </c>
      <c r="S361" s="94">
        <v>1.3392496588580003E-2</v>
      </c>
      <c r="T361" s="94">
        <f t="shared" si="6"/>
        <v>3.2505823956043437E-3</v>
      </c>
      <c r="U361" s="94">
        <f>R361/'סכום נכסי הקרן'!$C$42</f>
        <v>2.24155548552237E-4</v>
      </c>
    </row>
    <row r="362" spans="2:21">
      <c r="B362" s="88" t="s">
        <v>935</v>
      </c>
      <c r="C362" s="90" t="s">
        <v>936</v>
      </c>
      <c r="D362" s="91" t="s">
        <v>29</v>
      </c>
      <c r="E362" s="91" t="s">
        <v>699</v>
      </c>
      <c r="F362" s="90"/>
      <c r="G362" s="91" t="s">
        <v>745</v>
      </c>
      <c r="H362" s="90" t="s">
        <v>718</v>
      </c>
      <c r="I362" s="90" t="s">
        <v>701</v>
      </c>
      <c r="J362" s="104"/>
      <c r="K362" s="93">
        <v>3.83</v>
      </c>
      <c r="L362" s="91" t="s">
        <v>141</v>
      </c>
      <c r="M362" s="92">
        <v>8.8749999999999996E-2</v>
      </c>
      <c r="N362" s="92">
        <v>0.10989999999999939</v>
      </c>
      <c r="O362" s="93">
        <v>5980371.3319000015</v>
      </c>
      <c r="P362" s="105">
        <v>92.156750000000002</v>
      </c>
      <c r="Q362" s="93"/>
      <c r="R362" s="93">
        <v>25741.703731836005</v>
      </c>
      <c r="S362" s="94">
        <v>4.7842970655200016E-3</v>
      </c>
      <c r="T362" s="94">
        <f t="shared" si="6"/>
        <v>3.3475114854274483E-3</v>
      </c>
      <c r="U362" s="94">
        <f>R362/'סכום נכסי הקרן'!$C$42</f>
        <v>2.3083964101805113E-4</v>
      </c>
    </row>
    <row r="363" spans="2:21">
      <c r="B363" s="88" t="s">
        <v>937</v>
      </c>
      <c r="C363" s="90" t="s">
        <v>938</v>
      </c>
      <c r="D363" s="91" t="s">
        <v>29</v>
      </c>
      <c r="E363" s="91" t="s">
        <v>699</v>
      </c>
      <c r="F363" s="90"/>
      <c r="G363" s="91" t="s">
        <v>801</v>
      </c>
      <c r="H363" s="90" t="s">
        <v>939</v>
      </c>
      <c r="I363" s="90" t="s">
        <v>735</v>
      </c>
      <c r="J363" s="104"/>
      <c r="K363" s="93">
        <v>3.93</v>
      </c>
      <c r="L363" s="91" t="s">
        <v>138</v>
      </c>
      <c r="M363" s="92">
        <v>6.3750000000000001E-2</v>
      </c>
      <c r="N363" s="92">
        <v>6.1799999999997836E-2</v>
      </c>
      <c r="O363" s="93">
        <v>8248788.0439999998</v>
      </c>
      <c r="P363" s="105">
        <v>103.1755</v>
      </c>
      <c r="Q363" s="93"/>
      <c r="R363" s="93">
        <v>31489.694740849009</v>
      </c>
      <c r="S363" s="94">
        <v>1.6497576088E-2</v>
      </c>
      <c r="T363" s="94">
        <f t="shared" si="6"/>
        <v>4.0949937080981989E-3</v>
      </c>
      <c r="U363" s="94">
        <f>R363/'סכום נכסי הקרן'!$C$42</f>
        <v>2.8238495421558242E-4</v>
      </c>
    </row>
    <row r="364" spans="2:21">
      <c r="B364" s="88" t="s">
        <v>940</v>
      </c>
      <c r="C364" s="90" t="s">
        <v>941</v>
      </c>
      <c r="D364" s="91" t="s">
        <v>29</v>
      </c>
      <c r="E364" s="91" t="s">
        <v>699</v>
      </c>
      <c r="F364" s="90"/>
      <c r="G364" s="91" t="s">
        <v>745</v>
      </c>
      <c r="H364" s="90" t="s">
        <v>718</v>
      </c>
      <c r="I364" s="90" t="s">
        <v>701</v>
      </c>
      <c r="J364" s="104"/>
      <c r="K364" s="93">
        <v>3.91</v>
      </c>
      <c r="L364" s="91" t="s">
        <v>141</v>
      </c>
      <c r="M364" s="92">
        <v>8.5000000000000006E-2</v>
      </c>
      <c r="N364" s="92">
        <v>0.10070000000000279</v>
      </c>
      <c r="O364" s="93">
        <v>2945995.7300000004</v>
      </c>
      <c r="P364" s="105">
        <v>93.709289999999996</v>
      </c>
      <c r="Q364" s="93"/>
      <c r="R364" s="93">
        <v>12894.269708234006</v>
      </c>
      <c r="S364" s="94">
        <v>3.9279943066666675E-3</v>
      </c>
      <c r="T364" s="94">
        <f t="shared" si="6"/>
        <v>1.6768010538140846E-3</v>
      </c>
      <c r="U364" s="94">
        <f>R364/'סכום נכסי הקרן'!$C$42</f>
        <v>1.1562982084039284E-4</v>
      </c>
    </row>
    <row r="365" spans="2:21">
      <c r="B365" s="88" t="s">
        <v>942</v>
      </c>
      <c r="C365" s="90" t="s">
        <v>943</v>
      </c>
      <c r="D365" s="91" t="s">
        <v>29</v>
      </c>
      <c r="E365" s="91" t="s">
        <v>699</v>
      </c>
      <c r="F365" s="90"/>
      <c r="G365" s="91" t="s">
        <v>745</v>
      </c>
      <c r="H365" s="90" t="s">
        <v>718</v>
      </c>
      <c r="I365" s="90" t="s">
        <v>701</v>
      </c>
      <c r="J365" s="104"/>
      <c r="K365" s="93">
        <v>4.2300000000000004</v>
      </c>
      <c r="L365" s="91" t="s">
        <v>141</v>
      </c>
      <c r="M365" s="92">
        <v>8.5000000000000006E-2</v>
      </c>
      <c r="N365" s="92">
        <v>0.10219999999999985</v>
      </c>
      <c r="O365" s="93">
        <v>2945995.7300000004</v>
      </c>
      <c r="P365" s="105">
        <v>92.598290000000006</v>
      </c>
      <c r="Q365" s="93"/>
      <c r="R365" s="93">
        <v>12741.397638569006</v>
      </c>
      <c r="S365" s="94">
        <v>3.9279943066666675E-3</v>
      </c>
      <c r="T365" s="94">
        <f t="shared" si="6"/>
        <v>1.6569212115808078E-3</v>
      </c>
      <c r="U365" s="94">
        <f>R365/'סכום נכסי הקרן'!$C$42</f>
        <v>1.142589351348165E-4</v>
      </c>
    </row>
    <row r="366" spans="2:21">
      <c r="B366" s="88" t="s">
        <v>944</v>
      </c>
      <c r="C366" s="90" t="s">
        <v>945</v>
      </c>
      <c r="D366" s="91" t="s">
        <v>29</v>
      </c>
      <c r="E366" s="91" t="s">
        <v>699</v>
      </c>
      <c r="F366" s="90"/>
      <c r="G366" s="91" t="s">
        <v>860</v>
      </c>
      <c r="H366" s="90" t="s">
        <v>939</v>
      </c>
      <c r="I366" s="90" t="s">
        <v>735</v>
      </c>
      <c r="J366" s="104"/>
      <c r="K366" s="93">
        <v>6</v>
      </c>
      <c r="L366" s="91" t="s">
        <v>138</v>
      </c>
      <c r="M366" s="92">
        <v>4.1250000000000002E-2</v>
      </c>
      <c r="N366" s="92">
        <v>6.5999999999999406E-2</v>
      </c>
      <c r="O366" s="93">
        <v>9434845.9248980023</v>
      </c>
      <c r="P366" s="105">
        <v>87.305289999999999</v>
      </c>
      <c r="Q366" s="93"/>
      <c r="R366" s="93">
        <v>30477.343085068005</v>
      </c>
      <c r="S366" s="94">
        <v>1.8869691849796005E-2</v>
      </c>
      <c r="T366" s="94">
        <f t="shared" si="6"/>
        <v>3.9633451260804031E-3</v>
      </c>
      <c r="U366" s="94">
        <f>R366/'סכום נכסי הקרן'!$C$42</f>
        <v>2.7330665484429805E-4</v>
      </c>
    </row>
    <row r="367" spans="2:21">
      <c r="B367" s="88" t="s">
        <v>946</v>
      </c>
      <c r="C367" s="90" t="s">
        <v>947</v>
      </c>
      <c r="D367" s="91" t="s">
        <v>29</v>
      </c>
      <c r="E367" s="91" t="s">
        <v>699</v>
      </c>
      <c r="F367" s="90"/>
      <c r="G367" s="91" t="s">
        <v>766</v>
      </c>
      <c r="H367" s="90" t="s">
        <v>948</v>
      </c>
      <c r="I367" s="90" t="s">
        <v>735</v>
      </c>
      <c r="J367" s="104"/>
      <c r="K367" s="93">
        <v>3.86</v>
      </c>
      <c r="L367" s="91" t="s">
        <v>140</v>
      </c>
      <c r="M367" s="92">
        <v>2.6249999999999999E-2</v>
      </c>
      <c r="N367" s="92">
        <v>0.11069999999999254</v>
      </c>
      <c r="O367" s="93">
        <v>5317522.2926500021</v>
      </c>
      <c r="P367" s="105">
        <v>74.290149999999997</v>
      </c>
      <c r="Q367" s="93"/>
      <c r="R367" s="93">
        <v>15874.663612040005</v>
      </c>
      <c r="S367" s="94">
        <v>2.0369434265132894E-2</v>
      </c>
      <c r="T367" s="94">
        <f t="shared" si="6"/>
        <v>2.0643784623657034E-3</v>
      </c>
      <c r="U367" s="94">
        <f>R367/'סכום נכסי הקרן'!$C$42</f>
        <v>1.4235660885777223E-4</v>
      </c>
    </row>
    <row r="368" spans="2:21">
      <c r="B368" s="88" t="s">
        <v>949</v>
      </c>
      <c r="C368" s="90" t="s">
        <v>950</v>
      </c>
      <c r="D368" s="91" t="s">
        <v>29</v>
      </c>
      <c r="E368" s="91" t="s">
        <v>699</v>
      </c>
      <c r="F368" s="90"/>
      <c r="G368" s="91" t="s">
        <v>860</v>
      </c>
      <c r="H368" s="90" t="s">
        <v>948</v>
      </c>
      <c r="I368" s="90" t="s">
        <v>735</v>
      </c>
      <c r="J368" s="104"/>
      <c r="K368" s="93">
        <v>5.59</v>
      </c>
      <c r="L368" s="91" t="s">
        <v>138</v>
      </c>
      <c r="M368" s="92">
        <v>4.7500000000000001E-2</v>
      </c>
      <c r="N368" s="92">
        <v>7.5900000000004464E-2</v>
      </c>
      <c r="O368" s="93">
        <v>3535194.8759999992</v>
      </c>
      <c r="P368" s="105">
        <v>86.541139999999999</v>
      </c>
      <c r="Q368" s="93"/>
      <c r="R368" s="93">
        <v>11319.772262166005</v>
      </c>
      <c r="S368" s="94">
        <v>1.1590802872131145E-3</v>
      </c>
      <c r="T368" s="94">
        <f t="shared" si="6"/>
        <v>1.4720497156977053E-3</v>
      </c>
      <c r="U368" s="94">
        <f>R368/'סכום נכסי הקרן'!$C$42</f>
        <v>1.0151045916097642E-4</v>
      </c>
    </row>
    <row r="369" spans="2:21">
      <c r="B369" s="88" t="s">
        <v>951</v>
      </c>
      <c r="C369" s="90" t="s">
        <v>952</v>
      </c>
      <c r="D369" s="91" t="s">
        <v>29</v>
      </c>
      <c r="E369" s="91" t="s">
        <v>699</v>
      </c>
      <c r="F369" s="90"/>
      <c r="G369" s="91" t="s">
        <v>860</v>
      </c>
      <c r="H369" s="90" t="s">
        <v>948</v>
      </c>
      <c r="I369" s="90" t="s">
        <v>735</v>
      </c>
      <c r="J369" s="104"/>
      <c r="K369" s="93">
        <v>5.79</v>
      </c>
      <c r="L369" s="91" t="s">
        <v>138</v>
      </c>
      <c r="M369" s="92">
        <v>7.3749999999999996E-2</v>
      </c>
      <c r="N369" s="92">
        <v>7.8099999999992703E-2</v>
      </c>
      <c r="O369" s="93">
        <v>5891991.4600000009</v>
      </c>
      <c r="P369" s="105">
        <v>99.979600000000005</v>
      </c>
      <c r="Q369" s="93"/>
      <c r="R369" s="93">
        <v>21795.920517027011</v>
      </c>
      <c r="S369" s="94">
        <v>5.3563558727272734E-3</v>
      </c>
      <c r="T369" s="94">
        <f t="shared" si="6"/>
        <v>2.8343925882410009E-3</v>
      </c>
      <c r="U369" s="94">
        <f>R369/'סכום נכסי הקרן'!$C$42</f>
        <v>1.9545569012147251E-4</v>
      </c>
    </row>
    <row r="370" spans="2:21">
      <c r="B370" s="88" t="s">
        <v>953</v>
      </c>
      <c r="C370" s="90" t="s">
        <v>954</v>
      </c>
      <c r="D370" s="91" t="s">
        <v>29</v>
      </c>
      <c r="E370" s="91" t="s">
        <v>699</v>
      </c>
      <c r="F370" s="90"/>
      <c r="G370" s="91" t="s">
        <v>808</v>
      </c>
      <c r="H370" s="90" t="s">
        <v>955</v>
      </c>
      <c r="I370" s="90" t="s">
        <v>701</v>
      </c>
      <c r="J370" s="104"/>
      <c r="K370" s="93">
        <v>2.35</v>
      </c>
      <c r="L370" s="91" t="s">
        <v>141</v>
      </c>
      <c r="M370" s="92">
        <v>0.06</v>
      </c>
      <c r="N370" s="92">
        <v>9.9200000000000177E-2</v>
      </c>
      <c r="O370" s="93">
        <v>6982009.8801000025</v>
      </c>
      <c r="P370" s="105">
        <v>93.181330000000003</v>
      </c>
      <c r="Q370" s="93"/>
      <c r="R370" s="93">
        <v>30387.246781783004</v>
      </c>
      <c r="S370" s="94">
        <v>5.5856079040800021E-3</v>
      </c>
      <c r="T370" s="94">
        <f t="shared" si="6"/>
        <v>3.9516287916379362E-3</v>
      </c>
      <c r="U370" s="94">
        <f>R370/'סכום נכסי הקרן'!$C$42</f>
        <v>2.7249871304976786E-4</v>
      </c>
    </row>
    <row r="371" spans="2:21">
      <c r="B371" s="88" t="s">
        <v>956</v>
      </c>
      <c r="C371" s="90" t="s">
        <v>957</v>
      </c>
      <c r="D371" s="91" t="s">
        <v>29</v>
      </c>
      <c r="E371" s="91" t="s">
        <v>699</v>
      </c>
      <c r="F371" s="90"/>
      <c r="G371" s="91" t="s">
        <v>808</v>
      </c>
      <c r="H371" s="90" t="s">
        <v>955</v>
      </c>
      <c r="I371" s="90" t="s">
        <v>701</v>
      </c>
      <c r="J371" s="104"/>
      <c r="K371" s="93">
        <v>2.41</v>
      </c>
      <c r="L371" s="91" t="s">
        <v>140</v>
      </c>
      <c r="M371" s="92">
        <v>0.05</v>
      </c>
      <c r="N371" s="92">
        <v>7.3899999999990196E-2</v>
      </c>
      <c r="O371" s="93">
        <v>2945995.7300000004</v>
      </c>
      <c r="P371" s="105">
        <v>96.246080000000006</v>
      </c>
      <c r="Q371" s="93"/>
      <c r="R371" s="93">
        <v>11394.076888239</v>
      </c>
      <c r="S371" s="94">
        <v>2.9459957300000004E-3</v>
      </c>
      <c r="T371" s="94">
        <f t="shared" si="6"/>
        <v>1.4817124634237666E-3</v>
      </c>
      <c r="U371" s="94">
        <f>R371/'סכום נכסי הקרן'!$C$42</f>
        <v>1.0217678853013381E-4</v>
      </c>
    </row>
    <row r="372" spans="2:21">
      <c r="B372" s="88" t="s">
        <v>958</v>
      </c>
      <c r="C372" s="90" t="s">
        <v>959</v>
      </c>
      <c r="D372" s="91" t="s">
        <v>29</v>
      </c>
      <c r="E372" s="91" t="s">
        <v>699</v>
      </c>
      <c r="F372" s="90"/>
      <c r="G372" s="91" t="s">
        <v>801</v>
      </c>
      <c r="H372" s="90" t="s">
        <v>948</v>
      </c>
      <c r="I372" s="90" t="s">
        <v>735</v>
      </c>
      <c r="J372" s="104"/>
      <c r="K372" s="93">
        <v>6.32</v>
      </c>
      <c r="L372" s="91" t="s">
        <v>138</v>
      </c>
      <c r="M372" s="92">
        <v>5.1249999999999997E-2</v>
      </c>
      <c r="N372" s="92">
        <v>8.1600000000002643E-2</v>
      </c>
      <c r="O372" s="93">
        <v>8837987.1900000032</v>
      </c>
      <c r="P372" s="105">
        <v>83.262169999999998</v>
      </c>
      <c r="Q372" s="93"/>
      <c r="R372" s="93">
        <v>27227.188609230005</v>
      </c>
      <c r="S372" s="94">
        <v>4.4189935950000019E-3</v>
      </c>
      <c r="T372" s="94">
        <f t="shared" si="6"/>
        <v>3.5406874204901785E-3</v>
      </c>
      <c r="U372" s="94">
        <f>R372/'סכום נכסי הקרן'!$C$42</f>
        <v>2.4416077933149083E-4</v>
      </c>
    </row>
    <row r="373" spans="2:21">
      <c r="B373" s="88" t="s">
        <v>960</v>
      </c>
      <c r="C373" s="90" t="s">
        <v>961</v>
      </c>
      <c r="D373" s="91" t="s">
        <v>29</v>
      </c>
      <c r="E373" s="91" t="s">
        <v>699</v>
      </c>
      <c r="F373" s="90"/>
      <c r="G373" s="91" t="s">
        <v>766</v>
      </c>
      <c r="H373" s="90" t="s">
        <v>962</v>
      </c>
      <c r="I373" s="90" t="s">
        <v>735</v>
      </c>
      <c r="J373" s="104"/>
      <c r="K373" s="93">
        <v>2.92</v>
      </c>
      <c r="L373" s="91" t="s">
        <v>140</v>
      </c>
      <c r="M373" s="92">
        <v>3.6249999999999998E-2</v>
      </c>
      <c r="N373" s="92">
        <v>0.45069999999991639</v>
      </c>
      <c r="O373" s="93">
        <v>9132586.7630000059</v>
      </c>
      <c r="P373" s="105">
        <v>35.236699999999999</v>
      </c>
      <c r="Q373" s="93"/>
      <c r="R373" s="93">
        <v>12931.621711174002</v>
      </c>
      <c r="S373" s="94">
        <v>2.6093105037142874E-2</v>
      </c>
      <c r="T373" s="94">
        <f t="shared" si="6"/>
        <v>1.6816583958201897E-3</v>
      </c>
      <c r="U373" s="94">
        <f>R373/'סכום נכסי הקרן'!$C$42</f>
        <v>1.1596477625126218E-4</v>
      </c>
    </row>
    <row r="374" spans="2:21">
      <c r="B374" s="88" t="s">
        <v>963</v>
      </c>
      <c r="C374" s="90" t="s">
        <v>964</v>
      </c>
      <c r="D374" s="91" t="s">
        <v>29</v>
      </c>
      <c r="E374" s="91" t="s">
        <v>699</v>
      </c>
      <c r="F374" s="90"/>
      <c r="G374" s="91" t="s">
        <v>576</v>
      </c>
      <c r="H374" s="90" t="s">
        <v>559</v>
      </c>
      <c r="I374" s="90"/>
      <c r="J374" s="104"/>
      <c r="K374" s="93">
        <v>3.82</v>
      </c>
      <c r="L374" s="91" t="s">
        <v>138</v>
      </c>
      <c r="M374" s="92">
        <v>2.5000000000000001E-2</v>
      </c>
      <c r="N374" s="92">
        <v>3.0999999999999938E-3</v>
      </c>
      <c r="O374" s="93">
        <v>9866972.4367500003</v>
      </c>
      <c r="P374" s="105">
        <v>109.28883</v>
      </c>
      <c r="Q374" s="93"/>
      <c r="R374" s="93">
        <v>39898.946529342007</v>
      </c>
      <c r="S374" s="94">
        <v>2.2879936085217392E-2</v>
      </c>
      <c r="T374" s="94">
        <f t="shared" si="6"/>
        <v>5.1885525198646894E-3</v>
      </c>
      <c r="U374" s="94">
        <f>R374/'סכום נכסי הקרן'!$C$42</f>
        <v>3.5779521782161437E-4</v>
      </c>
    </row>
    <row r="375" spans="2:21">
      <c r="B375" s="96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</row>
    <row r="376" spans="2:21">
      <c r="B376" s="96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</row>
    <row r="377" spans="2:21">
      <c r="B377" s="96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</row>
    <row r="378" spans="2:21">
      <c r="B378" s="97" t="s">
        <v>230</v>
      </c>
      <c r="C378" s="108"/>
      <c r="D378" s="108"/>
      <c r="E378" s="108"/>
      <c r="F378" s="108"/>
      <c r="G378" s="108"/>
      <c r="H378" s="108"/>
      <c r="I378" s="108"/>
      <c r="J378" s="108"/>
      <c r="K378" s="108"/>
      <c r="L378" s="98"/>
      <c r="M378" s="98"/>
      <c r="N378" s="98"/>
      <c r="O378" s="98"/>
      <c r="P378" s="98"/>
      <c r="Q378" s="98"/>
      <c r="R378" s="98"/>
      <c r="S378" s="98"/>
      <c r="T378" s="98"/>
      <c r="U378" s="98"/>
    </row>
    <row r="379" spans="2:21">
      <c r="B379" s="97" t="s">
        <v>117</v>
      </c>
      <c r="C379" s="108"/>
      <c r="D379" s="108"/>
      <c r="E379" s="108"/>
      <c r="F379" s="108"/>
      <c r="G379" s="108"/>
      <c r="H379" s="108"/>
      <c r="I379" s="108"/>
      <c r="J379" s="108"/>
      <c r="K379" s="108"/>
      <c r="L379" s="98"/>
      <c r="M379" s="98"/>
      <c r="N379" s="98"/>
      <c r="O379" s="98"/>
      <c r="P379" s="98"/>
      <c r="Q379" s="98"/>
      <c r="R379" s="98"/>
      <c r="S379" s="98"/>
      <c r="T379" s="98"/>
      <c r="U379" s="98"/>
    </row>
    <row r="380" spans="2:21">
      <c r="B380" s="97" t="s">
        <v>213</v>
      </c>
      <c r="C380" s="108"/>
      <c r="D380" s="108"/>
      <c r="E380" s="108"/>
      <c r="F380" s="108"/>
      <c r="G380" s="108"/>
      <c r="H380" s="108"/>
      <c r="I380" s="108"/>
      <c r="J380" s="108"/>
      <c r="K380" s="108"/>
      <c r="L380" s="98"/>
      <c r="M380" s="98"/>
      <c r="N380" s="98"/>
      <c r="O380" s="98"/>
      <c r="P380" s="98"/>
      <c r="Q380" s="98"/>
      <c r="R380" s="98"/>
      <c r="S380" s="98"/>
      <c r="T380" s="98"/>
      <c r="U380" s="98"/>
    </row>
    <row r="381" spans="2:21">
      <c r="B381" s="97" t="s">
        <v>221</v>
      </c>
      <c r="C381" s="108"/>
      <c r="D381" s="108"/>
      <c r="E381" s="108"/>
      <c r="F381" s="108"/>
      <c r="G381" s="108"/>
      <c r="H381" s="108"/>
      <c r="I381" s="108"/>
      <c r="J381" s="108"/>
      <c r="K381" s="108"/>
      <c r="L381" s="98"/>
      <c r="M381" s="98"/>
      <c r="N381" s="98"/>
      <c r="O381" s="98"/>
      <c r="P381" s="98"/>
      <c r="Q381" s="98"/>
      <c r="R381" s="98"/>
      <c r="S381" s="98"/>
      <c r="T381" s="98"/>
      <c r="U381" s="98"/>
    </row>
    <row r="382" spans="2:21">
      <c r="B382" s="160" t="s">
        <v>226</v>
      </c>
      <c r="C382" s="160"/>
      <c r="D382" s="160"/>
      <c r="E382" s="160"/>
      <c r="F382" s="160"/>
      <c r="G382" s="160"/>
      <c r="H382" s="160"/>
      <c r="I382" s="160"/>
      <c r="J382" s="160"/>
      <c r="K382" s="160"/>
      <c r="L382" s="98"/>
      <c r="M382" s="98"/>
      <c r="N382" s="98"/>
      <c r="O382" s="98"/>
      <c r="P382" s="98"/>
      <c r="Q382" s="98"/>
      <c r="R382" s="98"/>
      <c r="S382" s="98"/>
      <c r="T382" s="98"/>
      <c r="U382" s="98"/>
    </row>
    <row r="383" spans="2:21">
      <c r="B383" s="96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</row>
    <row r="384" spans="2:21">
      <c r="B384" s="96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</row>
    <row r="385" spans="2:21">
      <c r="B385" s="96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</row>
    <row r="386" spans="2:21">
      <c r="B386" s="96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</row>
    <row r="387" spans="2:21">
      <c r="B387" s="96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</row>
    <row r="388" spans="2:21">
      <c r="B388" s="96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</row>
    <row r="389" spans="2:21">
      <c r="B389" s="96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</row>
    <row r="390" spans="2:21">
      <c r="B390" s="96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</row>
    <row r="391" spans="2:21">
      <c r="B391" s="96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</row>
    <row r="392" spans="2:21">
      <c r="B392" s="96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</row>
    <row r="393" spans="2:21">
      <c r="B393" s="96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</row>
    <row r="394" spans="2:21">
      <c r="B394" s="96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</row>
    <row r="395" spans="2:21">
      <c r="B395" s="96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</row>
    <row r="396" spans="2:21">
      <c r="B396" s="96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</row>
    <row r="397" spans="2:21">
      <c r="B397" s="96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</row>
    <row r="398" spans="2:21">
      <c r="B398" s="96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</row>
    <row r="399" spans="2:21">
      <c r="B399" s="96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</row>
    <row r="400" spans="2:21">
      <c r="B400" s="96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</row>
    <row r="401" spans="2:21">
      <c r="B401" s="96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</row>
    <row r="402" spans="2:21">
      <c r="B402" s="96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</row>
    <row r="403" spans="2:21">
      <c r="B403" s="96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</row>
    <row r="404" spans="2:21">
      <c r="B404" s="96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</row>
    <row r="405" spans="2:21">
      <c r="B405" s="96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</row>
    <row r="406" spans="2:21">
      <c r="B406" s="96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</row>
    <row r="407" spans="2:21">
      <c r="B407" s="96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</row>
    <row r="408" spans="2:21">
      <c r="B408" s="96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</row>
    <row r="409" spans="2:21">
      <c r="B409" s="96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</row>
    <row r="410" spans="2:21">
      <c r="B410" s="96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</row>
    <row r="411" spans="2:21">
      <c r="B411" s="96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</row>
    <row r="412" spans="2:21">
      <c r="B412" s="96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</row>
    <row r="413" spans="2:21">
      <c r="B413" s="96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</row>
    <row r="414" spans="2:21">
      <c r="B414" s="96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</row>
    <row r="415" spans="2:21">
      <c r="B415" s="96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</row>
    <row r="416" spans="2:21">
      <c r="B416" s="96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</row>
    <row r="417" spans="2:21">
      <c r="B417" s="96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</row>
    <row r="418" spans="2:21">
      <c r="B418" s="96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</row>
    <row r="419" spans="2:21">
      <c r="B419" s="96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</row>
    <row r="420" spans="2:21">
      <c r="B420" s="96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</row>
    <row r="421" spans="2:21">
      <c r="B421" s="96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</row>
    <row r="422" spans="2:21">
      <c r="B422" s="96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</row>
    <row r="423" spans="2:21">
      <c r="B423" s="96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</row>
    <row r="424" spans="2:21">
      <c r="B424" s="96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</row>
    <row r="425" spans="2:21">
      <c r="B425" s="96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</row>
    <row r="426" spans="2:21">
      <c r="B426" s="96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</row>
    <row r="427" spans="2:21">
      <c r="B427" s="96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</row>
    <row r="428" spans="2:21">
      <c r="B428" s="96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</row>
    <row r="429" spans="2:21">
      <c r="B429" s="96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</row>
    <row r="430" spans="2:21">
      <c r="B430" s="96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</row>
    <row r="431" spans="2:21">
      <c r="B431" s="96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</row>
    <row r="432" spans="2:21">
      <c r="B432" s="96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</row>
    <row r="433" spans="2:21">
      <c r="B433" s="96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</row>
    <row r="434" spans="2:21">
      <c r="B434" s="96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</row>
    <row r="435" spans="2:21">
      <c r="B435" s="96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</row>
    <row r="436" spans="2:21">
      <c r="B436" s="96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</row>
    <row r="437" spans="2:21">
      <c r="B437" s="96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</row>
    <row r="438" spans="2:21">
      <c r="B438" s="96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</row>
    <row r="439" spans="2:21">
      <c r="B439" s="96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</row>
    <row r="440" spans="2:21">
      <c r="B440" s="96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</row>
    <row r="441" spans="2:21">
      <c r="B441" s="96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</row>
    <row r="442" spans="2:21">
      <c r="B442" s="96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</row>
    <row r="443" spans="2:21">
      <c r="B443" s="96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</row>
    <row r="444" spans="2:21">
      <c r="B444" s="96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</row>
    <row r="445" spans="2:21">
      <c r="B445" s="96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</row>
    <row r="446" spans="2:21">
      <c r="B446" s="96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</row>
    <row r="447" spans="2:21">
      <c r="B447" s="96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</row>
    <row r="448" spans="2:21">
      <c r="B448" s="96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</row>
    <row r="449" spans="2:21">
      <c r="B449" s="96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</row>
    <row r="450" spans="2:21">
      <c r="B450" s="96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</row>
    <row r="451" spans="2:21">
      <c r="B451" s="96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</row>
    <row r="452" spans="2:21">
      <c r="B452" s="96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</row>
    <row r="453" spans="2:21">
      <c r="B453" s="96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</row>
    <row r="454" spans="2:21">
      <c r="B454" s="96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</row>
    <row r="455" spans="2:21">
      <c r="B455" s="96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</row>
    <row r="456" spans="2:21">
      <c r="B456" s="96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</row>
    <row r="457" spans="2:21">
      <c r="B457" s="96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</row>
    <row r="458" spans="2:21">
      <c r="B458" s="96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</row>
    <row r="459" spans="2:21">
      <c r="B459" s="96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</row>
    <row r="460" spans="2:21">
      <c r="B460" s="96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</row>
    <row r="461" spans="2:21">
      <c r="B461" s="96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</row>
    <row r="462" spans="2:21">
      <c r="B462" s="96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</row>
    <row r="463" spans="2:21">
      <c r="B463" s="96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</row>
    <row r="464" spans="2:21">
      <c r="B464" s="96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</row>
    <row r="465" spans="2:21">
      <c r="B465" s="96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</row>
    <row r="466" spans="2:21">
      <c r="B466" s="96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</row>
    <row r="467" spans="2:21">
      <c r="B467" s="96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</row>
    <row r="468" spans="2:21">
      <c r="B468" s="96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</row>
    <row r="469" spans="2:21">
      <c r="B469" s="96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</row>
    <row r="470" spans="2:21">
      <c r="B470" s="96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</row>
    <row r="471" spans="2:21">
      <c r="B471" s="96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</row>
    <row r="472" spans="2:21">
      <c r="B472" s="96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</row>
    <row r="473" spans="2:21">
      <c r="B473" s="96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</row>
    <row r="474" spans="2:21">
      <c r="B474" s="96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</row>
    <row r="475" spans="2:21">
      <c r="B475" s="96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</row>
    <row r="476" spans="2:21">
      <c r="B476" s="96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</row>
    <row r="477" spans="2:21">
      <c r="B477" s="96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</row>
    <row r="478" spans="2:21">
      <c r="B478" s="96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</row>
    <row r="479" spans="2:21">
      <c r="B479" s="96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</row>
    <row r="480" spans="2:21">
      <c r="B480" s="96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</row>
    <row r="481" spans="2:21">
      <c r="B481" s="96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</row>
    <row r="482" spans="2:21">
      <c r="B482" s="96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</row>
    <row r="483" spans="2:21">
      <c r="B483" s="96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</row>
    <row r="484" spans="2:21">
      <c r="B484" s="96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</row>
    <row r="485" spans="2:21">
      <c r="B485" s="96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</row>
    <row r="486" spans="2:21">
      <c r="B486" s="96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</row>
    <row r="487" spans="2:21">
      <c r="B487" s="96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</row>
    <row r="488" spans="2:21">
      <c r="B488" s="96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</row>
    <row r="489" spans="2:21">
      <c r="B489" s="96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</row>
    <row r="490" spans="2:21">
      <c r="B490" s="96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</row>
    <row r="491" spans="2:21">
      <c r="B491" s="96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</row>
    <row r="492" spans="2:21">
      <c r="B492" s="96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</row>
    <row r="493" spans="2:21">
      <c r="B493" s="96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</row>
    <row r="494" spans="2:21">
      <c r="B494" s="96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</row>
    <row r="495" spans="2:21">
      <c r="B495" s="96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</row>
    <row r="496" spans="2:21">
      <c r="B496" s="96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</row>
    <row r="497" spans="2:21">
      <c r="B497" s="96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</row>
    <row r="498" spans="2:21">
      <c r="B498" s="96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</row>
    <row r="499" spans="2:21">
      <c r="B499" s="96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</row>
    <row r="500" spans="2:21">
      <c r="B500" s="96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</row>
    <row r="501" spans="2:21">
      <c r="B501" s="96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</row>
    <row r="502" spans="2:21">
      <c r="B502" s="96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</row>
    <row r="503" spans="2:21">
      <c r="B503" s="96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</row>
    <row r="504" spans="2:21">
      <c r="B504" s="96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</row>
    <row r="505" spans="2:21">
      <c r="B505" s="96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</row>
    <row r="506" spans="2:21">
      <c r="B506" s="96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</row>
    <row r="507" spans="2:21">
      <c r="B507" s="96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</row>
    <row r="508" spans="2:21">
      <c r="B508" s="96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</row>
    <row r="509" spans="2:21">
      <c r="B509" s="96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</row>
    <row r="510" spans="2:21">
      <c r="B510" s="96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</row>
    <row r="511" spans="2:21">
      <c r="B511" s="96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</row>
    <row r="512" spans="2:21">
      <c r="B512" s="96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</row>
    <row r="513" spans="2:21">
      <c r="B513" s="96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</row>
    <row r="514" spans="2:21">
      <c r="B514" s="96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</row>
    <row r="515" spans="2:21">
      <c r="B515" s="96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</row>
    <row r="516" spans="2:21">
      <c r="B516" s="96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</row>
    <row r="517" spans="2:21">
      <c r="B517" s="96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</row>
    <row r="518" spans="2:21">
      <c r="B518" s="96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</row>
    <row r="519" spans="2:21">
      <c r="B519" s="96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</row>
    <row r="520" spans="2:21">
      <c r="B520" s="96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</row>
    <row r="521" spans="2:21">
      <c r="B521" s="96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</row>
    <row r="522" spans="2:21">
      <c r="B522" s="96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</row>
    <row r="523" spans="2:21">
      <c r="B523" s="96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</row>
    <row r="524" spans="2:21">
      <c r="B524" s="96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</row>
    <row r="525" spans="2:21">
      <c r="B525" s="96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</row>
    <row r="526" spans="2:21">
      <c r="B526" s="96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</row>
    <row r="527" spans="2:21">
      <c r="B527" s="96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</row>
    <row r="528" spans="2:21">
      <c r="B528" s="96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</row>
    <row r="529" spans="2:21">
      <c r="B529" s="96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</row>
    <row r="530" spans="2:21">
      <c r="B530" s="96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</row>
    <row r="531" spans="2:21">
      <c r="B531" s="96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</row>
    <row r="532" spans="2:21">
      <c r="B532" s="96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</row>
    <row r="533" spans="2:21">
      <c r="B533" s="96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</row>
    <row r="534" spans="2:21">
      <c r="B534" s="96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</row>
    <row r="535" spans="2:21">
      <c r="B535" s="96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</row>
    <row r="536" spans="2:21">
      <c r="B536" s="96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</row>
    <row r="537" spans="2:21">
      <c r="B537" s="96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</row>
    <row r="538" spans="2:21">
      <c r="B538" s="96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</row>
    <row r="539" spans="2:21">
      <c r="B539" s="96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</row>
    <row r="540" spans="2:21">
      <c r="B540" s="96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</row>
    <row r="541" spans="2:21">
      <c r="B541" s="96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</row>
    <row r="542" spans="2:21">
      <c r="B542" s="96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</row>
    <row r="543" spans="2:21">
      <c r="B543" s="96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</row>
    <row r="544" spans="2:21">
      <c r="B544" s="96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</row>
    <row r="545" spans="2:21">
      <c r="B545" s="96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</row>
    <row r="546" spans="2:21">
      <c r="B546" s="96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</row>
    <row r="547" spans="2:21">
      <c r="B547" s="96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</row>
    <row r="548" spans="2:21">
      <c r="B548" s="96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</row>
    <row r="549" spans="2:21">
      <c r="B549" s="96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</row>
    <row r="550" spans="2:21">
      <c r="B550" s="96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</row>
    <row r="551" spans="2:21">
      <c r="B551" s="96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</row>
    <row r="552" spans="2:21">
      <c r="B552" s="96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</row>
    <row r="553" spans="2:21">
      <c r="B553" s="96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</row>
    <row r="554" spans="2:21">
      <c r="B554" s="96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</row>
    <row r="555" spans="2:21">
      <c r="B555" s="96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</row>
    <row r="556" spans="2:21">
      <c r="B556" s="96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</row>
    <row r="557" spans="2:21">
      <c r="B557" s="96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</row>
    <row r="558" spans="2:21">
      <c r="B558" s="96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</row>
    <row r="559" spans="2:21">
      <c r="B559" s="96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</row>
    <row r="560" spans="2:21">
      <c r="B560" s="96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</row>
    <row r="561" spans="2:21">
      <c r="B561" s="96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</row>
    <row r="562" spans="2:21">
      <c r="B562" s="96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</row>
    <row r="563" spans="2:21">
      <c r="B563" s="96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</row>
    <row r="564" spans="2:21">
      <c r="B564" s="96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</row>
    <row r="565" spans="2:21">
      <c r="B565" s="96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</row>
    <row r="566" spans="2:21">
      <c r="B566" s="96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</row>
    <row r="567" spans="2:21">
      <c r="B567" s="96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</row>
    <row r="568" spans="2:21">
      <c r="B568" s="96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</row>
    <row r="569" spans="2:21">
      <c r="B569" s="96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</row>
    <row r="570" spans="2:21">
      <c r="B570" s="96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</row>
    <row r="571" spans="2:21">
      <c r="B571" s="96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</row>
    <row r="572" spans="2:21">
      <c r="B572" s="96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</row>
    <row r="573" spans="2:21">
      <c r="B573" s="96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</row>
    <row r="574" spans="2:21">
      <c r="B574" s="96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</row>
    <row r="575" spans="2:21">
      <c r="B575" s="96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</row>
    <row r="576" spans="2:21">
      <c r="B576" s="96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</row>
    <row r="577" spans="2:21">
      <c r="B577" s="96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</row>
    <row r="578" spans="2:21">
      <c r="B578" s="96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</row>
    <row r="579" spans="2:21">
      <c r="B579" s="96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</row>
    <row r="580" spans="2:21">
      <c r="B580" s="96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</row>
    <row r="581" spans="2:21">
      <c r="B581" s="96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</row>
    <row r="582" spans="2:21">
      <c r="B582" s="96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</row>
    <row r="583" spans="2:21">
      <c r="B583" s="96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</row>
    <row r="584" spans="2:21">
      <c r="B584" s="96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</row>
    <row r="585" spans="2:21">
      <c r="B585" s="96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</row>
    <row r="586" spans="2:21">
      <c r="B586" s="96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</row>
    <row r="587" spans="2:21">
      <c r="B587" s="96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</row>
    <row r="588" spans="2:21">
      <c r="B588" s="96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</row>
    <row r="589" spans="2:21">
      <c r="B589" s="96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</row>
    <row r="590" spans="2:21">
      <c r="B590" s="96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</row>
    <row r="591" spans="2:21">
      <c r="B591" s="96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</row>
    <row r="592" spans="2:21">
      <c r="B592" s="96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</row>
    <row r="593" spans="2:21">
      <c r="B593" s="96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</row>
    <row r="594" spans="2:21">
      <c r="B594" s="96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</row>
    <row r="595" spans="2:21">
      <c r="B595" s="96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</row>
    <row r="596" spans="2:21">
      <c r="B596" s="96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</row>
    <row r="597" spans="2:21">
      <c r="B597" s="96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</row>
    <row r="598" spans="2:21">
      <c r="B598" s="96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</row>
    <row r="599" spans="2:21">
      <c r="B599" s="96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</row>
    <row r="600" spans="2:21">
      <c r="B600" s="96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</row>
    <row r="601" spans="2:21">
      <c r="B601" s="96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</row>
    <row r="602" spans="2:21">
      <c r="B602" s="96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</row>
    <row r="603" spans="2:21">
      <c r="B603" s="96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</row>
    <row r="604" spans="2:21">
      <c r="B604" s="96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</row>
    <row r="605" spans="2:21">
      <c r="B605" s="96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</row>
    <row r="606" spans="2:21">
      <c r="B606" s="96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</row>
    <row r="607" spans="2:21">
      <c r="B607" s="96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</row>
    <row r="608" spans="2:21">
      <c r="B608" s="96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</row>
    <row r="609" spans="2:21">
      <c r="B609" s="96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</row>
    <row r="610" spans="2:21">
      <c r="B610" s="96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</row>
    <row r="611" spans="2:21">
      <c r="B611" s="96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</row>
    <row r="612" spans="2:21">
      <c r="B612" s="96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</row>
    <row r="613" spans="2:21">
      <c r="B613" s="96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</row>
    <row r="614" spans="2:21">
      <c r="B614" s="96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</row>
    <row r="615" spans="2:21">
      <c r="B615" s="96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</row>
    <row r="616" spans="2:21">
      <c r="B616" s="96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</row>
    <row r="617" spans="2:21">
      <c r="B617" s="96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</row>
    <row r="618" spans="2:21">
      <c r="B618" s="96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</row>
    <row r="619" spans="2:21">
      <c r="B619" s="96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</row>
    <row r="620" spans="2:21">
      <c r="B620" s="96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</row>
    <row r="621" spans="2:21">
      <c r="B621" s="96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</row>
    <row r="622" spans="2:21">
      <c r="B622" s="96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</row>
    <row r="623" spans="2:21">
      <c r="B623" s="96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</row>
    <row r="624" spans="2:21">
      <c r="B624" s="96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</row>
    <row r="625" spans="2:21">
      <c r="B625" s="96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</row>
    <row r="626" spans="2:21">
      <c r="B626" s="96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</row>
    <row r="627" spans="2:21">
      <c r="B627" s="96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</row>
    <row r="628" spans="2:21">
      <c r="B628" s="96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</row>
    <row r="629" spans="2:21">
      <c r="B629" s="96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</row>
    <row r="630" spans="2:21">
      <c r="B630" s="96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</row>
    <row r="631" spans="2:21">
      <c r="B631" s="96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</row>
    <row r="632" spans="2:21">
      <c r="B632" s="96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</row>
    <row r="633" spans="2:21">
      <c r="B633" s="96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</row>
    <row r="634" spans="2:21">
      <c r="B634" s="96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</row>
    <row r="635" spans="2:21">
      <c r="B635" s="96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</row>
    <row r="636" spans="2:21">
      <c r="B636" s="96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</row>
    <row r="637" spans="2:21">
      <c r="B637" s="96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</row>
    <row r="638" spans="2:21">
      <c r="B638" s="96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</row>
    <row r="639" spans="2:21">
      <c r="B639" s="96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</row>
    <row r="640" spans="2:21">
      <c r="B640" s="96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</row>
    <row r="641" spans="2:21">
      <c r="B641" s="96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</row>
    <row r="642" spans="2:21">
      <c r="B642" s="96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</row>
    <row r="643" spans="2:21">
      <c r="B643" s="96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</row>
    <row r="644" spans="2:21">
      <c r="B644" s="96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</row>
    <row r="645" spans="2:21">
      <c r="B645" s="96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</row>
    <row r="646" spans="2:21">
      <c r="B646" s="96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</row>
    <row r="647" spans="2:21">
      <c r="B647" s="96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</row>
    <row r="648" spans="2:21">
      <c r="B648" s="96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</row>
    <row r="649" spans="2:21">
      <c r="B649" s="96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</row>
    <row r="650" spans="2:21">
      <c r="B650" s="96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</row>
    <row r="651" spans="2:21">
      <c r="B651" s="96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</row>
    <row r="652" spans="2:21">
      <c r="B652" s="96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</row>
    <row r="653" spans="2:21">
      <c r="B653" s="96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</row>
    <row r="654" spans="2:21">
      <c r="B654" s="96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</row>
    <row r="655" spans="2:21">
      <c r="B655" s="96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</row>
    <row r="656" spans="2:21">
      <c r="B656" s="96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</row>
    <row r="657" spans="2:21">
      <c r="B657" s="96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</row>
    <row r="658" spans="2:21">
      <c r="B658" s="96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</row>
    <row r="659" spans="2:21">
      <c r="B659" s="96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</row>
    <row r="660" spans="2:21">
      <c r="B660" s="96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</row>
    <row r="661" spans="2:21">
      <c r="B661" s="96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</row>
    <row r="662" spans="2:21">
      <c r="B662" s="96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</row>
    <row r="663" spans="2:21">
      <c r="B663" s="96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</row>
    <row r="664" spans="2:21">
      <c r="B664" s="96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</row>
    <row r="665" spans="2:21">
      <c r="B665" s="96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</row>
    <row r="666" spans="2:21">
      <c r="B666" s="96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</row>
    <row r="667" spans="2:21">
      <c r="B667" s="96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</row>
    <row r="668" spans="2:21">
      <c r="B668" s="96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</row>
    <row r="669" spans="2:21">
      <c r="B669" s="96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</row>
    <row r="670" spans="2:21">
      <c r="B670" s="96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</row>
    <row r="671" spans="2:21">
      <c r="B671" s="96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</row>
    <row r="672" spans="2:21">
      <c r="B672" s="96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</row>
    <row r="673" spans="2:21">
      <c r="B673" s="96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</row>
    <row r="674" spans="2:21">
      <c r="B674" s="96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</row>
    <row r="675" spans="2:21">
      <c r="B675" s="96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</row>
    <row r="676" spans="2:21">
      <c r="B676" s="96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</row>
    <row r="677" spans="2:21">
      <c r="B677" s="96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</row>
    <row r="678" spans="2:21">
      <c r="B678" s="96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</row>
    <row r="679" spans="2:21">
      <c r="B679" s="96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</row>
    <row r="680" spans="2:21">
      <c r="B680" s="96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</row>
    <row r="681" spans="2:21">
      <c r="B681" s="96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</row>
    <row r="682" spans="2:21">
      <c r="B682" s="96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</row>
    <row r="683" spans="2:21">
      <c r="B683" s="96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</row>
    <row r="684" spans="2:21">
      <c r="B684" s="96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</row>
    <row r="685" spans="2:21">
      <c r="B685" s="96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</row>
    <row r="686" spans="2:21">
      <c r="B686" s="96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</row>
    <row r="687" spans="2:21">
      <c r="B687" s="96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</row>
    <row r="688" spans="2:21">
      <c r="B688" s="96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</row>
    <row r="689" spans="2:21">
      <c r="B689" s="96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</row>
    <row r="690" spans="2:21">
      <c r="B690" s="96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</row>
    <row r="691" spans="2:21">
      <c r="B691" s="96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</row>
    <row r="692" spans="2:21">
      <c r="B692" s="96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</row>
    <row r="693" spans="2:21">
      <c r="B693" s="96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</row>
    <row r="694" spans="2:21">
      <c r="B694" s="96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</row>
    <row r="695" spans="2:21">
      <c r="B695" s="96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</row>
    <row r="696" spans="2:21">
      <c r="B696" s="96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</row>
    <row r="697" spans="2:21">
      <c r="B697" s="96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</row>
    <row r="698" spans="2:21">
      <c r="B698" s="96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</row>
    <row r="699" spans="2:21">
      <c r="B699" s="96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</row>
    <row r="700" spans="2:21">
      <c r="B700" s="96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</row>
    <row r="701" spans="2:21">
      <c r="B701" s="96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</row>
    <row r="702" spans="2:21">
      <c r="B702" s="96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</row>
    <row r="703" spans="2:21">
      <c r="B703" s="96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</row>
    <row r="704" spans="2:21">
      <c r="B704" s="96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</row>
    <row r="705" spans="2:21">
      <c r="B705" s="96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</row>
    <row r="706" spans="2:21">
      <c r="B706" s="96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</row>
    <row r="707" spans="2:21">
      <c r="B707" s="96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</row>
    <row r="708" spans="2:21">
      <c r="B708" s="96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</row>
    <row r="709" spans="2:21">
      <c r="B709" s="96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</row>
    <row r="710" spans="2:21">
      <c r="B710" s="96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</row>
    <row r="711" spans="2:21">
      <c r="B711" s="96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</row>
    <row r="712" spans="2:21">
      <c r="B712" s="96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</row>
    <row r="713" spans="2:21">
      <c r="B713" s="96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</row>
    <row r="714" spans="2:21">
      <c r="B714" s="96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</row>
    <row r="715" spans="2:21">
      <c r="B715" s="96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</row>
    <row r="716" spans="2:21">
      <c r="B716" s="96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</row>
    <row r="717" spans="2:21">
      <c r="B717" s="96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</row>
    <row r="718" spans="2:21">
      <c r="B718" s="96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</row>
    <row r="719" spans="2:21">
      <c r="B719" s="96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</row>
    <row r="720" spans="2:21">
      <c r="B720" s="96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</row>
    <row r="721" spans="2:21">
      <c r="B721" s="96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</row>
    <row r="722" spans="2:21">
      <c r="B722" s="96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</row>
    <row r="723" spans="2:21">
      <c r="B723" s="96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</row>
    <row r="724" spans="2:21">
      <c r="B724" s="96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</row>
    <row r="725" spans="2:21">
      <c r="B725" s="96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</row>
    <row r="726" spans="2:21">
      <c r="B726" s="96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</row>
    <row r="727" spans="2:21">
      <c r="B727" s="96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</row>
    <row r="728" spans="2:21">
      <c r="B728" s="96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</row>
    <row r="729" spans="2:21">
      <c r="B729" s="96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</row>
    <row r="730" spans="2:21">
      <c r="B730" s="96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</row>
    <row r="731" spans="2:21">
      <c r="B731" s="96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</row>
    <row r="732" spans="2:21">
      <c r="B732" s="96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</row>
    <row r="733" spans="2:21">
      <c r="B733" s="96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82:K382"/>
  </mergeCells>
  <phoneticPr fontId="4" type="noConversion"/>
  <conditionalFormatting sqref="B12:B374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7.5703125" style="2" customWidth="1"/>
    <col min="7" max="7" width="44.7109375" style="2" bestFit="1" customWidth="1"/>
    <col min="8" max="8" width="12.28515625" style="1" bestFit="1" customWidth="1"/>
    <col min="9" max="9" width="16.85546875" style="1" bestFit="1" customWidth="1"/>
    <col min="10" max="10" width="14.42578125" style="1" bestFit="1" customWidth="1"/>
    <col min="11" max="11" width="9.7109375" style="1" bestFit="1" customWidth="1"/>
    <col min="12" max="12" width="21.42578125" style="1" customWidth="1"/>
    <col min="13" max="13" width="7.42578125" style="1" bestFit="1" customWidth="1"/>
    <col min="14" max="14" width="13.28515625" style="1" customWidth="1"/>
    <col min="15" max="15" width="10.42578125" style="1" bestFit="1" customWidth="1"/>
    <col min="16" max="16384" width="9.140625" style="1"/>
  </cols>
  <sheetData>
    <row r="1" spans="2:15">
      <c r="B1" s="46" t="s">
        <v>152</v>
      </c>
      <c r="C1" s="46" t="s" vm="1">
        <v>240</v>
      </c>
    </row>
    <row r="2" spans="2:15">
      <c r="B2" s="46" t="s">
        <v>151</v>
      </c>
      <c r="C2" s="46" t="s">
        <v>241</v>
      </c>
    </row>
    <row r="3" spans="2:15">
      <c r="B3" s="46" t="s">
        <v>153</v>
      </c>
      <c r="C3" s="46" t="s">
        <v>242</v>
      </c>
    </row>
    <row r="4" spans="2:15">
      <c r="B4" s="46" t="s">
        <v>154</v>
      </c>
      <c r="C4" s="46" t="s">
        <v>243</v>
      </c>
    </row>
    <row r="6" spans="2:15" ht="26.25" customHeight="1">
      <c r="B6" s="151" t="s">
        <v>180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15" ht="26.25" customHeight="1">
      <c r="B7" s="151" t="s">
        <v>97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</row>
    <row r="8" spans="2:15" s="3" customFormat="1" ht="78.75">
      <c r="B8" s="21" t="s">
        <v>120</v>
      </c>
      <c r="C8" s="29" t="s">
        <v>49</v>
      </c>
      <c r="D8" s="29" t="s">
        <v>124</v>
      </c>
      <c r="E8" s="29" t="s">
        <v>197</v>
      </c>
      <c r="F8" s="29" t="s">
        <v>122</v>
      </c>
      <c r="G8" s="29" t="s">
        <v>70</v>
      </c>
      <c r="H8" s="29" t="s">
        <v>108</v>
      </c>
      <c r="I8" s="12" t="s">
        <v>215</v>
      </c>
      <c r="J8" s="12" t="s">
        <v>214</v>
      </c>
      <c r="K8" s="29" t="s">
        <v>229</v>
      </c>
      <c r="L8" s="12" t="s">
        <v>66</v>
      </c>
      <c r="M8" s="12" t="s">
        <v>63</v>
      </c>
      <c r="N8" s="12" t="s">
        <v>155</v>
      </c>
      <c r="O8" s="13" t="s">
        <v>157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222</v>
      </c>
      <c r="J9" s="15"/>
      <c r="K9" s="15" t="s">
        <v>218</v>
      </c>
      <c r="L9" s="15" t="s">
        <v>218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6" t="s">
        <v>31</v>
      </c>
      <c r="C11" s="76"/>
      <c r="D11" s="77"/>
      <c r="E11" s="77"/>
      <c r="F11" s="76"/>
      <c r="G11" s="77"/>
      <c r="H11" s="77"/>
      <c r="I11" s="79"/>
      <c r="J11" s="101"/>
      <c r="K11" s="79">
        <v>3399.8911565780004</v>
      </c>
      <c r="L11" s="79">
        <f>L12+L187</f>
        <v>15883674.913200149</v>
      </c>
      <c r="M11" s="80"/>
      <c r="N11" s="80">
        <f>IFERROR(L11/$L$11,0)</f>
        <v>1</v>
      </c>
      <c r="O11" s="80">
        <f>L11/'סכום נכסי הקרן'!$C$42</f>
        <v>0.14243741802046725</v>
      </c>
    </row>
    <row r="12" spans="2:15">
      <c r="B12" s="81" t="s">
        <v>207</v>
      </c>
      <c r="C12" s="82"/>
      <c r="D12" s="83"/>
      <c r="E12" s="83"/>
      <c r="F12" s="82"/>
      <c r="G12" s="83"/>
      <c r="H12" s="83"/>
      <c r="I12" s="85"/>
      <c r="J12" s="103"/>
      <c r="K12" s="85">
        <v>3041.6224405470007</v>
      </c>
      <c r="L12" s="85">
        <f>L13+L49+L115</f>
        <v>12176979.891824806</v>
      </c>
      <c r="M12" s="86"/>
      <c r="N12" s="86">
        <f t="shared" ref="N12:N75" si="0">IFERROR(L12/$L$11,0)</f>
        <v>0.76663492286064794</v>
      </c>
      <c r="O12" s="86">
        <f>L12/'סכום נכסי הקרן'!$C$42</f>
        <v>0.10919749897659078</v>
      </c>
    </row>
    <row r="13" spans="2:15">
      <c r="B13" s="87" t="s">
        <v>966</v>
      </c>
      <c r="C13" s="82"/>
      <c r="D13" s="83"/>
      <c r="E13" s="83"/>
      <c r="F13" s="82"/>
      <c r="G13" s="83"/>
      <c r="H13" s="83"/>
      <c r="I13" s="85"/>
      <c r="J13" s="103"/>
      <c r="K13" s="85">
        <v>2843.9329036590007</v>
      </c>
      <c r="L13" s="85">
        <v>7500003.9552881885</v>
      </c>
      <c r="M13" s="86"/>
      <c r="N13" s="86">
        <f t="shared" si="0"/>
        <v>0.47218316896270018</v>
      </c>
      <c r="O13" s="86">
        <f>L13/'סכום נכסי הקרן'!$C$42</f>
        <v>6.7256551419769051E-2</v>
      </c>
    </row>
    <row r="14" spans="2:15">
      <c r="B14" s="88" t="s">
        <v>967</v>
      </c>
      <c r="C14" s="90" t="s">
        <v>968</v>
      </c>
      <c r="D14" s="91" t="s">
        <v>125</v>
      </c>
      <c r="E14" s="91" t="s">
        <v>330</v>
      </c>
      <c r="F14" s="90" t="s">
        <v>541</v>
      </c>
      <c r="G14" s="91" t="s">
        <v>352</v>
      </c>
      <c r="H14" s="91" t="s">
        <v>139</v>
      </c>
      <c r="I14" s="93">
        <v>7010502.2589110015</v>
      </c>
      <c r="J14" s="105">
        <v>2442</v>
      </c>
      <c r="K14" s="93"/>
      <c r="L14" s="93">
        <v>171196.46516098102</v>
      </c>
      <c r="M14" s="94">
        <v>3.1237964426397598E-2</v>
      </c>
      <c r="N14" s="94">
        <f t="shared" si="0"/>
        <v>1.0778139573903516E-2</v>
      </c>
      <c r="O14" s="94">
        <f>L14/'סכום נכסי הקרן'!$C$42</f>
        <v>1.535210371971036E-3</v>
      </c>
    </row>
    <row r="15" spans="2:15">
      <c r="B15" s="88" t="s">
        <v>969</v>
      </c>
      <c r="C15" s="90" t="s">
        <v>970</v>
      </c>
      <c r="D15" s="91" t="s">
        <v>125</v>
      </c>
      <c r="E15" s="91" t="s">
        <v>330</v>
      </c>
      <c r="F15" s="90" t="s">
        <v>965</v>
      </c>
      <c r="G15" s="91" t="s">
        <v>576</v>
      </c>
      <c r="H15" s="91" t="s">
        <v>139</v>
      </c>
      <c r="I15" s="93">
        <v>855468.79860700015</v>
      </c>
      <c r="J15" s="105">
        <v>29830</v>
      </c>
      <c r="K15" s="93"/>
      <c r="L15" s="93">
        <v>255186.34291056005</v>
      </c>
      <c r="M15" s="94">
        <v>1.5250107835065649E-2</v>
      </c>
      <c r="N15" s="94">
        <f t="shared" si="0"/>
        <v>1.6065951003472571E-2</v>
      </c>
      <c r="O15" s="94">
        <f>L15/'סכום נכסי הקרן'!$C$42</f>
        <v>2.2883925789779682E-3</v>
      </c>
    </row>
    <row r="16" spans="2:15">
      <c r="B16" s="88" t="s">
        <v>971</v>
      </c>
      <c r="C16" s="90" t="s">
        <v>972</v>
      </c>
      <c r="D16" s="91" t="s">
        <v>125</v>
      </c>
      <c r="E16" s="91" t="s">
        <v>330</v>
      </c>
      <c r="F16" s="90" t="s">
        <v>586</v>
      </c>
      <c r="G16" s="91" t="s">
        <v>445</v>
      </c>
      <c r="H16" s="91" t="s">
        <v>139</v>
      </c>
      <c r="I16" s="93">
        <v>26516528.835782003</v>
      </c>
      <c r="J16" s="105">
        <v>2010</v>
      </c>
      <c r="K16" s="93"/>
      <c r="L16" s="93">
        <v>532982.22959917015</v>
      </c>
      <c r="M16" s="94">
        <v>2.0565781053964838E-2</v>
      </c>
      <c r="N16" s="94">
        <f t="shared" si="0"/>
        <v>3.3555347393582992E-2</v>
      </c>
      <c r="O16" s="94">
        <f>L16/'סכום נכסי הקרן'!$C$42</f>
        <v>4.7795370435217768E-3</v>
      </c>
    </row>
    <row r="17" spans="2:15">
      <c r="B17" s="88" t="s">
        <v>973</v>
      </c>
      <c r="C17" s="90" t="s">
        <v>974</v>
      </c>
      <c r="D17" s="91" t="s">
        <v>125</v>
      </c>
      <c r="E17" s="91" t="s">
        <v>330</v>
      </c>
      <c r="F17" s="90" t="s">
        <v>690</v>
      </c>
      <c r="G17" s="91" t="s">
        <v>584</v>
      </c>
      <c r="H17" s="91" t="s">
        <v>139</v>
      </c>
      <c r="I17" s="93">
        <v>670161.30349900003</v>
      </c>
      <c r="J17" s="105">
        <v>77200</v>
      </c>
      <c r="K17" s="93">
        <v>1245.5511619820002</v>
      </c>
      <c r="L17" s="93">
        <v>518610.07746429712</v>
      </c>
      <c r="M17" s="94">
        <v>1.5111541056224673E-2</v>
      </c>
      <c r="N17" s="94">
        <f t="shared" si="0"/>
        <v>3.2650509425454527E-2</v>
      </c>
      <c r="O17" s="94">
        <f>L17/'סכום נכסי הקרן'!$C$42</f>
        <v>4.6506542596146732E-3</v>
      </c>
    </row>
    <row r="18" spans="2:15">
      <c r="B18" s="88" t="s">
        <v>975</v>
      </c>
      <c r="C18" s="90" t="s">
        <v>976</v>
      </c>
      <c r="D18" s="91" t="s">
        <v>125</v>
      </c>
      <c r="E18" s="91" t="s">
        <v>330</v>
      </c>
      <c r="F18" s="90" t="s">
        <v>977</v>
      </c>
      <c r="G18" s="91" t="s">
        <v>344</v>
      </c>
      <c r="H18" s="91" t="s">
        <v>139</v>
      </c>
      <c r="I18" s="93">
        <v>541877.78093600005</v>
      </c>
      <c r="J18" s="105">
        <v>2886</v>
      </c>
      <c r="K18" s="93"/>
      <c r="L18" s="93">
        <v>15638.592757887003</v>
      </c>
      <c r="M18" s="94">
        <v>3.015080885273171E-3</v>
      </c>
      <c r="N18" s="94">
        <f t="shared" si="0"/>
        <v>9.8457018563698575E-4</v>
      </c>
      <c r="O18" s="94">
        <f>L18/'סכום נכסי הקרן'!$C$42</f>
        <v>1.4023963510206437E-4</v>
      </c>
    </row>
    <row r="19" spans="2:15">
      <c r="B19" s="88" t="s">
        <v>978</v>
      </c>
      <c r="C19" s="90" t="s">
        <v>979</v>
      </c>
      <c r="D19" s="91" t="s">
        <v>125</v>
      </c>
      <c r="E19" s="91" t="s">
        <v>330</v>
      </c>
      <c r="F19" s="90" t="s">
        <v>633</v>
      </c>
      <c r="G19" s="91" t="s">
        <v>507</v>
      </c>
      <c r="H19" s="91" t="s">
        <v>139</v>
      </c>
      <c r="I19" s="93">
        <v>162115.35379900003</v>
      </c>
      <c r="J19" s="105">
        <v>152880</v>
      </c>
      <c r="K19" s="93"/>
      <c r="L19" s="93">
        <v>247841.95288895702</v>
      </c>
      <c r="M19" s="94">
        <v>4.2315074093698793E-2</v>
      </c>
      <c r="N19" s="94">
        <f t="shared" si="0"/>
        <v>1.5603564933388787E-2</v>
      </c>
      <c r="O19" s="94">
        <f>L19/'סכום נכסי הקרן'!$C$42</f>
        <v>2.2225315010266028E-3</v>
      </c>
    </row>
    <row r="20" spans="2:15">
      <c r="B20" s="88" t="s">
        <v>980</v>
      </c>
      <c r="C20" s="90" t="s">
        <v>981</v>
      </c>
      <c r="D20" s="91" t="s">
        <v>125</v>
      </c>
      <c r="E20" s="91" t="s">
        <v>330</v>
      </c>
      <c r="F20" s="90" t="s">
        <v>370</v>
      </c>
      <c r="G20" s="91" t="s">
        <v>344</v>
      </c>
      <c r="H20" s="91" t="s">
        <v>139</v>
      </c>
      <c r="I20" s="93">
        <v>7337239.372858</v>
      </c>
      <c r="J20" s="105">
        <v>1943</v>
      </c>
      <c r="K20" s="93"/>
      <c r="L20" s="93">
        <v>142562.56101461704</v>
      </c>
      <c r="M20" s="94">
        <v>1.5608210568313038E-2</v>
      </c>
      <c r="N20" s="94">
        <f t="shared" si="0"/>
        <v>8.9754141779960651E-3</v>
      </c>
      <c r="O20" s="94">
        <f>L20/'סכום נכסי הקרן'!$C$42</f>
        <v>1.2784348211780541E-3</v>
      </c>
    </row>
    <row r="21" spans="2:15">
      <c r="B21" s="88" t="s">
        <v>982</v>
      </c>
      <c r="C21" s="90" t="s">
        <v>983</v>
      </c>
      <c r="D21" s="91" t="s">
        <v>125</v>
      </c>
      <c r="E21" s="91" t="s">
        <v>330</v>
      </c>
      <c r="F21" s="90" t="s">
        <v>659</v>
      </c>
      <c r="G21" s="91" t="s">
        <v>576</v>
      </c>
      <c r="H21" s="91" t="s">
        <v>139</v>
      </c>
      <c r="I21" s="93">
        <v>3250563.5990610002</v>
      </c>
      <c r="J21" s="105">
        <v>6515</v>
      </c>
      <c r="K21" s="93"/>
      <c r="L21" s="93">
        <v>211774.21847892506</v>
      </c>
      <c r="M21" s="94">
        <v>2.7630005442940826E-2</v>
      </c>
      <c r="N21" s="94">
        <f t="shared" si="0"/>
        <v>1.333282251344302E-2</v>
      </c>
      <c r="O21" s="94">
        <f>L21/'סכום נכסי הקרן'!$C$42</f>
        <v>1.8990928137399804E-3</v>
      </c>
    </row>
    <row r="22" spans="2:15">
      <c r="B22" s="88" t="s">
        <v>984</v>
      </c>
      <c r="C22" s="90" t="s">
        <v>985</v>
      </c>
      <c r="D22" s="91" t="s">
        <v>125</v>
      </c>
      <c r="E22" s="91" t="s">
        <v>330</v>
      </c>
      <c r="F22" s="90" t="s">
        <v>986</v>
      </c>
      <c r="G22" s="91" t="s">
        <v>133</v>
      </c>
      <c r="H22" s="91" t="s">
        <v>139</v>
      </c>
      <c r="I22" s="93">
        <v>1354624.4865400002</v>
      </c>
      <c r="J22" s="105">
        <v>4750</v>
      </c>
      <c r="K22" s="93"/>
      <c r="L22" s="93">
        <v>64344.663110747009</v>
      </c>
      <c r="M22" s="94">
        <v>7.6493818412830417E-3</v>
      </c>
      <c r="N22" s="94">
        <f t="shared" si="0"/>
        <v>4.0509934547497753E-3</v>
      </c>
      <c r="O22" s="94">
        <f>L22/'סכום נכסי הקרן'!$C$42</f>
        <v>5.7701304811237056E-4</v>
      </c>
    </row>
    <row r="23" spans="2:15">
      <c r="B23" s="88" t="s">
        <v>987</v>
      </c>
      <c r="C23" s="90" t="s">
        <v>988</v>
      </c>
      <c r="D23" s="91" t="s">
        <v>125</v>
      </c>
      <c r="E23" s="91" t="s">
        <v>330</v>
      </c>
      <c r="F23" s="90" t="s">
        <v>662</v>
      </c>
      <c r="G23" s="91" t="s">
        <v>576</v>
      </c>
      <c r="H23" s="91" t="s">
        <v>139</v>
      </c>
      <c r="I23" s="93">
        <v>14301635.163234001</v>
      </c>
      <c r="J23" s="105">
        <v>1200</v>
      </c>
      <c r="K23" s="93"/>
      <c r="L23" s="93">
        <v>171619.62195881805</v>
      </c>
      <c r="M23" s="94">
        <v>2.6105819510605803E-2</v>
      </c>
      <c r="N23" s="94">
        <f t="shared" si="0"/>
        <v>1.0804780562223251E-2</v>
      </c>
      <c r="O23" s="94">
        <f>L23/'סכום נכסי הקרן'!$C$42</f>
        <v>1.5390050455608125E-3</v>
      </c>
    </row>
    <row r="24" spans="2:15">
      <c r="B24" s="88" t="s">
        <v>989</v>
      </c>
      <c r="C24" s="90" t="s">
        <v>990</v>
      </c>
      <c r="D24" s="91" t="s">
        <v>125</v>
      </c>
      <c r="E24" s="91" t="s">
        <v>330</v>
      </c>
      <c r="F24" s="90" t="s">
        <v>375</v>
      </c>
      <c r="G24" s="91" t="s">
        <v>344</v>
      </c>
      <c r="H24" s="91" t="s">
        <v>139</v>
      </c>
      <c r="I24" s="93">
        <v>1884195.0950840006</v>
      </c>
      <c r="J24" s="105">
        <v>4872</v>
      </c>
      <c r="K24" s="93"/>
      <c r="L24" s="93">
        <v>91797.985033607009</v>
      </c>
      <c r="M24" s="94">
        <v>1.5166527936958859E-2</v>
      </c>
      <c r="N24" s="94">
        <f t="shared" si="0"/>
        <v>5.7793920824530456E-3</v>
      </c>
      <c r="O24" s="94">
        <f>L24/'סכום נכסי הקרן'!$C$42</f>
        <v>8.2320168595254322E-4</v>
      </c>
    </row>
    <row r="25" spans="2:15">
      <c r="B25" s="88" t="s">
        <v>991</v>
      </c>
      <c r="C25" s="90" t="s">
        <v>992</v>
      </c>
      <c r="D25" s="91" t="s">
        <v>125</v>
      </c>
      <c r="E25" s="91" t="s">
        <v>330</v>
      </c>
      <c r="F25" s="90" t="s">
        <v>531</v>
      </c>
      <c r="G25" s="91" t="s">
        <v>532</v>
      </c>
      <c r="H25" s="91" t="s">
        <v>139</v>
      </c>
      <c r="I25" s="93">
        <v>418534.64549700008</v>
      </c>
      <c r="J25" s="105">
        <v>5122</v>
      </c>
      <c r="K25" s="93"/>
      <c r="L25" s="93">
        <v>21437.344542304007</v>
      </c>
      <c r="M25" s="94">
        <v>4.1346202871305002E-3</v>
      </c>
      <c r="N25" s="94">
        <f t="shared" si="0"/>
        <v>1.3496463922519891E-3</v>
      </c>
      <c r="O25" s="94">
        <f>L25/'סכום נכסי הקרן'!$C$42</f>
        <v>1.9224014735301208E-4</v>
      </c>
    </row>
    <row r="26" spans="2:15">
      <c r="B26" s="88" t="s">
        <v>993</v>
      </c>
      <c r="C26" s="90" t="s">
        <v>994</v>
      </c>
      <c r="D26" s="91" t="s">
        <v>125</v>
      </c>
      <c r="E26" s="91" t="s">
        <v>330</v>
      </c>
      <c r="F26" s="90" t="s">
        <v>449</v>
      </c>
      <c r="G26" s="91" t="s">
        <v>163</v>
      </c>
      <c r="H26" s="91" t="s">
        <v>139</v>
      </c>
      <c r="I26" s="93">
        <v>41353107.383352011</v>
      </c>
      <c r="J26" s="105">
        <v>452.6</v>
      </c>
      <c r="K26" s="93"/>
      <c r="L26" s="93">
        <v>187164.16401515604</v>
      </c>
      <c r="M26" s="94">
        <v>1.4946701394476888E-2</v>
      </c>
      <c r="N26" s="94">
        <f t="shared" si="0"/>
        <v>1.1783429529876176E-2</v>
      </c>
      <c r="O26" s="94">
        <f>L26/'סכום נכסי הקרן'!$C$42</f>
        <v>1.6784012776616909E-3</v>
      </c>
    </row>
    <row r="27" spans="2:15">
      <c r="B27" s="88" t="s">
        <v>995</v>
      </c>
      <c r="C27" s="90" t="s">
        <v>996</v>
      </c>
      <c r="D27" s="91" t="s">
        <v>125</v>
      </c>
      <c r="E27" s="91" t="s">
        <v>330</v>
      </c>
      <c r="F27" s="90" t="s">
        <v>380</v>
      </c>
      <c r="G27" s="91" t="s">
        <v>344</v>
      </c>
      <c r="H27" s="91" t="s">
        <v>139</v>
      </c>
      <c r="I27" s="93">
        <v>499495.24733400007</v>
      </c>
      <c r="J27" s="105">
        <v>33330</v>
      </c>
      <c r="K27" s="93"/>
      <c r="L27" s="93">
        <v>166481.76593630604</v>
      </c>
      <c r="M27" s="94">
        <v>2.0744989667027914E-2</v>
      </c>
      <c r="N27" s="94">
        <f t="shared" si="0"/>
        <v>1.0481312847693146E-2</v>
      </c>
      <c r="O27" s="94">
        <f>L27/'סכום נכסי הקרן'!$C$42</f>
        <v>1.4929311394901628E-3</v>
      </c>
    </row>
    <row r="28" spans="2:15">
      <c r="B28" s="88" t="s">
        <v>997</v>
      </c>
      <c r="C28" s="90" t="s">
        <v>998</v>
      </c>
      <c r="D28" s="91" t="s">
        <v>125</v>
      </c>
      <c r="E28" s="91" t="s">
        <v>330</v>
      </c>
      <c r="F28" s="90" t="s">
        <v>462</v>
      </c>
      <c r="G28" s="91" t="s">
        <v>332</v>
      </c>
      <c r="H28" s="91" t="s">
        <v>139</v>
      </c>
      <c r="I28" s="93">
        <v>807231.16767799994</v>
      </c>
      <c r="J28" s="105">
        <v>14420</v>
      </c>
      <c r="K28" s="93"/>
      <c r="L28" s="93">
        <v>116402.73437911503</v>
      </c>
      <c r="M28" s="94">
        <v>8.0457574588627696E-3</v>
      </c>
      <c r="N28" s="94">
        <f t="shared" si="0"/>
        <v>7.3284510678557381E-3</v>
      </c>
      <c r="O28" s="94">
        <f>L28/'סכום נכסי הקרן'!$C$42</f>
        <v>1.0438456481947074E-3</v>
      </c>
    </row>
    <row r="29" spans="2:15">
      <c r="B29" s="88" t="s">
        <v>999</v>
      </c>
      <c r="C29" s="90" t="s">
        <v>1000</v>
      </c>
      <c r="D29" s="91" t="s">
        <v>125</v>
      </c>
      <c r="E29" s="91" t="s">
        <v>330</v>
      </c>
      <c r="F29" s="90" t="s">
        <v>467</v>
      </c>
      <c r="G29" s="91" t="s">
        <v>332</v>
      </c>
      <c r="H29" s="91" t="s">
        <v>139</v>
      </c>
      <c r="I29" s="93">
        <v>18866365.293125004</v>
      </c>
      <c r="J29" s="105">
        <v>1840</v>
      </c>
      <c r="K29" s="93"/>
      <c r="L29" s="93">
        <v>347141.12139190012</v>
      </c>
      <c r="M29" s="94">
        <v>1.5251570781840067E-2</v>
      </c>
      <c r="N29" s="94">
        <f t="shared" si="0"/>
        <v>2.1855214444322833E-2</v>
      </c>
      <c r="O29" s="94">
        <f>L29/'סכום נכסי הקרן'!$C$42</f>
        <v>3.1130003157329653E-3</v>
      </c>
    </row>
    <row r="30" spans="2:15">
      <c r="B30" s="88" t="s">
        <v>1001</v>
      </c>
      <c r="C30" s="90" t="s">
        <v>1002</v>
      </c>
      <c r="D30" s="91" t="s">
        <v>125</v>
      </c>
      <c r="E30" s="91" t="s">
        <v>330</v>
      </c>
      <c r="F30" s="90" t="s">
        <v>1003</v>
      </c>
      <c r="G30" s="91" t="s">
        <v>133</v>
      </c>
      <c r="H30" s="91" t="s">
        <v>139</v>
      </c>
      <c r="I30" s="93">
        <v>46132.78046400001</v>
      </c>
      <c r="J30" s="105">
        <v>42110</v>
      </c>
      <c r="K30" s="93"/>
      <c r="L30" s="93">
        <v>19426.513852571006</v>
      </c>
      <c r="M30" s="94">
        <v>2.5039465020352774E-3</v>
      </c>
      <c r="N30" s="94">
        <f t="shared" si="0"/>
        <v>1.22304907137243E-3</v>
      </c>
      <c r="O30" s="94">
        <f>L30/'סכום נכסי הקרן'!$C$42</f>
        <v>1.7420795183861911E-4</v>
      </c>
    </row>
    <row r="31" spans="2:15">
      <c r="B31" s="88" t="s">
        <v>1004</v>
      </c>
      <c r="C31" s="90" t="s">
        <v>1005</v>
      </c>
      <c r="D31" s="91" t="s">
        <v>125</v>
      </c>
      <c r="E31" s="91" t="s">
        <v>330</v>
      </c>
      <c r="F31" s="90" t="s">
        <v>472</v>
      </c>
      <c r="G31" s="91" t="s">
        <v>473</v>
      </c>
      <c r="H31" s="91" t="s">
        <v>139</v>
      </c>
      <c r="I31" s="93">
        <v>4074821.0230169999</v>
      </c>
      <c r="J31" s="105">
        <v>3725</v>
      </c>
      <c r="K31" s="93"/>
      <c r="L31" s="93">
        <v>151787.08310740802</v>
      </c>
      <c r="M31" s="94">
        <v>1.6065501801640847E-2</v>
      </c>
      <c r="N31" s="94">
        <f t="shared" si="0"/>
        <v>9.5561690815810611E-3</v>
      </c>
      <c r="O31" s="94">
        <f>L31/'סכום נכסי הקרן'!$C$42</f>
        <v>1.3611560501474264E-3</v>
      </c>
    </row>
    <row r="32" spans="2:15">
      <c r="B32" s="88" t="s">
        <v>1006</v>
      </c>
      <c r="C32" s="90" t="s">
        <v>1007</v>
      </c>
      <c r="D32" s="91" t="s">
        <v>125</v>
      </c>
      <c r="E32" s="91" t="s">
        <v>330</v>
      </c>
      <c r="F32" s="90" t="s">
        <v>475</v>
      </c>
      <c r="G32" s="91" t="s">
        <v>473</v>
      </c>
      <c r="H32" s="91" t="s">
        <v>139</v>
      </c>
      <c r="I32" s="93">
        <v>3314737.4309920003</v>
      </c>
      <c r="J32" s="105">
        <v>2884</v>
      </c>
      <c r="K32" s="93"/>
      <c r="L32" s="93">
        <v>95597.027509864027</v>
      </c>
      <c r="M32" s="94">
        <v>1.5777421892669421E-2</v>
      </c>
      <c r="N32" s="94">
        <f t="shared" si="0"/>
        <v>6.018571145045155E-3</v>
      </c>
      <c r="O32" s="94">
        <f>L32/'סכום נכסי הקרן'!$C$42</f>
        <v>8.5726973407271897E-4</v>
      </c>
    </row>
    <row r="33" spans="2:15">
      <c r="B33" s="88" t="s">
        <v>1008</v>
      </c>
      <c r="C33" s="90" t="s">
        <v>1009</v>
      </c>
      <c r="D33" s="91" t="s">
        <v>125</v>
      </c>
      <c r="E33" s="91" t="s">
        <v>330</v>
      </c>
      <c r="F33" s="90" t="s">
        <v>1010</v>
      </c>
      <c r="G33" s="91" t="s">
        <v>507</v>
      </c>
      <c r="H33" s="91" t="s">
        <v>139</v>
      </c>
      <c r="I33" s="93">
        <v>76751.889596000037</v>
      </c>
      <c r="J33" s="105">
        <v>97110</v>
      </c>
      <c r="K33" s="93"/>
      <c r="L33" s="93">
        <v>74533.75998538101</v>
      </c>
      <c r="M33" s="94">
        <v>9.9646849349357847E-3</v>
      </c>
      <c r="N33" s="94">
        <f t="shared" si="0"/>
        <v>4.6924757899344588E-3</v>
      </c>
      <c r="O33" s="94">
        <f>L33/'סכום נכסי הקרן'!$C$42</f>
        <v>6.6838413564181674E-4</v>
      </c>
    </row>
    <row r="34" spans="2:15">
      <c r="B34" s="88" t="s">
        <v>1011</v>
      </c>
      <c r="C34" s="90" t="s">
        <v>1012</v>
      </c>
      <c r="D34" s="91" t="s">
        <v>125</v>
      </c>
      <c r="E34" s="91" t="s">
        <v>330</v>
      </c>
      <c r="F34" s="90" t="s">
        <v>1013</v>
      </c>
      <c r="G34" s="91" t="s">
        <v>1014</v>
      </c>
      <c r="H34" s="91" t="s">
        <v>139</v>
      </c>
      <c r="I34" s="93">
        <v>819103.82252299995</v>
      </c>
      <c r="J34" s="105">
        <v>13670</v>
      </c>
      <c r="K34" s="93"/>
      <c r="L34" s="93">
        <v>111971.49246619601</v>
      </c>
      <c r="M34" s="94">
        <v>7.4380732892343274E-3</v>
      </c>
      <c r="N34" s="94">
        <f t="shared" si="0"/>
        <v>7.0494701684647269E-3</v>
      </c>
      <c r="O34" s="94">
        <f>L34/'סכום נכסי הקרן'!$C$42</f>
        <v>1.0041083292084241E-3</v>
      </c>
    </row>
    <row r="35" spans="2:15">
      <c r="B35" s="88" t="s">
        <v>1015</v>
      </c>
      <c r="C35" s="90" t="s">
        <v>1016</v>
      </c>
      <c r="D35" s="91" t="s">
        <v>125</v>
      </c>
      <c r="E35" s="91" t="s">
        <v>330</v>
      </c>
      <c r="F35" s="90" t="s">
        <v>721</v>
      </c>
      <c r="G35" s="91" t="s">
        <v>722</v>
      </c>
      <c r="H35" s="91" t="s">
        <v>139</v>
      </c>
      <c r="I35" s="93">
        <v>3902137.2367640007</v>
      </c>
      <c r="J35" s="105">
        <v>2795</v>
      </c>
      <c r="K35" s="93"/>
      <c r="L35" s="93">
        <v>109064.73576764902</v>
      </c>
      <c r="M35" s="94">
        <v>3.4828930516430786E-3</v>
      </c>
      <c r="N35" s="94">
        <f t="shared" si="0"/>
        <v>6.8664673863987622E-3</v>
      </c>
      <c r="O35" s="94">
        <f>L35/'סכום נכסי הקרן'!$C$42</f>
        <v>9.7804188544038575E-4</v>
      </c>
    </row>
    <row r="36" spans="2:15">
      <c r="B36" s="88" t="s">
        <v>1017</v>
      </c>
      <c r="C36" s="90" t="s">
        <v>1018</v>
      </c>
      <c r="D36" s="91" t="s">
        <v>125</v>
      </c>
      <c r="E36" s="91" t="s">
        <v>330</v>
      </c>
      <c r="F36" s="90" t="s">
        <v>331</v>
      </c>
      <c r="G36" s="91" t="s">
        <v>332</v>
      </c>
      <c r="H36" s="91" t="s">
        <v>139</v>
      </c>
      <c r="I36" s="93">
        <v>26314728.718173005</v>
      </c>
      <c r="J36" s="105">
        <v>2759</v>
      </c>
      <c r="K36" s="93"/>
      <c r="L36" s="93">
        <v>726023.36533436703</v>
      </c>
      <c r="M36" s="94">
        <v>1.7112234616603998E-2</v>
      </c>
      <c r="N36" s="94">
        <f t="shared" si="0"/>
        <v>4.5708777679087625E-2</v>
      </c>
      <c r="O36" s="94">
        <f>L36/'סכום נכסי הקרן'!$C$42</f>
        <v>6.5106402734808073E-3</v>
      </c>
    </row>
    <row r="37" spans="2:15">
      <c r="B37" s="88" t="s">
        <v>1019</v>
      </c>
      <c r="C37" s="90" t="s">
        <v>1020</v>
      </c>
      <c r="D37" s="91" t="s">
        <v>125</v>
      </c>
      <c r="E37" s="91" t="s">
        <v>330</v>
      </c>
      <c r="F37" s="90" t="s">
        <v>396</v>
      </c>
      <c r="G37" s="91" t="s">
        <v>344</v>
      </c>
      <c r="H37" s="91" t="s">
        <v>139</v>
      </c>
      <c r="I37" s="93">
        <v>28327233.492266007</v>
      </c>
      <c r="J37" s="105">
        <v>902.1</v>
      </c>
      <c r="K37" s="93"/>
      <c r="L37" s="93">
        <v>255539.97333295105</v>
      </c>
      <c r="M37" s="94">
        <v>3.7525103761966168E-2</v>
      </c>
      <c r="N37" s="94">
        <f t="shared" si="0"/>
        <v>1.6088214769529451E-2</v>
      </c>
      <c r="O37" s="94">
        <f>L37/'סכום נכסי הקרן'!$C$42</f>
        <v>2.2915637723305215E-3</v>
      </c>
    </row>
    <row r="38" spans="2:15">
      <c r="B38" s="88" t="s">
        <v>1021</v>
      </c>
      <c r="C38" s="90" t="s">
        <v>1022</v>
      </c>
      <c r="D38" s="91" t="s">
        <v>125</v>
      </c>
      <c r="E38" s="91" t="s">
        <v>330</v>
      </c>
      <c r="F38" s="90" t="s">
        <v>335</v>
      </c>
      <c r="G38" s="91" t="s">
        <v>332</v>
      </c>
      <c r="H38" s="91" t="s">
        <v>139</v>
      </c>
      <c r="I38" s="93">
        <v>4340555.3267170014</v>
      </c>
      <c r="J38" s="105">
        <v>12330</v>
      </c>
      <c r="K38" s="93"/>
      <c r="L38" s="93">
        <v>535190.47178447701</v>
      </c>
      <c r="M38" s="94">
        <v>1.6865011031771911E-2</v>
      </c>
      <c r="N38" s="94">
        <f t="shared" si="0"/>
        <v>3.3694373292650695E-2</v>
      </c>
      <c r="O38" s="94">
        <f>L38/'סכום נכסי הקרן'!$C$42</f>
        <v>4.7993395336229554E-3</v>
      </c>
    </row>
    <row r="39" spans="2:15">
      <c r="B39" s="88" t="s">
        <v>1023</v>
      </c>
      <c r="C39" s="90" t="s">
        <v>1024</v>
      </c>
      <c r="D39" s="91" t="s">
        <v>125</v>
      </c>
      <c r="E39" s="91" t="s">
        <v>330</v>
      </c>
      <c r="F39" s="90" t="s">
        <v>402</v>
      </c>
      <c r="G39" s="91" t="s">
        <v>344</v>
      </c>
      <c r="H39" s="91" t="s">
        <v>139</v>
      </c>
      <c r="I39" s="93">
        <v>1265338.3566170002</v>
      </c>
      <c r="J39" s="105">
        <v>24000</v>
      </c>
      <c r="K39" s="93">
        <v>1598.3817416770003</v>
      </c>
      <c r="L39" s="93">
        <v>305279.587329261</v>
      </c>
      <c r="M39" s="94">
        <v>2.6638309680004718E-2</v>
      </c>
      <c r="N39" s="94">
        <f t="shared" si="0"/>
        <v>1.9219707592703122E-2</v>
      </c>
      <c r="O39" s="94">
        <f>L39/'סכום נכסי הקרן'!$C$42</f>
        <v>2.7376055246130029E-3</v>
      </c>
    </row>
    <row r="40" spans="2:15">
      <c r="B40" s="88" t="s">
        <v>1025</v>
      </c>
      <c r="C40" s="90" t="s">
        <v>1026</v>
      </c>
      <c r="D40" s="91" t="s">
        <v>125</v>
      </c>
      <c r="E40" s="91" t="s">
        <v>330</v>
      </c>
      <c r="F40" s="90" t="s">
        <v>1027</v>
      </c>
      <c r="G40" s="91" t="s">
        <v>1014</v>
      </c>
      <c r="H40" s="91" t="s">
        <v>139</v>
      </c>
      <c r="I40" s="93">
        <v>181525.98091000004</v>
      </c>
      <c r="J40" s="105">
        <v>41920</v>
      </c>
      <c r="K40" s="93"/>
      <c r="L40" s="93">
        <v>76095.691197347027</v>
      </c>
      <c r="M40" s="94">
        <v>6.3194843492257874E-3</v>
      </c>
      <c r="N40" s="94">
        <f t="shared" si="0"/>
        <v>4.7908114219907382E-3</v>
      </c>
      <c r="O40" s="94">
        <f>L40/'סכום נכסי הקרן'!$C$42</f>
        <v>6.8239080917132397E-4</v>
      </c>
    </row>
    <row r="41" spans="2:15">
      <c r="B41" s="88" t="s">
        <v>1028</v>
      </c>
      <c r="C41" s="90" t="s">
        <v>1029</v>
      </c>
      <c r="D41" s="91" t="s">
        <v>125</v>
      </c>
      <c r="E41" s="91" t="s">
        <v>330</v>
      </c>
      <c r="F41" s="90" t="s">
        <v>1030</v>
      </c>
      <c r="G41" s="91" t="s">
        <v>133</v>
      </c>
      <c r="H41" s="91" t="s">
        <v>139</v>
      </c>
      <c r="I41" s="93">
        <v>13238040.540959002</v>
      </c>
      <c r="J41" s="105">
        <v>1033</v>
      </c>
      <c r="K41" s="93"/>
      <c r="L41" s="93">
        <v>136748.95880679606</v>
      </c>
      <c r="M41" s="94">
        <v>1.127779422293753E-2</v>
      </c>
      <c r="N41" s="94">
        <f t="shared" si="0"/>
        <v>8.6094030225430176E-3</v>
      </c>
      <c r="O41" s="94">
        <f>L41/'סכום נכסי הקרן'!$C$42</f>
        <v>1.226301137228634E-3</v>
      </c>
    </row>
    <row r="42" spans="2:15">
      <c r="B42" s="88" t="s">
        <v>1031</v>
      </c>
      <c r="C42" s="90" t="s">
        <v>1032</v>
      </c>
      <c r="D42" s="91" t="s">
        <v>125</v>
      </c>
      <c r="E42" s="91" t="s">
        <v>330</v>
      </c>
      <c r="F42" s="90" t="s">
        <v>1033</v>
      </c>
      <c r="G42" s="91" t="s">
        <v>164</v>
      </c>
      <c r="H42" s="91" t="s">
        <v>139</v>
      </c>
      <c r="I42" s="93">
        <v>169549.27036500003</v>
      </c>
      <c r="J42" s="105">
        <v>75700</v>
      </c>
      <c r="K42" s="93"/>
      <c r="L42" s="93">
        <v>128348.79766742201</v>
      </c>
      <c r="M42" s="94">
        <v>2.6797234963102717E-3</v>
      </c>
      <c r="N42" s="94">
        <f t="shared" si="0"/>
        <v>8.0805480072346208E-3</v>
      </c>
      <c r="O42" s="94">
        <f>L42/'סכום נכסי הקרן'!$C$42</f>
        <v>1.1509723943409313E-3</v>
      </c>
    </row>
    <row r="43" spans="2:15">
      <c r="B43" s="88" t="s">
        <v>1034</v>
      </c>
      <c r="C43" s="90" t="s">
        <v>1035</v>
      </c>
      <c r="D43" s="91" t="s">
        <v>125</v>
      </c>
      <c r="E43" s="91" t="s">
        <v>330</v>
      </c>
      <c r="F43" s="90" t="s">
        <v>362</v>
      </c>
      <c r="G43" s="91" t="s">
        <v>344</v>
      </c>
      <c r="H43" s="91" t="s">
        <v>139</v>
      </c>
      <c r="I43" s="93">
        <v>1630297.3311190002</v>
      </c>
      <c r="J43" s="105">
        <v>20800</v>
      </c>
      <c r="K43" s="93"/>
      <c r="L43" s="93">
        <v>339101.84487305407</v>
      </c>
      <c r="M43" s="94">
        <v>1.3443227738191166E-2</v>
      </c>
      <c r="N43" s="94">
        <f t="shared" si="0"/>
        <v>2.134907990286574E-2</v>
      </c>
      <c r="O43" s="94">
        <f>L43/'סכום נכסי הקרן'!$C$42</f>
        <v>3.0409078184768443E-3</v>
      </c>
    </row>
    <row r="44" spans="2:15">
      <c r="B44" s="88" t="s">
        <v>1036</v>
      </c>
      <c r="C44" s="90" t="s">
        <v>1037</v>
      </c>
      <c r="D44" s="91" t="s">
        <v>125</v>
      </c>
      <c r="E44" s="91" t="s">
        <v>330</v>
      </c>
      <c r="F44" s="90" t="s">
        <v>346</v>
      </c>
      <c r="G44" s="91" t="s">
        <v>332</v>
      </c>
      <c r="H44" s="91" t="s">
        <v>139</v>
      </c>
      <c r="I44" s="93">
        <v>22494395.021688994</v>
      </c>
      <c r="J44" s="105">
        <v>3038</v>
      </c>
      <c r="K44" s="93"/>
      <c r="L44" s="93">
        <v>683379.72075807315</v>
      </c>
      <c r="M44" s="94">
        <v>1.6821166868452312E-2</v>
      </c>
      <c r="N44" s="94">
        <f t="shared" si="0"/>
        <v>4.3024030930660102E-2</v>
      </c>
      <c r="O44" s="94">
        <f>L44/'סכום נכסי הקרן'!$C$42</f>
        <v>6.1282318785959456E-3</v>
      </c>
    </row>
    <row r="45" spans="2:15">
      <c r="B45" s="88" t="s">
        <v>1038</v>
      </c>
      <c r="C45" s="90" t="s">
        <v>1039</v>
      </c>
      <c r="D45" s="91" t="s">
        <v>125</v>
      </c>
      <c r="E45" s="91" t="s">
        <v>330</v>
      </c>
      <c r="F45" s="90" t="s">
        <v>1040</v>
      </c>
      <c r="G45" s="91" t="s">
        <v>1041</v>
      </c>
      <c r="H45" s="91" t="s">
        <v>139</v>
      </c>
      <c r="I45" s="93">
        <v>2142721.1827390008</v>
      </c>
      <c r="J45" s="105">
        <v>8344</v>
      </c>
      <c r="K45" s="93"/>
      <c r="L45" s="93">
        <v>178788.65548847604</v>
      </c>
      <c r="M45" s="94">
        <v>1.8390463230556126E-2</v>
      </c>
      <c r="N45" s="94">
        <f t="shared" si="0"/>
        <v>1.1256126586920606E-2</v>
      </c>
      <c r="O45" s="94">
        <f>L45/'סכום נכסי הקרן'!$C$42</f>
        <v>1.6032936079525056E-3</v>
      </c>
    </row>
    <row r="46" spans="2:15">
      <c r="B46" s="88" t="s">
        <v>1042</v>
      </c>
      <c r="C46" s="90" t="s">
        <v>1043</v>
      </c>
      <c r="D46" s="91" t="s">
        <v>125</v>
      </c>
      <c r="E46" s="91" t="s">
        <v>330</v>
      </c>
      <c r="F46" s="90" t="s">
        <v>1044</v>
      </c>
      <c r="G46" s="91" t="s">
        <v>532</v>
      </c>
      <c r="H46" s="91" t="s">
        <v>139</v>
      </c>
      <c r="I46" s="93">
        <v>9030918.9455880001</v>
      </c>
      <c r="J46" s="105">
        <v>789.1</v>
      </c>
      <c r="K46" s="93"/>
      <c r="L46" s="93">
        <v>71262.981399629018</v>
      </c>
      <c r="M46" s="94">
        <v>1.8804187029351296E-2</v>
      </c>
      <c r="N46" s="94">
        <f t="shared" si="0"/>
        <v>4.4865550188518287E-3</v>
      </c>
      <c r="O46" s="94">
        <f>L46/'סכום נכסי הקרן'!$C$42</f>
        <v>6.3905331269202331E-4</v>
      </c>
    </row>
    <row r="47" spans="2:15">
      <c r="B47" s="88" t="s">
        <v>1045</v>
      </c>
      <c r="C47" s="90" t="s">
        <v>1046</v>
      </c>
      <c r="D47" s="91" t="s">
        <v>125</v>
      </c>
      <c r="E47" s="91" t="s">
        <v>330</v>
      </c>
      <c r="F47" s="90" t="s">
        <v>650</v>
      </c>
      <c r="G47" s="91" t="s">
        <v>651</v>
      </c>
      <c r="H47" s="91" t="s">
        <v>139</v>
      </c>
      <c r="I47" s="93">
        <v>9388227.7314480022</v>
      </c>
      <c r="J47" s="105">
        <v>2553</v>
      </c>
      <c r="K47" s="93"/>
      <c r="L47" s="93">
        <v>239681.45398391905</v>
      </c>
      <c r="M47" s="94">
        <v>2.6279018920778958E-2</v>
      </c>
      <c r="N47" s="94">
        <f t="shared" si="0"/>
        <v>1.5089798506561693E-2</v>
      </c>
      <c r="O47" s="94">
        <f>L47/'סכום נכסי הקרן'!$C$42</f>
        <v>2.1493519377237505E-3</v>
      </c>
    </row>
    <row r="48" spans="2:15">
      <c r="B48" s="95"/>
      <c r="C48" s="90"/>
      <c r="D48" s="90"/>
      <c r="E48" s="90"/>
      <c r="F48" s="90"/>
      <c r="G48" s="90"/>
      <c r="H48" s="90"/>
      <c r="I48" s="93"/>
      <c r="J48" s="105"/>
      <c r="K48" s="90"/>
      <c r="L48" s="90"/>
      <c r="M48" s="90"/>
      <c r="N48" s="94"/>
      <c r="O48" s="90"/>
    </row>
    <row r="49" spans="2:15">
      <c r="B49" s="87" t="s">
        <v>1047</v>
      </c>
      <c r="C49" s="82"/>
      <c r="D49" s="83"/>
      <c r="E49" s="83"/>
      <c r="F49" s="82"/>
      <c r="G49" s="83"/>
      <c r="H49" s="83"/>
      <c r="I49" s="85"/>
      <c r="J49" s="103"/>
      <c r="K49" s="85"/>
      <c r="L49" s="85">
        <v>3852008.8058279348</v>
      </c>
      <c r="M49" s="86"/>
      <c r="N49" s="86">
        <f t="shared" si="0"/>
        <v>0.24251370207953057</v>
      </c>
      <c r="O49" s="86">
        <f>L49/'סכום נכסי הקרן'!$C$42</f>
        <v>3.4543025558793156E-2</v>
      </c>
    </row>
    <row r="50" spans="2:15">
      <c r="B50" s="88" t="s">
        <v>1048</v>
      </c>
      <c r="C50" s="90" t="s">
        <v>1049</v>
      </c>
      <c r="D50" s="91" t="s">
        <v>125</v>
      </c>
      <c r="E50" s="91" t="s">
        <v>330</v>
      </c>
      <c r="F50" s="90" t="s">
        <v>654</v>
      </c>
      <c r="G50" s="91" t="s">
        <v>532</v>
      </c>
      <c r="H50" s="91" t="s">
        <v>139</v>
      </c>
      <c r="I50" s="93">
        <v>5487893.4317389997</v>
      </c>
      <c r="J50" s="105">
        <v>1125</v>
      </c>
      <c r="K50" s="93"/>
      <c r="L50" s="93">
        <v>61738.801108067004</v>
      </c>
      <c r="M50" s="94">
        <v>2.6041021715502034E-2</v>
      </c>
      <c r="N50" s="94">
        <f t="shared" si="0"/>
        <v>3.88693431749594E-3</v>
      </c>
      <c r="O50" s="94">
        <f>L50/'סכום נכסי הקרן'!$C$42</f>
        <v>5.5364488819926875E-4</v>
      </c>
    </row>
    <row r="51" spans="2:15">
      <c r="B51" s="88" t="s">
        <v>1050</v>
      </c>
      <c r="C51" s="90" t="s">
        <v>1051</v>
      </c>
      <c r="D51" s="91" t="s">
        <v>125</v>
      </c>
      <c r="E51" s="91" t="s">
        <v>330</v>
      </c>
      <c r="F51" s="90" t="s">
        <v>657</v>
      </c>
      <c r="G51" s="91" t="s">
        <v>473</v>
      </c>
      <c r="H51" s="91" t="s">
        <v>139</v>
      </c>
      <c r="I51" s="93">
        <v>203161.56047200001</v>
      </c>
      <c r="J51" s="105">
        <v>8395</v>
      </c>
      <c r="K51" s="93"/>
      <c r="L51" s="93">
        <v>17055.413001541005</v>
      </c>
      <c r="M51" s="94">
        <v>1.3844140709522435E-2</v>
      </c>
      <c r="N51" s="94">
        <f t="shared" si="0"/>
        <v>1.0737699615954164E-3</v>
      </c>
      <c r="O51" s="94">
        <f>L51/'סכום נכסי הקרן'!$C$42</f>
        <v>1.529450208775874E-4</v>
      </c>
    </row>
    <row r="52" spans="2:15">
      <c r="B52" s="88" t="s">
        <v>1052</v>
      </c>
      <c r="C52" s="90" t="s">
        <v>1053</v>
      </c>
      <c r="D52" s="91" t="s">
        <v>125</v>
      </c>
      <c r="E52" s="91" t="s">
        <v>330</v>
      </c>
      <c r="F52" s="90" t="s">
        <v>1054</v>
      </c>
      <c r="G52" s="91" t="s">
        <v>651</v>
      </c>
      <c r="H52" s="91" t="s">
        <v>139</v>
      </c>
      <c r="I52" s="93">
        <v>5532512.7063370002</v>
      </c>
      <c r="J52" s="105">
        <v>1281</v>
      </c>
      <c r="K52" s="93"/>
      <c r="L52" s="93">
        <v>70871.487768168008</v>
      </c>
      <c r="M52" s="94">
        <v>4.4224715156414164E-2</v>
      </c>
      <c r="N52" s="94">
        <f t="shared" si="0"/>
        <v>4.4619074713793195E-3</v>
      </c>
      <c r="O52" s="94">
        <f>L52/'סכום נכסי הקרן'!$C$42</f>
        <v>6.3554257966950219E-4</v>
      </c>
    </row>
    <row r="53" spans="2:15">
      <c r="B53" s="88" t="s">
        <v>1055</v>
      </c>
      <c r="C53" s="90" t="s">
        <v>1056</v>
      </c>
      <c r="D53" s="91" t="s">
        <v>125</v>
      </c>
      <c r="E53" s="91" t="s">
        <v>330</v>
      </c>
      <c r="F53" s="90" t="s">
        <v>1057</v>
      </c>
      <c r="G53" s="91" t="s">
        <v>136</v>
      </c>
      <c r="H53" s="91" t="s">
        <v>139</v>
      </c>
      <c r="I53" s="93">
        <v>846829.42105900007</v>
      </c>
      <c r="J53" s="105">
        <v>657.6</v>
      </c>
      <c r="K53" s="93"/>
      <c r="L53" s="93">
        <v>5568.7502728950012</v>
      </c>
      <c r="M53" s="94">
        <v>4.2890015696552073E-3</v>
      </c>
      <c r="N53" s="94">
        <f t="shared" si="0"/>
        <v>3.5059583524131962E-4</v>
      </c>
      <c r="O53" s="94">
        <f>L53/'סכום נכסי הקרן'!$C$42</f>
        <v>4.9937965540502707E-5</v>
      </c>
    </row>
    <row r="54" spans="2:15">
      <c r="B54" s="88" t="s">
        <v>1058</v>
      </c>
      <c r="C54" s="90" t="s">
        <v>1059</v>
      </c>
      <c r="D54" s="91" t="s">
        <v>125</v>
      </c>
      <c r="E54" s="91" t="s">
        <v>330</v>
      </c>
      <c r="F54" s="90" t="s">
        <v>1060</v>
      </c>
      <c r="G54" s="91" t="s">
        <v>525</v>
      </c>
      <c r="H54" s="91" t="s">
        <v>139</v>
      </c>
      <c r="I54" s="93">
        <v>403203.16432500002</v>
      </c>
      <c r="J54" s="105">
        <v>4213</v>
      </c>
      <c r="K54" s="93"/>
      <c r="L54" s="93">
        <v>16986.949312982004</v>
      </c>
      <c r="M54" s="94">
        <v>7.1537254032295553E-3</v>
      </c>
      <c r="N54" s="94">
        <f t="shared" si="0"/>
        <v>1.0694596436788678E-3</v>
      </c>
      <c r="O54" s="94">
        <f>L54/'סכום נכסי הקרן'!$C$42</f>
        <v>1.5233107032270687E-4</v>
      </c>
    </row>
    <row r="55" spans="2:15">
      <c r="B55" s="88" t="s">
        <v>1061</v>
      </c>
      <c r="C55" s="90" t="s">
        <v>1062</v>
      </c>
      <c r="D55" s="91" t="s">
        <v>125</v>
      </c>
      <c r="E55" s="91" t="s">
        <v>330</v>
      </c>
      <c r="F55" s="90" t="s">
        <v>1063</v>
      </c>
      <c r="G55" s="91" t="s">
        <v>600</v>
      </c>
      <c r="H55" s="91" t="s">
        <v>139</v>
      </c>
      <c r="I55" s="93">
        <v>488786.29324700014</v>
      </c>
      <c r="J55" s="105">
        <v>9180</v>
      </c>
      <c r="K55" s="93"/>
      <c r="L55" s="93">
        <v>44870.581720255999</v>
      </c>
      <c r="M55" s="94">
        <v>2.2630949072547243E-2</v>
      </c>
      <c r="N55" s="94">
        <f t="shared" si="0"/>
        <v>2.8249496395173789E-3</v>
      </c>
      <c r="O55" s="94">
        <f>L55/'סכום נכסי הקרן'!$C$42</f>
        <v>4.0237853269070519E-4</v>
      </c>
    </row>
    <row r="56" spans="2:15">
      <c r="B56" s="88" t="s">
        <v>1064</v>
      </c>
      <c r="C56" s="90" t="s">
        <v>1065</v>
      </c>
      <c r="D56" s="91" t="s">
        <v>125</v>
      </c>
      <c r="E56" s="91" t="s">
        <v>330</v>
      </c>
      <c r="F56" s="90" t="s">
        <v>665</v>
      </c>
      <c r="G56" s="91" t="s">
        <v>532</v>
      </c>
      <c r="H56" s="91" t="s">
        <v>139</v>
      </c>
      <c r="I56" s="93">
        <v>490044.0830690001</v>
      </c>
      <c r="J56" s="105">
        <v>17820</v>
      </c>
      <c r="K56" s="93"/>
      <c r="L56" s="93">
        <v>87325.855602840995</v>
      </c>
      <c r="M56" s="94">
        <v>3.8758467810666268E-2</v>
      </c>
      <c r="N56" s="94">
        <f t="shared" si="0"/>
        <v>5.4978369980531851E-3</v>
      </c>
      <c r="O56" s="94">
        <f>L56/'סכום נכסי הקרן'!$C$42</f>
        <v>7.8309770670009239E-4</v>
      </c>
    </row>
    <row r="57" spans="2:15">
      <c r="B57" s="88" t="s">
        <v>1066</v>
      </c>
      <c r="C57" s="90" t="s">
        <v>1067</v>
      </c>
      <c r="D57" s="91" t="s">
        <v>125</v>
      </c>
      <c r="E57" s="91" t="s">
        <v>330</v>
      </c>
      <c r="F57" s="90" t="s">
        <v>1068</v>
      </c>
      <c r="G57" s="91" t="s">
        <v>507</v>
      </c>
      <c r="H57" s="91" t="s">
        <v>139</v>
      </c>
      <c r="I57" s="93">
        <v>379952.37931400008</v>
      </c>
      <c r="J57" s="105">
        <v>10400</v>
      </c>
      <c r="K57" s="93"/>
      <c r="L57" s="93">
        <v>39515.047448759011</v>
      </c>
      <c r="M57" s="94">
        <v>1.0458065904201966E-2</v>
      </c>
      <c r="N57" s="94">
        <f t="shared" si="0"/>
        <v>2.4877773981586576E-3</v>
      </c>
      <c r="O57" s="94">
        <f>L57/'סכום נכסי הקרן'!$C$42</f>
        <v>3.5435258920339516E-4</v>
      </c>
    </row>
    <row r="58" spans="2:15">
      <c r="B58" s="88" t="s">
        <v>1069</v>
      </c>
      <c r="C58" s="90" t="s">
        <v>1070</v>
      </c>
      <c r="D58" s="91" t="s">
        <v>125</v>
      </c>
      <c r="E58" s="91" t="s">
        <v>330</v>
      </c>
      <c r="F58" s="90" t="s">
        <v>678</v>
      </c>
      <c r="G58" s="91" t="s">
        <v>532</v>
      </c>
      <c r="H58" s="91" t="s">
        <v>139</v>
      </c>
      <c r="I58" s="93">
        <v>176932.95507400003</v>
      </c>
      <c r="J58" s="105">
        <v>3235</v>
      </c>
      <c r="K58" s="93"/>
      <c r="L58" s="93">
        <v>5723.7810966280013</v>
      </c>
      <c r="M58" s="94">
        <v>3.0749509615643636E-3</v>
      </c>
      <c r="N58" s="94">
        <f t="shared" si="0"/>
        <v>3.6035622284558627E-4</v>
      </c>
      <c r="O58" s="94">
        <f>L58/'סכום נכסי הקרן'!$C$42</f>
        <v>5.1328209949733428E-5</v>
      </c>
    </row>
    <row r="59" spans="2:15">
      <c r="B59" s="88" t="s">
        <v>1071</v>
      </c>
      <c r="C59" s="90" t="s">
        <v>1072</v>
      </c>
      <c r="D59" s="91" t="s">
        <v>125</v>
      </c>
      <c r="E59" s="91" t="s">
        <v>330</v>
      </c>
      <c r="F59" s="90" t="s">
        <v>1073</v>
      </c>
      <c r="G59" s="91" t="s">
        <v>525</v>
      </c>
      <c r="H59" s="91" t="s">
        <v>139</v>
      </c>
      <c r="I59" s="93">
        <v>27751.507811000003</v>
      </c>
      <c r="J59" s="105">
        <v>4615</v>
      </c>
      <c r="K59" s="93"/>
      <c r="L59" s="93">
        <v>1280.7320854229999</v>
      </c>
      <c r="M59" s="94">
        <v>1.5331025431877764E-3</v>
      </c>
      <c r="N59" s="94">
        <f t="shared" si="0"/>
        <v>8.0631975435271964E-5</v>
      </c>
      <c r="O59" s="94">
        <f>L59/'סכום נכסי הקרן'!$C$42</f>
        <v>1.1485010390889879E-5</v>
      </c>
    </row>
    <row r="60" spans="2:15">
      <c r="B60" s="88" t="s">
        <v>1074</v>
      </c>
      <c r="C60" s="90" t="s">
        <v>1075</v>
      </c>
      <c r="D60" s="91" t="s">
        <v>125</v>
      </c>
      <c r="E60" s="91" t="s">
        <v>330</v>
      </c>
      <c r="F60" s="90" t="s">
        <v>636</v>
      </c>
      <c r="G60" s="91" t="s">
        <v>352</v>
      </c>
      <c r="H60" s="91" t="s">
        <v>139</v>
      </c>
      <c r="I60" s="93">
        <v>36959950.971426003</v>
      </c>
      <c r="J60" s="105">
        <v>105.8</v>
      </c>
      <c r="K60" s="93"/>
      <c r="L60" s="93">
        <v>39103.628126253003</v>
      </c>
      <c r="M60" s="94">
        <v>1.1603542963268612E-2</v>
      </c>
      <c r="N60" s="94">
        <f t="shared" si="0"/>
        <v>2.4618753745555368E-3</v>
      </c>
      <c r="O60" s="94">
        <f>L60/'סכום נכסי הקרן'!$C$42</f>
        <v>3.5066317183986143E-4</v>
      </c>
    </row>
    <row r="61" spans="2:15">
      <c r="B61" s="88" t="s">
        <v>1076</v>
      </c>
      <c r="C61" s="90" t="s">
        <v>1077</v>
      </c>
      <c r="D61" s="91" t="s">
        <v>125</v>
      </c>
      <c r="E61" s="91" t="s">
        <v>330</v>
      </c>
      <c r="F61" s="90" t="s">
        <v>535</v>
      </c>
      <c r="G61" s="91" t="s">
        <v>525</v>
      </c>
      <c r="H61" s="91" t="s">
        <v>139</v>
      </c>
      <c r="I61" s="93">
        <v>5010475.3139740014</v>
      </c>
      <c r="J61" s="105">
        <v>1216</v>
      </c>
      <c r="K61" s="93"/>
      <c r="L61" s="93">
        <v>60927.379817920017</v>
      </c>
      <c r="M61" s="94">
        <v>2.8063561656119566E-2</v>
      </c>
      <c r="N61" s="94">
        <f t="shared" si="0"/>
        <v>3.8358490809507965E-3</v>
      </c>
      <c r="O61" s="94">
        <f>L61/'סכום נכסי הקרן'!$C$42</f>
        <v>5.4636843900681374E-4</v>
      </c>
    </row>
    <row r="62" spans="2:15">
      <c r="B62" s="88" t="s">
        <v>1078</v>
      </c>
      <c r="C62" s="90" t="s">
        <v>1079</v>
      </c>
      <c r="D62" s="91" t="s">
        <v>125</v>
      </c>
      <c r="E62" s="91" t="s">
        <v>330</v>
      </c>
      <c r="F62" s="90" t="s">
        <v>506</v>
      </c>
      <c r="G62" s="91" t="s">
        <v>507</v>
      </c>
      <c r="H62" s="91" t="s">
        <v>139</v>
      </c>
      <c r="I62" s="93">
        <v>62590374.613328002</v>
      </c>
      <c r="J62" s="105">
        <v>78.599999999999994</v>
      </c>
      <c r="K62" s="93"/>
      <c r="L62" s="93">
        <v>49196.034447670005</v>
      </c>
      <c r="M62" s="94">
        <v>4.9480293315057912E-2</v>
      </c>
      <c r="N62" s="94">
        <f t="shared" si="0"/>
        <v>3.0972702927069841E-3</v>
      </c>
      <c r="O62" s="94">
        <f>L62/'סכום נכסי הקרן'!$C$42</f>
        <v>4.4116718340467964E-4</v>
      </c>
    </row>
    <row r="63" spans="2:15">
      <c r="B63" s="88" t="s">
        <v>1080</v>
      </c>
      <c r="C63" s="90" t="s">
        <v>1081</v>
      </c>
      <c r="D63" s="91" t="s">
        <v>125</v>
      </c>
      <c r="E63" s="91" t="s">
        <v>330</v>
      </c>
      <c r="F63" s="90" t="s">
        <v>1082</v>
      </c>
      <c r="G63" s="91" t="s">
        <v>576</v>
      </c>
      <c r="H63" s="91" t="s">
        <v>139</v>
      </c>
      <c r="I63" s="93">
        <v>3586288.0737530007</v>
      </c>
      <c r="J63" s="105">
        <v>742</v>
      </c>
      <c r="K63" s="93"/>
      <c r="L63" s="93">
        <v>26610.257507254009</v>
      </c>
      <c r="M63" s="94">
        <v>2.0179103197524945E-2</v>
      </c>
      <c r="N63" s="94">
        <f t="shared" si="0"/>
        <v>1.6753212120413973E-3</v>
      </c>
      <c r="O63" s="94">
        <f>L63/'סכום נכסי הקרן'!$C$42</f>
        <v>2.3862842779809635E-4</v>
      </c>
    </row>
    <row r="64" spans="2:15">
      <c r="B64" s="88" t="s">
        <v>1083</v>
      </c>
      <c r="C64" s="90" t="s">
        <v>1084</v>
      </c>
      <c r="D64" s="91" t="s">
        <v>125</v>
      </c>
      <c r="E64" s="91" t="s">
        <v>330</v>
      </c>
      <c r="F64" s="90" t="s">
        <v>1085</v>
      </c>
      <c r="G64" s="91" t="s">
        <v>134</v>
      </c>
      <c r="H64" s="91" t="s">
        <v>139</v>
      </c>
      <c r="I64" s="93">
        <v>183873.32368600005</v>
      </c>
      <c r="J64" s="105">
        <v>3189</v>
      </c>
      <c r="K64" s="93"/>
      <c r="L64" s="93">
        <v>5863.7202923389996</v>
      </c>
      <c r="M64" s="94">
        <v>6.7184486238518722E-3</v>
      </c>
      <c r="N64" s="94">
        <f t="shared" si="0"/>
        <v>3.6916647591836237E-4</v>
      </c>
      <c r="O64" s="94">
        <f>L64/'סכום נכסי הקרן'!$C$42</f>
        <v>5.2583119649526541E-5</v>
      </c>
    </row>
    <row r="65" spans="2:15">
      <c r="B65" s="88" t="s">
        <v>1086</v>
      </c>
      <c r="C65" s="90" t="s">
        <v>1087</v>
      </c>
      <c r="D65" s="91" t="s">
        <v>125</v>
      </c>
      <c r="E65" s="91" t="s">
        <v>330</v>
      </c>
      <c r="F65" s="90" t="s">
        <v>1088</v>
      </c>
      <c r="G65" s="91" t="s">
        <v>160</v>
      </c>
      <c r="H65" s="91" t="s">
        <v>139</v>
      </c>
      <c r="I65" s="93">
        <v>346009.80676000006</v>
      </c>
      <c r="J65" s="105">
        <v>14500</v>
      </c>
      <c r="K65" s="93"/>
      <c r="L65" s="93">
        <v>50171.421980164014</v>
      </c>
      <c r="M65" s="94">
        <v>1.3458706581828914E-2</v>
      </c>
      <c r="N65" s="94">
        <f t="shared" si="0"/>
        <v>3.1586784704633426E-3</v>
      </c>
      <c r="O65" s="94">
        <f>L65/'סכום נכסי הקרן'!$C$42</f>
        <v>4.4991400568963728E-4</v>
      </c>
    </row>
    <row r="66" spans="2:15">
      <c r="B66" s="88" t="s">
        <v>1089</v>
      </c>
      <c r="C66" s="90" t="s">
        <v>1090</v>
      </c>
      <c r="D66" s="91" t="s">
        <v>125</v>
      </c>
      <c r="E66" s="91" t="s">
        <v>330</v>
      </c>
      <c r="F66" s="90" t="s">
        <v>639</v>
      </c>
      <c r="G66" s="91" t="s">
        <v>532</v>
      </c>
      <c r="H66" s="91" t="s">
        <v>139</v>
      </c>
      <c r="I66" s="93">
        <v>388825.2911550001</v>
      </c>
      <c r="J66" s="105">
        <v>22990</v>
      </c>
      <c r="K66" s="93"/>
      <c r="L66" s="93">
        <v>89390.934436604992</v>
      </c>
      <c r="M66" s="94">
        <v>2.0784048123648067E-2</v>
      </c>
      <c r="N66" s="94">
        <f t="shared" si="0"/>
        <v>5.6278496585394442E-3</v>
      </c>
      <c r="O66" s="94">
        <f>L66/'סכום נכסי הקרן'!$C$42</f>
        <v>8.0161637436972674E-4</v>
      </c>
    </row>
    <row r="67" spans="2:15">
      <c r="B67" s="88" t="s">
        <v>1091</v>
      </c>
      <c r="C67" s="90" t="s">
        <v>1092</v>
      </c>
      <c r="D67" s="91" t="s">
        <v>125</v>
      </c>
      <c r="E67" s="91" t="s">
        <v>330</v>
      </c>
      <c r="F67" s="90" t="s">
        <v>1093</v>
      </c>
      <c r="G67" s="91" t="s">
        <v>135</v>
      </c>
      <c r="H67" s="91" t="s">
        <v>139</v>
      </c>
      <c r="I67" s="93">
        <v>221492.99992700003</v>
      </c>
      <c r="J67" s="105">
        <v>26200</v>
      </c>
      <c r="K67" s="93"/>
      <c r="L67" s="93">
        <v>58031.165981414015</v>
      </c>
      <c r="M67" s="94">
        <v>3.8100285516393877E-2</v>
      </c>
      <c r="N67" s="94">
        <f t="shared" si="0"/>
        <v>3.6535100534692468E-3</v>
      </c>
      <c r="O67" s="94">
        <f>L67/'סכום נכסי הקרן'!$C$42</f>
        <v>5.2039653872797879E-4</v>
      </c>
    </row>
    <row r="68" spans="2:15">
      <c r="B68" s="88" t="s">
        <v>1094</v>
      </c>
      <c r="C68" s="90" t="s">
        <v>1095</v>
      </c>
      <c r="D68" s="91" t="s">
        <v>125</v>
      </c>
      <c r="E68" s="91" t="s">
        <v>330</v>
      </c>
      <c r="F68" s="90" t="s">
        <v>1096</v>
      </c>
      <c r="G68" s="91" t="s">
        <v>532</v>
      </c>
      <c r="H68" s="91" t="s">
        <v>139</v>
      </c>
      <c r="I68" s="93">
        <v>261715.96223300003</v>
      </c>
      <c r="J68" s="105">
        <v>8995</v>
      </c>
      <c r="K68" s="93"/>
      <c r="L68" s="93">
        <v>23541.350802899004</v>
      </c>
      <c r="M68" s="94">
        <v>8.3705455184859279E-3</v>
      </c>
      <c r="N68" s="94">
        <f t="shared" si="0"/>
        <v>1.4821098348805246E-3</v>
      </c>
      <c r="O68" s="94">
        <f>L68/'סכום נכסי הקרן'!$C$42</f>
        <v>2.1110789810312297E-4</v>
      </c>
    </row>
    <row r="69" spans="2:15">
      <c r="B69" s="88" t="s">
        <v>1097</v>
      </c>
      <c r="C69" s="90" t="s">
        <v>1098</v>
      </c>
      <c r="D69" s="91" t="s">
        <v>125</v>
      </c>
      <c r="E69" s="91" t="s">
        <v>330</v>
      </c>
      <c r="F69" s="90" t="s">
        <v>1099</v>
      </c>
      <c r="G69" s="91" t="s">
        <v>1100</v>
      </c>
      <c r="H69" s="91" t="s">
        <v>139</v>
      </c>
      <c r="I69" s="93">
        <v>3566948.8077780004</v>
      </c>
      <c r="J69" s="105">
        <v>4990</v>
      </c>
      <c r="K69" s="93"/>
      <c r="L69" s="93">
        <v>177990.74550813099</v>
      </c>
      <c r="M69" s="94">
        <v>4.9875467654281289E-2</v>
      </c>
      <c r="N69" s="94">
        <f t="shared" si="0"/>
        <v>1.1205891991670739E-2</v>
      </c>
      <c r="O69" s="94">
        <f>L69/'סכום נכסי הקרן'!$C$42</f>
        <v>1.5961383219098115E-3</v>
      </c>
    </row>
    <row r="70" spans="2:15">
      <c r="B70" s="88" t="s">
        <v>1101</v>
      </c>
      <c r="C70" s="90" t="s">
        <v>1102</v>
      </c>
      <c r="D70" s="91" t="s">
        <v>125</v>
      </c>
      <c r="E70" s="91" t="s">
        <v>330</v>
      </c>
      <c r="F70" s="90" t="s">
        <v>1103</v>
      </c>
      <c r="G70" s="91" t="s">
        <v>162</v>
      </c>
      <c r="H70" s="91" t="s">
        <v>139</v>
      </c>
      <c r="I70" s="93">
        <v>1642287.197624</v>
      </c>
      <c r="J70" s="105">
        <v>1766</v>
      </c>
      <c r="K70" s="93"/>
      <c r="L70" s="93">
        <v>29002.791910092008</v>
      </c>
      <c r="M70" s="94">
        <v>1.2430491286122107E-2</v>
      </c>
      <c r="N70" s="94">
        <f t="shared" si="0"/>
        <v>1.8259497294287482E-3</v>
      </c>
      <c r="O70" s="94">
        <f>L70/'סכום נכסי הקרן'!$C$42</f>
        <v>2.6008356489500169E-4</v>
      </c>
    </row>
    <row r="71" spans="2:15">
      <c r="B71" s="88" t="s">
        <v>1104</v>
      </c>
      <c r="C71" s="90" t="s">
        <v>1105</v>
      </c>
      <c r="D71" s="91" t="s">
        <v>125</v>
      </c>
      <c r="E71" s="91" t="s">
        <v>330</v>
      </c>
      <c r="F71" s="90" t="s">
        <v>1106</v>
      </c>
      <c r="G71" s="91" t="s">
        <v>1100</v>
      </c>
      <c r="H71" s="91" t="s">
        <v>139</v>
      </c>
      <c r="I71" s="93">
        <v>867031.39929400012</v>
      </c>
      <c r="J71" s="105">
        <v>18310</v>
      </c>
      <c r="K71" s="93"/>
      <c r="L71" s="93">
        <v>158753.44921058597</v>
      </c>
      <c r="M71" s="94">
        <v>3.7807683738536067E-2</v>
      </c>
      <c r="N71" s="94">
        <f t="shared" si="0"/>
        <v>9.9947556266499569E-3</v>
      </c>
      <c r="O71" s="94">
        <f>L71/'סכום נכסי הקרן'!$C$42</f>
        <v>1.4236271852055571E-3</v>
      </c>
    </row>
    <row r="72" spans="2:15">
      <c r="B72" s="88" t="s">
        <v>1107</v>
      </c>
      <c r="C72" s="90" t="s">
        <v>1108</v>
      </c>
      <c r="D72" s="91" t="s">
        <v>125</v>
      </c>
      <c r="E72" s="91" t="s">
        <v>330</v>
      </c>
      <c r="F72" s="90" t="s">
        <v>1109</v>
      </c>
      <c r="G72" s="91" t="s">
        <v>600</v>
      </c>
      <c r="H72" s="91" t="s">
        <v>139</v>
      </c>
      <c r="I72" s="93">
        <v>360644.02187600004</v>
      </c>
      <c r="J72" s="105">
        <v>16480</v>
      </c>
      <c r="K72" s="93"/>
      <c r="L72" s="93">
        <v>59434.134805707014</v>
      </c>
      <c r="M72" s="94">
        <v>2.4892842826752883E-2</v>
      </c>
      <c r="N72" s="94">
        <f t="shared" si="0"/>
        <v>3.7418377756091065E-3</v>
      </c>
      <c r="O72" s="94">
        <f>L72/'סכום נכסי הקרן'!$C$42</f>
        <v>5.3297771140920966E-4</v>
      </c>
    </row>
    <row r="73" spans="2:15">
      <c r="B73" s="88" t="s">
        <v>1110</v>
      </c>
      <c r="C73" s="90" t="s">
        <v>1111</v>
      </c>
      <c r="D73" s="91" t="s">
        <v>125</v>
      </c>
      <c r="E73" s="91" t="s">
        <v>330</v>
      </c>
      <c r="F73" s="90" t="s">
        <v>1112</v>
      </c>
      <c r="G73" s="91" t="s">
        <v>136</v>
      </c>
      <c r="H73" s="91" t="s">
        <v>139</v>
      </c>
      <c r="I73" s="93">
        <v>2235584.6064459998</v>
      </c>
      <c r="J73" s="105">
        <v>1546</v>
      </c>
      <c r="K73" s="93"/>
      <c r="L73" s="93">
        <v>34562.138017402998</v>
      </c>
      <c r="M73" s="94">
        <v>1.1164355772164991E-2</v>
      </c>
      <c r="N73" s="94">
        <f t="shared" si="0"/>
        <v>2.1759534998213848E-3</v>
      </c>
      <c r="O73" s="94">
        <f>L73/'סכום נכסי הקרן'!$C$42</f>
        <v>3.0993719824715734E-4</v>
      </c>
    </row>
    <row r="74" spans="2:15">
      <c r="B74" s="88" t="s">
        <v>1113</v>
      </c>
      <c r="C74" s="90" t="s">
        <v>1114</v>
      </c>
      <c r="D74" s="91" t="s">
        <v>125</v>
      </c>
      <c r="E74" s="91" t="s">
        <v>330</v>
      </c>
      <c r="F74" s="90" t="s">
        <v>1115</v>
      </c>
      <c r="G74" s="91" t="s">
        <v>532</v>
      </c>
      <c r="H74" s="91" t="s">
        <v>139</v>
      </c>
      <c r="I74" s="93">
        <v>5995075.5768400002</v>
      </c>
      <c r="J74" s="105">
        <v>855</v>
      </c>
      <c r="K74" s="93"/>
      <c r="L74" s="93">
        <v>51257.89618198001</v>
      </c>
      <c r="M74" s="94">
        <v>1.9812915546795255E-2</v>
      </c>
      <c r="N74" s="94">
        <f t="shared" si="0"/>
        <v>3.2270804119380499E-3</v>
      </c>
      <c r="O74" s="94">
        <f>L74/'סכום נכסי הקרן'!$C$42</f>
        <v>4.5965700162088174E-4</v>
      </c>
    </row>
    <row r="75" spans="2:15">
      <c r="B75" s="88" t="s">
        <v>1116</v>
      </c>
      <c r="C75" s="90" t="s">
        <v>1117</v>
      </c>
      <c r="D75" s="91" t="s">
        <v>125</v>
      </c>
      <c r="E75" s="91" t="s">
        <v>330</v>
      </c>
      <c r="F75" s="90" t="s">
        <v>595</v>
      </c>
      <c r="G75" s="91" t="s">
        <v>133</v>
      </c>
      <c r="H75" s="91" t="s">
        <v>139</v>
      </c>
      <c r="I75" s="93">
        <v>138671868.38150901</v>
      </c>
      <c r="J75" s="105">
        <v>125.8</v>
      </c>
      <c r="K75" s="93"/>
      <c r="L75" s="93">
        <v>174449.21042539002</v>
      </c>
      <c r="M75" s="94">
        <v>5.3531815748760293E-2</v>
      </c>
      <c r="N75" s="94">
        <f t="shared" si="0"/>
        <v>1.0982925008142403E-2</v>
      </c>
      <c r="O75" s="94">
        <f>L75/'סכום נכסי הקרן'!$C$42</f>
        <v>1.5643794804722231E-3</v>
      </c>
    </row>
    <row r="76" spans="2:15">
      <c r="B76" s="88" t="s">
        <v>1118</v>
      </c>
      <c r="C76" s="90" t="s">
        <v>1119</v>
      </c>
      <c r="D76" s="91" t="s">
        <v>125</v>
      </c>
      <c r="E76" s="91" t="s">
        <v>330</v>
      </c>
      <c r="F76" s="90" t="s">
        <v>388</v>
      </c>
      <c r="G76" s="91" t="s">
        <v>344</v>
      </c>
      <c r="H76" s="91" t="s">
        <v>139</v>
      </c>
      <c r="I76" s="93">
        <v>87149.087217000022</v>
      </c>
      <c r="J76" s="105">
        <v>68330</v>
      </c>
      <c r="K76" s="93"/>
      <c r="L76" s="93">
        <v>59548.971295312018</v>
      </c>
      <c r="M76" s="94">
        <v>1.6301679290140949E-2</v>
      </c>
      <c r="N76" s="94">
        <f t="shared" ref="N76:N139" si="1">IFERROR(L76/$L$11,0)</f>
        <v>3.7490676194728567E-3</v>
      </c>
      <c r="O76" s="94">
        <f>L76/'סכום נכסי הקרן'!$C$42</f>
        <v>5.3400751170185339E-4</v>
      </c>
    </row>
    <row r="77" spans="2:15">
      <c r="B77" s="88" t="s">
        <v>1120</v>
      </c>
      <c r="C77" s="90" t="s">
        <v>1121</v>
      </c>
      <c r="D77" s="91" t="s">
        <v>125</v>
      </c>
      <c r="E77" s="91" t="s">
        <v>330</v>
      </c>
      <c r="F77" s="90" t="s">
        <v>480</v>
      </c>
      <c r="G77" s="91" t="s">
        <v>473</v>
      </c>
      <c r="H77" s="91" t="s">
        <v>139</v>
      </c>
      <c r="I77" s="93">
        <v>1080640.779939</v>
      </c>
      <c r="J77" s="105">
        <v>5758</v>
      </c>
      <c r="K77" s="93"/>
      <c r="L77" s="93">
        <v>62223.296109489005</v>
      </c>
      <c r="M77" s="94">
        <v>1.3673648394717191E-2</v>
      </c>
      <c r="N77" s="94">
        <f t="shared" si="1"/>
        <v>3.9174370194254137E-3</v>
      </c>
      <c r="O77" s="94">
        <f>L77/'סכום נכסי הקרן'!$C$42</f>
        <v>5.5798961430475089E-4</v>
      </c>
    </row>
    <row r="78" spans="2:15">
      <c r="B78" s="88" t="s">
        <v>1122</v>
      </c>
      <c r="C78" s="90" t="s">
        <v>1123</v>
      </c>
      <c r="D78" s="91" t="s">
        <v>125</v>
      </c>
      <c r="E78" s="91" t="s">
        <v>330</v>
      </c>
      <c r="F78" s="90" t="s">
        <v>1124</v>
      </c>
      <c r="G78" s="91" t="s">
        <v>344</v>
      </c>
      <c r="H78" s="91" t="s">
        <v>139</v>
      </c>
      <c r="I78" s="93">
        <v>1546869.7868400002</v>
      </c>
      <c r="J78" s="105">
        <v>808</v>
      </c>
      <c r="K78" s="93"/>
      <c r="L78" s="93">
        <v>12498.707877674005</v>
      </c>
      <c r="M78" s="94">
        <v>1.0285284324715076E-2</v>
      </c>
      <c r="N78" s="94">
        <f t="shared" si="1"/>
        <v>7.8689018416556349E-4</v>
      </c>
      <c r="O78" s="94">
        <f>L78/'סכום נכסי הקרן'!$C$42</f>
        <v>1.1208260609819282E-4</v>
      </c>
    </row>
    <row r="79" spans="2:15">
      <c r="B79" s="88" t="s">
        <v>1125</v>
      </c>
      <c r="C79" s="90" t="s">
        <v>1126</v>
      </c>
      <c r="D79" s="91" t="s">
        <v>125</v>
      </c>
      <c r="E79" s="91" t="s">
        <v>330</v>
      </c>
      <c r="F79" s="90" t="s">
        <v>482</v>
      </c>
      <c r="G79" s="91" t="s">
        <v>344</v>
      </c>
      <c r="H79" s="91" t="s">
        <v>139</v>
      </c>
      <c r="I79" s="93">
        <v>1028729.7489220002</v>
      </c>
      <c r="J79" s="105">
        <v>7673</v>
      </c>
      <c r="K79" s="93"/>
      <c r="L79" s="93">
        <v>78934.433634975023</v>
      </c>
      <c r="M79" s="94">
        <v>2.8188000192298696E-2</v>
      </c>
      <c r="N79" s="94">
        <f t="shared" si="1"/>
        <v>4.9695321810808695E-3</v>
      </c>
      <c r="O79" s="94">
        <f>L79/'סכום נכסי הקרן'!$C$42</f>
        <v>7.0784733264278013E-4</v>
      </c>
    </row>
    <row r="80" spans="2:15">
      <c r="B80" s="88" t="s">
        <v>1127</v>
      </c>
      <c r="C80" s="90" t="s">
        <v>1128</v>
      </c>
      <c r="D80" s="91" t="s">
        <v>125</v>
      </c>
      <c r="E80" s="91" t="s">
        <v>330</v>
      </c>
      <c r="F80" s="90" t="s">
        <v>1129</v>
      </c>
      <c r="G80" s="91" t="s">
        <v>1100</v>
      </c>
      <c r="H80" s="91" t="s">
        <v>139</v>
      </c>
      <c r="I80" s="93">
        <v>2376915.3881200003</v>
      </c>
      <c r="J80" s="105">
        <v>7553</v>
      </c>
      <c r="K80" s="93"/>
      <c r="L80" s="93">
        <v>179528.41926470303</v>
      </c>
      <c r="M80" s="94">
        <v>3.7418729641644589E-2</v>
      </c>
      <c r="N80" s="94">
        <f t="shared" si="1"/>
        <v>1.13027004295779E-2</v>
      </c>
      <c r="O80" s="94">
        <f>L80/'סכום נכסי הקרן'!$C$42</f>
        <v>1.6099274658479021E-3</v>
      </c>
    </row>
    <row r="81" spans="2:15">
      <c r="B81" s="88" t="s">
        <v>1130</v>
      </c>
      <c r="C81" s="90" t="s">
        <v>1131</v>
      </c>
      <c r="D81" s="91" t="s">
        <v>125</v>
      </c>
      <c r="E81" s="91" t="s">
        <v>330</v>
      </c>
      <c r="F81" s="90" t="s">
        <v>1132</v>
      </c>
      <c r="G81" s="91" t="s">
        <v>1133</v>
      </c>
      <c r="H81" s="91" t="s">
        <v>139</v>
      </c>
      <c r="I81" s="93">
        <v>2605850.5290860003</v>
      </c>
      <c r="J81" s="105">
        <v>5064</v>
      </c>
      <c r="K81" s="93"/>
      <c r="L81" s="93">
        <v>131960.27079165101</v>
      </c>
      <c r="M81" s="94">
        <v>2.3757740162190615E-2</v>
      </c>
      <c r="N81" s="94">
        <f t="shared" si="1"/>
        <v>8.307918130582315E-3</v>
      </c>
      <c r="O81" s="94">
        <f>L81/'סכום נכסי הקרן'!$C$42</f>
        <v>1.1833584076455723E-3</v>
      </c>
    </row>
    <row r="82" spans="2:15">
      <c r="B82" s="88" t="s">
        <v>1134</v>
      </c>
      <c r="C82" s="90" t="s">
        <v>1135</v>
      </c>
      <c r="D82" s="91" t="s">
        <v>125</v>
      </c>
      <c r="E82" s="91" t="s">
        <v>330</v>
      </c>
      <c r="F82" s="90" t="s">
        <v>516</v>
      </c>
      <c r="G82" s="91" t="s">
        <v>517</v>
      </c>
      <c r="H82" s="91" t="s">
        <v>139</v>
      </c>
      <c r="I82" s="93">
        <v>59490.06981500001</v>
      </c>
      <c r="J82" s="105">
        <v>45610</v>
      </c>
      <c r="K82" s="93"/>
      <c r="L82" s="93">
        <v>27133.420842767006</v>
      </c>
      <c r="M82" s="94">
        <v>2.0119448241097605E-2</v>
      </c>
      <c r="N82" s="94">
        <f t="shared" si="1"/>
        <v>1.7082583842242792E-3</v>
      </c>
      <c r="O82" s="94">
        <f>L82/'סכום נכסי הקרן'!$C$42</f>
        <v>2.4331991356072163E-4</v>
      </c>
    </row>
    <row r="83" spans="2:15">
      <c r="B83" s="88" t="s">
        <v>1136</v>
      </c>
      <c r="C83" s="90" t="s">
        <v>1137</v>
      </c>
      <c r="D83" s="91" t="s">
        <v>125</v>
      </c>
      <c r="E83" s="91" t="s">
        <v>330</v>
      </c>
      <c r="F83" s="90" t="s">
        <v>597</v>
      </c>
      <c r="G83" s="91" t="s">
        <v>473</v>
      </c>
      <c r="H83" s="91" t="s">
        <v>139</v>
      </c>
      <c r="I83" s="93">
        <v>1010250.4045460002</v>
      </c>
      <c r="J83" s="105">
        <v>7851</v>
      </c>
      <c r="K83" s="93"/>
      <c r="L83" s="93">
        <v>79314.759260925013</v>
      </c>
      <c r="M83" s="94">
        <v>1.6325165898459046E-2</v>
      </c>
      <c r="N83" s="94">
        <f t="shared" si="1"/>
        <v>4.9934766163597551E-3</v>
      </c>
      <c r="O83" s="94">
        <f>L83/'סכום נכסי הקרן'!$C$42</f>
        <v>7.1125791617986285E-4</v>
      </c>
    </row>
    <row r="84" spans="2:15">
      <c r="B84" s="88" t="s">
        <v>1138</v>
      </c>
      <c r="C84" s="90" t="s">
        <v>1139</v>
      </c>
      <c r="D84" s="91" t="s">
        <v>125</v>
      </c>
      <c r="E84" s="91" t="s">
        <v>330</v>
      </c>
      <c r="F84" s="90" t="s">
        <v>565</v>
      </c>
      <c r="G84" s="91" t="s">
        <v>344</v>
      </c>
      <c r="H84" s="91" t="s">
        <v>139</v>
      </c>
      <c r="I84" s="93">
        <v>34464446.89338401</v>
      </c>
      <c r="J84" s="105">
        <v>159</v>
      </c>
      <c r="K84" s="93"/>
      <c r="L84" s="93">
        <v>54798.470560475005</v>
      </c>
      <c r="M84" s="94">
        <v>4.9949636064841547E-2</v>
      </c>
      <c r="N84" s="94">
        <f t="shared" si="1"/>
        <v>3.4499869117149118E-3</v>
      </c>
      <c r="O84" s="94">
        <f>L84/'סכום נכסי הקרן'!$C$42</f>
        <v>4.9140722790907781E-4</v>
      </c>
    </row>
    <row r="85" spans="2:15">
      <c r="B85" s="88" t="s">
        <v>1140</v>
      </c>
      <c r="C85" s="90" t="s">
        <v>1141</v>
      </c>
      <c r="D85" s="91" t="s">
        <v>125</v>
      </c>
      <c r="E85" s="91" t="s">
        <v>330</v>
      </c>
      <c r="F85" s="90" t="s">
        <v>572</v>
      </c>
      <c r="G85" s="91" t="s">
        <v>352</v>
      </c>
      <c r="H85" s="91" t="s">
        <v>139</v>
      </c>
      <c r="I85" s="93">
        <v>7328693.5780620007</v>
      </c>
      <c r="J85" s="105">
        <v>311.60000000000002</v>
      </c>
      <c r="K85" s="93"/>
      <c r="L85" s="93">
        <v>22836.209188448003</v>
      </c>
      <c r="M85" s="94">
        <v>1.2812494564426369E-2</v>
      </c>
      <c r="N85" s="94">
        <f t="shared" si="1"/>
        <v>1.4377157246821981E-3</v>
      </c>
      <c r="O85" s="94">
        <f>L85/'סכום נכסי הקרן'!$C$42</f>
        <v>2.0478451567115726E-4</v>
      </c>
    </row>
    <row r="86" spans="2:15">
      <c r="B86" s="88" t="s">
        <v>1142</v>
      </c>
      <c r="C86" s="90" t="s">
        <v>1143</v>
      </c>
      <c r="D86" s="91" t="s">
        <v>125</v>
      </c>
      <c r="E86" s="91" t="s">
        <v>330</v>
      </c>
      <c r="F86" s="90" t="s">
        <v>1144</v>
      </c>
      <c r="G86" s="91" t="s">
        <v>133</v>
      </c>
      <c r="H86" s="91" t="s">
        <v>139</v>
      </c>
      <c r="I86" s="93">
        <v>1196396.9192150002</v>
      </c>
      <c r="J86" s="105">
        <v>1892</v>
      </c>
      <c r="K86" s="93"/>
      <c r="L86" s="93">
        <v>22635.829711550003</v>
      </c>
      <c r="M86" s="94">
        <v>1.2752165493764291E-2</v>
      </c>
      <c r="N86" s="94">
        <f t="shared" si="1"/>
        <v>1.4251002891489844E-3</v>
      </c>
      <c r="O86" s="94">
        <f>L86/'סכום נכסי הקרן'!$C$42</f>
        <v>2.0298760560660264E-4</v>
      </c>
    </row>
    <row r="87" spans="2:15">
      <c r="B87" s="88" t="s">
        <v>1145</v>
      </c>
      <c r="C87" s="90" t="s">
        <v>1146</v>
      </c>
      <c r="D87" s="91" t="s">
        <v>125</v>
      </c>
      <c r="E87" s="91" t="s">
        <v>330</v>
      </c>
      <c r="F87" s="90" t="s">
        <v>1147</v>
      </c>
      <c r="G87" s="91" t="s">
        <v>164</v>
      </c>
      <c r="H87" s="91" t="s">
        <v>139</v>
      </c>
      <c r="I87" s="93">
        <v>248337.58347300004</v>
      </c>
      <c r="J87" s="105">
        <v>7005</v>
      </c>
      <c r="K87" s="93"/>
      <c r="L87" s="93">
        <v>17396.047724235999</v>
      </c>
      <c r="M87" s="94">
        <v>7.5354276408329127E-3</v>
      </c>
      <c r="N87" s="94">
        <f t="shared" si="1"/>
        <v>1.0952155479950669E-3</v>
      </c>
      <c r="O87" s="94">
        <f>L87/'סכום נכסי הקרן'!$C$42</f>
        <v>1.5599967483228847E-4</v>
      </c>
    </row>
    <row r="88" spans="2:15">
      <c r="B88" s="88" t="s">
        <v>1148</v>
      </c>
      <c r="C88" s="90" t="s">
        <v>1149</v>
      </c>
      <c r="D88" s="91" t="s">
        <v>125</v>
      </c>
      <c r="E88" s="91" t="s">
        <v>330</v>
      </c>
      <c r="F88" s="90" t="s">
        <v>1150</v>
      </c>
      <c r="G88" s="91" t="s">
        <v>135</v>
      </c>
      <c r="H88" s="91" t="s">
        <v>139</v>
      </c>
      <c r="I88" s="93">
        <v>25355021.929765005</v>
      </c>
      <c r="J88" s="105">
        <v>180</v>
      </c>
      <c r="K88" s="93"/>
      <c r="L88" s="93">
        <v>45639.039473580007</v>
      </c>
      <c r="M88" s="94">
        <v>4.9657445745771973E-2</v>
      </c>
      <c r="N88" s="94">
        <f t="shared" si="1"/>
        <v>2.8733299896267469E-3</v>
      </c>
      <c r="O88" s="94">
        <f>L88/'סכום נכסי הקרן'!$C$42</f>
        <v>4.0926970484320981E-4</v>
      </c>
    </row>
    <row r="89" spans="2:15">
      <c r="B89" s="88" t="s">
        <v>1151</v>
      </c>
      <c r="C89" s="90" t="s">
        <v>1152</v>
      </c>
      <c r="D89" s="91" t="s">
        <v>125</v>
      </c>
      <c r="E89" s="91" t="s">
        <v>330</v>
      </c>
      <c r="F89" s="90" t="s">
        <v>575</v>
      </c>
      <c r="G89" s="91" t="s">
        <v>576</v>
      </c>
      <c r="H89" s="91" t="s">
        <v>139</v>
      </c>
      <c r="I89" s="93">
        <v>821327.1843000002</v>
      </c>
      <c r="J89" s="105">
        <v>8242</v>
      </c>
      <c r="K89" s="93"/>
      <c r="L89" s="93">
        <v>67693.786530056008</v>
      </c>
      <c r="M89" s="94">
        <v>2.3109604732199699E-2</v>
      </c>
      <c r="N89" s="94">
        <f t="shared" si="1"/>
        <v>4.2618466381352969E-3</v>
      </c>
      <c r="O89" s="94">
        <f>L89/'סכום נכסי הקרן'!$C$42</f>
        <v>6.0704643113520032E-4</v>
      </c>
    </row>
    <row r="90" spans="2:15">
      <c r="B90" s="88" t="s">
        <v>1153</v>
      </c>
      <c r="C90" s="90" t="s">
        <v>1154</v>
      </c>
      <c r="D90" s="91" t="s">
        <v>125</v>
      </c>
      <c r="E90" s="91" t="s">
        <v>330</v>
      </c>
      <c r="F90" s="90" t="s">
        <v>1155</v>
      </c>
      <c r="G90" s="91" t="s">
        <v>133</v>
      </c>
      <c r="H90" s="91" t="s">
        <v>139</v>
      </c>
      <c r="I90" s="93">
        <v>2568318.7386640003</v>
      </c>
      <c r="J90" s="105">
        <v>1540</v>
      </c>
      <c r="K90" s="93"/>
      <c r="L90" s="93">
        <v>39552.108574628008</v>
      </c>
      <c r="M90" s="94">
        <v>2.7274100969699094E-2</v>
      </c>
      <c r="N90" s="94">
        <f t="shared" si="1"/>
        <v>2.4901106822425695E-3</v>
      </c>
      <c r="O90" s="94">
        <f>L90/'סכום נכסי הקרן'!$C$42</f>
        <v>3.5468493616381576E-4</v>
      </c>
    </row>
    <row r="91" spans="2:15">
      <c r="B91" s="88" t="s">
        <v>1156</v>
      </c>
      <c r="C91" s="90" t="s">
        <v>1157</v>
      </c>
      <c r="D91" s="91" t="s">
        <v>125</v>
      </c>
      <c r="E91" s="91" t="s">
        <v>330</v>
      </c>
      <c r="F91" s="90" t="s">
        <v>1158</v>
      </c>
      <c r="G91" s="91" t="s">
        <v>525</v>
      </c>
      <c r="H91" s="91" t="s">
        <v>139</v>
      </c>
      <c r="I91" s="93">
        <v>440946.8255550001</v>
      </c>
      <c r="J91" s="105">
        <v>4749</v>
      </c>
      <c r="K91" s="93"/>
      <c r="L91" s="93">
        <v>20940.564745582007</v>
      </c>
      <c r="M91" s="94">
        <v>5.9676194132692352E-3</v>
      </c>
      <c r="N91" s="94">
        <f t="shared" si="1"/>
        <v>1.3183702675870887E-3</v>
      </c>
      <c r="O91" s="94">
        <f>L91/'סכום נכסי הקרן'!$C$42</f>
        <v>1.877852569100574E-4</v>
      </c>
    </row>
    <row r="92" spans="2:15">
      <c r="B92" s="88" t="s">
        <v>1159</v>
      </c>
      <c r="C92" s="90" t="s">
        <v>1160</v>
      </c>
      <c r="D92" s="91" t="s">
        <v>125</v>
      </c>
      <c r="E92" s="91" t="s">
        <v>330</v>
      </c>
      <c r="F92" s="90" t="s">
        <v>539</v>
      </c>
      <c r="G92" s="91" t="s">
        <v>163</v>
      </c>
      <c r="H92" s="91" t="s">
        <v>139</v>
      </c>
      <c r="I92" s="93">
        <v>5246929.4347780002</v>
      </c>
      <c r="J92" s="105">
        <v>1279</v>
      </c>
      <c r="K92" s="93"/>
      <c r="L92" s="93">
        <v>67108.227470782003</v>
      </c>
      <c r="M92" s="94">
        <v>3.1735594527442179E-2</v>
      </c>
      <c r="N92" s="94">
        <f t="shared" si="1"/>
        <v>4.2249811732807258E-3</v>
      </c>
      <c r="O92" s="94">
        <f>L92/'סכום נכסי הקרן'!$C$42</f>
        <v>6.0179540950719098E-4</v>
      </c>
    </row>
    <row r="93" spans="2:15">
      <c r="B93" s="88" t="s">
        <v>1161</v>
      </c>
      <c r="C93" s="90" t="s">
        <v>1162</v>
      </c>
      <c r="D93" s="91" t="s">
        <v>125</v>
      </c>
      <c r="E93" s="91" t="s">
        <v>330</v>
      </c>
      <c r="F93" s="90" t="s">
        <v>1163</v>
      </c>
      <c r="G93" s="91" t="s">
        <v>134</v>
      </c>
      <c r="H93" s="91" t="s">
        <v>139</v>
      </c>
      <c r="I93" s="93">
        <v>352284.40389700001</v>
      </c>
      <c r="J93" s="105">
        <v>13450</v>
      </c>
      <c r="K93" s="93"/>
      <c r="L93" s="93">
        <v>47382.25232433901</v>
      </c>
      <c r="M93" s="94">
        <v>2.878852270969931E-2</v>
      </c>
      <c r="N93" s="94">
        <f t="shared" si="1"/>
        <v>2.9830787008214279E-3</v>
      </c>
      <c r="O93" s="94">
        <f>L93/'סכום נכסי הקרן'!$C$42</f>
        <v>4.249020278968541E-4</v>
      </c>
    </row>
    <row r="94" spans="2:15">
      <c r="B94" s="88" t="s">
        <v>1164</v>
      </c>
      <c r="C94" s="90" t="s">
        <v>1165</v>
      </c>
      <c r="D94" s="91" t="s">
        <v>125</v>
      </c>
      <c r="E94" s="91" t="s">
        <v>330</v>
      </c>
      <c r="F94" s="90" t="s">
        <v>1166</v>
      </c>
      <c r="G94" s="91" t="s">
        <v>507</v>
      </c>
      <c r="H94" s="91" t="s">
        <v>139</v>
      </c>
      <c r="I94" s="93">
        <v>144406.23127000005</v>
      </c>
      <c r="J94" s="105">
        <v>40330</v>
      </c>
      <c r="K94" s="93"/>
      <c r="L94" s="93">
        <v>58239.033071137012</v>
      </c>
      <c r="M94" s="94">
        <v>2.1231957844619953E-2</v>
      </c>
      <c r="N94" s="94">
        <f t="shared" si="1"/>
        <v>3.6665968920540789E-3</v>
      </c>
      <c r="O94" s="94">
        <f>L94/'סכום נכסי הקרן'!$C$42</f>
        <v>5.2226059422605289E-4</v>
      </c>
    </row>
    <row r="95" spans="2:15">
      <c r="B95" s="88" t="s">
        <v>1167</v>
      </c>
      <c r="C95" s="90" t="s">
        <v>1168</v>
      </c>
      <c r="D95" s="91" t="s">
        <v>125</v>
      </c>
      <c r="E95" s="91" t="s">
        <v>330</v>
      </c>
      <c r="F95" s="90" t="s">
        <v>1169</v>
      </c>
      <c r="G95" s="91" t="s">
        <v>600</v>
      </c>
      <c r="H95" s="91" t="s">
        <v>139</v>
      </c>
      <c r="I95" s="93">
        <v>178860.50302099998</v>
      </c>
      <c r="J95" s="105">
        <v>30370</v>
      </c>
      <c r="K95" s="93"/>
      <c r="L95" s="93">
        <v>54319.934767885017</v>
      </c>
      <c r="M95" s="94">
        <v>1.2985191146325761E-2</v>
      </c>
      <c r="N95" s="94">
        <f t="shared" si="1"/>
        <v>3.4198593880023546E-3</v>
      </c>
      <c r="O95" s="94">
        <f>L95/'סכום נכסי הקרן'!$C$42</f>
        <v>4.8711594122011074E-4</v>
      </c>
    </row>
    <row r="96" spans="2:15">
      <c r="B96" s="88" t="s">
        <v>1170</v>
      </c>
      <c r="C96" s="90" t="s">
        <v>1171</v>
      </c>
      <c r="D96" s="91" t="s">
        <v>125</v>
      </c>
      <c r="E96" s="91" t="s">
        <v>330</v>
      </c>
      <c r="F96" s="90" t="s">
        <v>522</v>
      </c>
      <c r="G96" s="91" t="s">
        <v>352</v>
      </c>
      <c r="H96" s="91" t="s">
        <v>139</v>
      </c>
      <c r="I96" s="93">
        <v>348308.9110020001</v>
      </c>
      <c r="J96" s="105">
        <v>39800</v>
      </c>
      <c r="K96" s="93"/>
      <c r="L96" s="93">
        <v>138626.946579557</v>
      </c>
      <c r="M96" s="94">
        <v>3.2759753936807183E-2</v>
      </c>
      <c r="N96" s="94">
        <f t="shared" si="1"/>
        <v>8.7276368558985608E-3</v>
      </c>
      <c r="O96" s="94">
        <f>L96/'סכום נכסי הקרן'!$C$42</f>
        <v>1.2431420591744599E-3</v>
      </c>
    </row>
    <row r="97" spans="2:15">
      <c r="B97" s="88" t="s">
        <v>1172</v>
      </c>
      <c r="C97" s="90" t="s">
        <v>1173</v>
      </c>
      <c r="D97" s="91" t="s">
        <v>125</v>
      </c>
      <c r="E97" s="91" t="s">
        <v>330</v>
      </c>
      <c r="F97" s="90">
        <v>520029026</v>
      </c>
      <c r="G97" s="91" t="s">
        <v>332</v>
      </c>
      <c r="H97" s="91" t="s">
        <v>139</v>
      </c>
      <c r="I97" s="93">
        <v>37913.094092000007</v>
      </c>
      <c r="J97" s="105">
        <v>14950</v>
      </c>
      <c r="K97" s="93"/>
      <c r="L97" s="93">
        <v>5668.0075665020013</v>
      </c>
      <c r="M97" s="94">
        <v>1.0694011529747856E-3</v>
      </c>
      <c r="N97" s="94">
        <f t="shared" si="1"/>
        <v>3.5684484840416847E-4</v>
      </c>
      <c r="O97" s="94">
        <f>L97/'סכום נכסי הקרן'!$C$42</f>
        <v>5.0828058840594813E-5</v>
      </c>
    </row>
    <row r="98" spans="2:15">
      <c r="B98" s="88" t="s">
        <v>1174</v>
      </c>
      <c r="C98" s="90" t="s">
        <v>1175</v>
      </c>
      <c r="D98" s="91" t="s">
        <v>125</v>
      </c>
      <c r="E98" s="91" t="s">
        <v>330</v>
      </c>
      <c r="F98" s="90" t="s">
        <v>1176</v>
      </c>
      <c r="G98" s="91" t="s">
        <v>445</v>
      </c>
      <c r="H98" s="91" t="s">
        <v>139</v>
      </c>
      <c r="I98" s="93">
        <v>209865.12174600002</v>
      </c>
      <c r="J98" s="105">
        <v>15850</v>
      </c>
      <c r="K98" s="93"/>
      <c r="L98" s="93">
        <v>33263.621796538006</v>
      </c>
      <c r="M98" s="94">
        <v>2.1980112154487533E-2</v>
      </c>
      <c r="N98" s="94">
        <f t="shared" si="1"/>
        <v>2.0942018757192159E-3</v>
      </c>
      <c r="O98" s="94">
        <f>L98/'סכום נכסי הקרן'!$C$42</f>
        <v>2.9829270799106456E-4</v>
      </c>
    </row>
    <row r="99" spans="2:15">
      <c r="B99" s="88" t="s">
        <v>1177</v>
      </c>
      <c r="C99" s="90" t="s">
        <v>1178</v>
      </c>
      <c r="D99" s="91" t="s">
        <v>125</v>
      </c>
      <c r="E99" s="91" t="s">
        <v>330</v>
      </c>
      <c r="F99" s="90" t="s">
        <v>647</v>
      </c>
      <c r="G99" s="91" t="s">
        <v>163</v>
      </c>
      <c r="H99" s="91" t="s">
        <v>139</v>
      </c>
      <c r="I99" s="93">
        <v>5918278.638038001</v>
      </c>
      <c r="J99" s="105">
        <v>1460</v>
      </c>
      <c r="K99" s="93"/>
      <c r="L99" s="93">
        <v>86406.868115351012</v>
      </c>
      <c r="M99" s="94">
        <v>3.17759287090724E-2</v>
      </c>
      <c r="N99" s="94">
        <f t="shared" si="1"/>
        <v>5.4399796386881772E-3</v>
      </c>
      <c r="O99" s="94">
        <f>L99/'סכום נכסי הקרן'!$C$42</f>
        <v>7.7485665381865827E-4</v>
      </c>
    </row>
    <row r="100" spans="2:15">
      <c r="B100" s="88" t="s">
        <v>1179</v>
      </c>
      <c r="C100" s="90" t="s">
        <v>1180</v>
      </c>
      <c r="D100" s="91" t="s">
        <v>125</v>
      </c>
      <c r="E100" s="91" t="s">
        <v>330</v>
      </c>
      <c r="F100" s="90" t="s">
        <v>1181</v>
      </c>
      <c r="G100" s="91" t="s">
        <v>164</v>
      </c>
      <c r="H100" s="91" t="s">
        <v>139</v>
      </c>
      <c r="I100" s="93">
        <v>9966.6388250000018</v>
      </c>
      <c r="J100" s="105">
        <v>11580</v>
      </c>
      <c r="K100" s="93"/>
      <c r="L100" s="93">
        <v>1154.1367759350003</v>
      </c>
      <c r="M100" s="94">
        <v>2.1585827750547677E-4</v>
      </c>
      <c r="N100" s="94">
        <f t="shared" si="1"/>
        <v>7.2661823050524247E-5</v>
      </c>
      <c r="O100" s="94">
        <f>L100/'סכום נכסי הקרן'!$C$42</f>
        <v>1.0349762463976745E-5</v>
      </c>
    </row>
    <row r="101" spans="2:15">
      <c r="B101" s="88" t="s">
        <v>1182</v>
      </c>
      <c r="C101" s="90" t="s">
        <v>1183</v>
      </c>
      <c r="D101" s="91" t="s">
        <v>125</v>
      </c>
      <c r="E101" s="91" t="s">
        <v>330</v>
      </c>
      <c r="F101" s="90" t="s">
        <v>1184</v>
      </c>
      <c r="G101" s="91" t="s">
        <v>532</v>
      </c>
      <c r="H101" s="91" t="s">
        <v>139</v>
      </c>
      <c r="I101" s="93">
        <v>135002.10953800005</v>
      </c>
      <c r="J101" s="105">
        <v>8997</v>
      </c>
      <c r="K101" s="93"/>
      <c r="L101" s="93">
        <v>12146.139795329003</v>
      </c>
      <c r="M101" s="94">
        <v>6.4077548350619865E-3</v>
      </c>
      <c r="N101" s="94">
        <f t="shared" si="1"/>
        <v>7.646933006186709E-4</v>
      </c>
      <c r="O101" s="94">
        <f>L101/'סכום נכסי הקרן'!$C$42</f>
        <v>1.0892093931767247E-4</v>
      </c>
    </row>
    <row r="102" spans="2:15">
      <c r="B102" s="88" t="s">
        <v>1185</v>
      </c>
      <c r="C102" s="90" t="s">
        <v>1186</v>
      </c>
      <c r="D102" s="91" t="s">
        <v>125</v>
      </c>
      <c r="E102" s="91" t="s">
        <v>330</v>
      </c>
      <c r="F102" s="90" t="s">
        <v>554</v>
      </c>
      <c r="G102" s="91" t="s">
        <v>555</v>
      </c>
      <c r="H102" s="91" t="s">
        <v>139</v>
      </c>
      <c r="I102" s="93">
        <v>662947.0596240001</v>
      </c>
      <c r="J102" s="105">
        <v>35950</v>
      </c>
      <c r="K102" s="93"/>
      <c r="L102" s="93">
        <v>238329.46793776701</v>
      </c>
      <c r="M102" s="94">
        <v>4.0361206217242339E-2</v>
      </c>
      <c r="N102" s="94">
        <f t="shared" si="1"/>
        <v>1.5004680544028447E-2</v>
      </c>
      <c r="O102" s="94">
        <f>L102/'סכום נכסי הקרן'!$C$42</f>
        <v>2.1372279549133517E-3</v>
      </c>
    </row>
    <row r="103" spans="2:15">
      <c r="B103" s="88" t="s">
        <v>1187</v>
      </c>
      <c r="C103" s="90" t="s">
        <v>1188</v>
      </c>
      <c r="D103" s="91" t="s">
        <v>125</v>
      </c>
      <c r="E103" s="91" t="s">
        <v>330</v>
      </c>
      <c r="F103" s="90" t="s">
        <v>1189</v>
      </c>
      <c r="G103" s="91" t="s">
        <v>1014</v>
      </c>
      <c r="H103" s="91" t="s">
        <v>139</v>
      </c>
      <c r="I103" s="93">
        <v>450268.42351600004</v>
      </c>
      <c r="J103" s="105">
        <v>12800</v>
      </c>
      <c r="K103" s="93"/>
      <c r="L103" s="93">
        <v>57634.358209888996</v>
      </c>
      <c r="M103" s="94">
        <v>1.0172458039870023E-2</v>
      </c>
      <c r="N103" s="94">
        <f t="shared" si="1"/>
        <v>3.6285279398404137E-3</v>
      </c>
      <c r="O103" s="94">
        <f>L103/'סכום נכסי הקרן'!$C$42</f>
        <v>5.1683815096599387E-4</v>
      </c>
    </row>
    <row r="104" spans="2:15">
      <c r="B104" s="88" t="s">
        <v>1190</v>
      </c>
      <c r="C104" s="90" t="s">
        <v>1191</v>
      </c>
      <c r="D104" s="91" t="s">
        <v>125</v>
      </c>
      <c r="E104" s="91" t="s">
        <v>330</v>
      </c>
      <c r="F104" s="90" t="s">
        <v>676</v>
      </c>
      <c r="G104" s="91" t="s">
        <v>532</v>
      </c>
      <c r="H104" s="91" t="s">
        <v>139</v>
      </c>
      <c r="I104" s="93">
        <v>1255391.4477470003</v>
      </c>
      <c r="J104" s="105">
        <v>2255</v>
      </c>
      <c r="K104" s="93"/>
      <c r="L104" s="93">
        <v>28309.077146721007</v>
      </c>
      <c r="M104" s="94">
        <v>2.3179945472416568E-2</v>
      </c>
      <c r="N104" s="94">
        <f t="shared" si="1"/>
        <v>1.7822750277515886E-3</v>
      </c>
      <c r="O104" s="94">
        <f>L104/'סכום נכסי הקרן'!$C$42</f>
        <v>2.5386265315529292E-4</v>
      </c>
    </row>
    <row r="105" spans="2:15">
      <c r="B105" s="88" t="s">
        <v>1192</v>
      </c>
      <c r="C105" s="90" t="s">
        <v>1193</v>
      </c>
      <c r="D105" s="91" t="s">
        <v>125</v>
      </c>
      <c r="E105" s="91" t="s">
        <v>330</v>
      </c>
      <c r="F105" s="90" t="s">
        <v>428</v>
      </c>
      <c r="G105" s="91" t="s">
        <v>344</v>
      </c>
      <c r="H105" s="91" t="s">
        <v>139</v>
      </c>
      <c r="I105" s="93">
        <v>435573.21256600006</v>
      </c>
      <c r="J105" s="105">
        <v>21470</v>
      </c>
      <c r="K105" s="93"/>
      <c r="L105" s="93">
        <v>93517.568737841008</v>
      </c>
      <c r="M105" s="94">
        <v>3.5705171950403486E-2</v>
      </c>
      <c r="N105" s="94">
        <f t="shared" si="1"/>
        <v>5.887653156394123E-3</v>
      </c>
      <c r="O105" s="94">
        <f>L105/'סכום נכסי הקרן'!$C$42</f>
        <v>8.386221137968332E-4</v>
      </c>
    </row>
    <row r="106" spans="2:15">
      <c r="B106" s="88" t="s">
        <v>1194</v>
      </c>
      <c r="C106" s="90" t="s">
        <v>1195</v>
      </c>
      <c r="D106" s="91" t="s">
        <v>125</v>
      </c>
      <c r="E106" s="91" t="s">
        <v>330</v>
      </c>
      <c r="F106" s="90" t="s">
        <v>431</v>
      </c>
      <c r="G106" s="91" t="s">
        <v>344</v>
      </c>
      <c r="H106" s="91" t="s">
        <v>139</v>
      </c>
      <c r="I106" s="93">
        <v>6252531.3989750026</v>
      </c>
      <c r="J106" s="105">
        <v>1625</v>
      </c>
      <c r="K106" s="93"/>
      <c r="L106" s="93">
        <v>101603.63523332603</v>
      </c>
      <c r="M106" s="94">
        <v>3.2237307832065791E-2</v>
      </c>
      <c r="N106" s="94">
        <f t="shared" si="1"/>
        <v>6.3967334882236975E-3</v>
      </c>
      <c r="O106" s="94">
        <f>L106/'סכום נכסי הקרן'!$C$42</f>
        <v>9.1113420182764051E-4</v>
      </c>
    </row>
    <row r="107" spans="2:15">
      <c r="B107" s="88" t="s">
        <v>1196</v>
      </c>
      <c r="C107" s="90" t="s">
        <v>1197</v>
      </c>
      <c r="D107" s="91" t="s">
        <v>125</v>
      </c>
      <c r="E107" s="91" t="s">
        <v>330</v>
      </c>
      <c r="F107" s="90" t="s">
        <v>1198</v>
      </c>
      <c r="G107" s="91" t="s">
        <v>600</v>
      </c>
      <c r="H107" s="91" t="s">
        <v>139</v>
      </c>
      <c r="I107" s="93">
        <v>640459.79888400016</v>
      </c>
      <c r="J107" s="105">
        <v>7180</v>
      </c>
      <c r="K107" s="93"/>
      <c r="L107" s="93">
        <v>45985.013559904008</v>
      </c>
      <c r="M107" s="94">
        <v>1.3220915924188061E-2</v>
      </c>
      <c r="N107" s="94">
        <f t="shared" si="1"/>
        <v>2.8951117302009311E-3</v>
      </c>
      <c r="O107" s="94">
        <f>L107/'סכום נכסי הקרן'!$C$42</f>
        <v>4.1237223973058823E-4</v>
      </c>
    </row>
    <row r="108" spans="2:15">
      <c r="B108" s="88" t="s">
        <v>1199</v>
      </c>
      <c r="C108" s="90" t="s">
        <v>1200</v>
      </c>
      <c r="D108" s="91" t="s">
        <v>125</v>
      </c>
      <c r="E108" s="91" t="s">
        <v>330</v>
      </c>
      <c r="F108" s="90" t="s">
        <v>1201</v>
      </c>
      <c r="G108" s="91" t="s">
        <v>600</v>
      </c>
      <c r="H108" s="91" t="s">
        <v>139</v>
      </c>
      <c r="I108" s="93">
        <v>160032.32628500008</v>
      </c>
      <c r="J108" s="105">
        <v>21910</v>
      </c>
      <c r="K108" s="93"/>
      <c r="L108" s="93">
        <v>35063.082689101</v>
      </c>
      <c r="M108" s="94">
        <v>1.1617100073731913E-2</v>
      </c>
      <c r="N108" s="94">
        <f t="shared" si="1"/>
        <v>2.2074918355299363E-3</v>
      </c>
      <c r="O108" s="94">
        <f>L108/'סכום נכסי הקרן'!$C$42</f>
        <v>3.1442943735414608E-4</v>
      </c>
    </row>
    <row r="109" spans="2:15">
      <c r="B109" s="88" t="s">
        <v>1202</v>
      </c>
      <c r="C109" s="90" t="s">
        <v>1203</v>
      </c>
      <c r="D109" s="91" t="s">
        <v>125</v>
      </c>
      <c r="E109" s="91" t="s">
        <v>330</v>
      </c>
      <c r="F109" s="90" t="s">
        <v>1204</v>
      </c>
      <c r="G109" s="91" t="s">
        <v>133</v>
      </c>
      <c r="H109" s="91" t="s">
        <v>139</v>
      </c>
      <c r="I109" s="93">
        <v>15918850.300181003</v>
      </c>
      <c r="J109" s="105">
        <v>282</v>
      </c>
      <c r="K109" s="93"/>
      <c r="L109" s="93">
        <v>44891.157846110997</v>
      </c>
      <c r="M109" s="94">
        <v>1.4164301981448862E-2</v>
      </c>
      <c r="N109" s="94">
        <f t="shared" si="1"/>
        <v>2.8262450655423665E-3</v>
      </c>
      <c r="O109" s="94">
        <f>L109/'סכום נכסי הקרן'!$C$42</f>
        <v>4.0256304982894093E-4</v>
      </c>
    </row>
    <row r="110" spans="2:15">
      <c r="B110" s="88" t="s">
        <v>1205</v>
      </c>
      <c r="C110" s="90" t="s">
        <v>1206</v>
      </c>
      <c r="D110" s="91" t="s">
        <v>125</v>
      </c>
      <c r="E110" s="91" t="s">
        <v>330</v>
      </c>
      <c r="F110" s="90" t="s">
        <v>1207</v>
      </c>
      <c r="G110" s="91" t="s">
        <v>352</v>
      </c>
      <c r="H110" s="91" t="s">
        <v>139</v>
      </c>
      <c r="I110" s="93">
        <v>15231674.054531002</v>
      </c>
      <c r="J110" s="105">
        <v>315</v>
      </c>
      <c r="K110" s="93"/>
      <c r="L110" s="93">
        <v>47979.773271772006</v>
      </c>
      <c r="M110" s="94">
        <v>1.6614382078286177E-2</v>
      </c>
      <c r="N110" s="94">
        <f t="shared" si="1"/>
        <v>3.020697258913197E-3</v>
      </c>
      <c r="O110" s="94">
        <f>L110/'סכום נכסי הקרן'!$C$42</f>
        <v>4.3026031818109867E-4</v>
      </c>
    </row>
    <row r="111" spans="2:15">
      <c r="B111" s="88" t="s">
        <v>1208</v>
      </c>
      <c r="C111" s="90" t="s">
        <v>1209</v>
      </c>
      <c r="D111" s="91" t="s">
        <v>125</v>
      </c>
      <c r="E111" s="91" t="s">
        <v>330</v>
      </c>
      <c r="F111" s="90" t="s">
        <v>599</v>
      </c>
      <c r="G111" s="91" t="s">
        <v>600</v>
      </c>
      <c r="H111" s="91" t="s">
        <v>139</v>
      </c>
      <c r="I111" s="93">
        <v>11494491.690884</v>
      </c>
      <c r="J111" s="105">
        <v>1935</v>
      </c>
      <c r="K111" s="93"/>
      <c r="L111" s="93">
        <v>222418.41422020708</v>
      </c>
      <c r="M111" s="94">
        <v>4.326676777378894E-2</v>
      </c>
      <c r="N111" s="94">
        <f t="shared" si="1"/>
        <v>1.4002956836856813E-2</v>
      </c>
      <c r="O111" s="94">
        <f>L111/'סכום נכסי הקרן'!$C$42</f>
        <v>1.9945450164939337E-3</v>
      </c>
    </row>
    <row r="112" spans="2:15">
      <c r="B112" s="88" t="s">
        <v>1210</v>
      </c>
      <c r="C112" s="90" t="s">
        <v>1211</v>
      </c>
      <c r="D112" s="91" t="s">
        <v>125</v>
      </c>
      <c r="E112" s="91" t="s">
        <v>330</v>
      </c>
      <c r="F112" s="90" t="s">
        <v>1212</v>
      </c>
      <c r="G112" s="91" t="s">
        <v>134</v>
      </c>
      <c r="H112" s="91" t="s">
        <v>139</v>
      </c>
      <c r="I112" s="93">
        <v>164349.07689400003</v>
      </c>
      <c r="J112" s="105">
        <v>28130</v>
      </c>
      <c r="K112" s="93"/>
      <c r="L112" s="93">
        <v>46231.395330041007</v>
      </c>
      <c r="M112" s="94">
        <v>1.9141516160317246E-2</v>
      </c>
      <c r="N112" s="94">
        <f t="shared" si="1"/>
        <v>2.9106233653535896E-3</v>
      </c>
      <c r="O112" s="94">
        <f>L112/'סכום נכסי הקרן'!$C$42</f>
        <v>4.1458167699100847E-4</v>
      </c>
    </row>
    <row r="113" spans="2:15">
      <c r="B113" s="88" t="s">
        <v>1213</v>
      </c>
      <c r="C113" s="90" t="s">
        <v>1214</v>
      </c>
      <c r="D113" s="91" t="s">
        <v>125</v>
      </c>
      <c r="E113" s="91" t="s">
        <v>330</v>
      </c>
      <c r="F113" s="90" t="s">
        <v>1215</v>
      </c>
      <c r="G113" s="91" t="s">
        <v>1041</v>
      </c>
      <c r="H113" s="91" t="s">
        <v>139</v>
      </c>
      <c r="I113" s="93">
        <v>2160425.2422149996</v>
      </c>
      <c r="J113" s="105">
        <v>1105</v>
      </c>
      <c r="K113" s="93"/>
      <c r="L113" s="93">
        <v>23872.698926481004</v>
      </c>
      <c r="M113" s="94">
        <v>2.1585952714876434E-2</v>
      </c>
      <c r="N113" s="94">
        <f t="shared" si="1"/>
        <v>1.5029707581487685E-3</v>
      </c>
      <c r="O113" s="94">
        <f>L113/'סכום נכסי הקרן'!$C$42</f>
        <v>2.1407927415097473E-4</v>
      </c>
    </row>
    <row r="114" spans="2:15">
      <c r="B114" s="95"/>
      <c r="C114" s="90"/>
      <c r="D114" s="90"/>
      <c r="E114" s="90"/>
      <c r="F114" s="90"/>
      <c r="G114" s="90"/>
      <c r="H114" s="90"/>
      <c r="I114" s="93"/>
      <c r="J114" s="105"/>
      <c r="K114" s="90"/>
      <c r="L114" s="90"/>
      <c r="M114" s="90"/>
      <c r="N114" s="94"/>
      <c r="O114" s="90"/>
    </row>
    <row r="115" spans="2:15">
      <c r="B115" s="87" t="s">
        <v>30</v>
      </c>
      <c r="C115" s="82"/>
      <c r="D115" s="83"/>
      <c r="E115" s="83"/>
      <c r="F115" s="82"/>
      <c r="G115" s="83"/>
      <c r="H115" s="83"/>
      <c r="I115" s="85"/>
      <c r="J115" s="103"/>
      <c r="K115" s="85">
        <v>197.68953688800005</v>
      </c>
      <c r="L115" s="85">
        <f>SUM(L116:L185)</f>
        <v>824967.13070868398</v>
      </c>
      <c r="M115" s="86"/>
      <c r="N115" s="86">
        <f t="shared" si="1"/>
        <v>5.1938051818417284E-2</v>
      </c>
      <c r="O115" s="86">
        <f>L115/'סכום נכסי הקרן'!$C$42</f>
        <v>7.3979219980285921E-3</v>
      </c>
    </row>
    <row r="116" spans="2:15">
      <c r="B116" s="88" t="s">
        <v>1216</v>
      </c>
      <c r="C116" s="90" t="s">
        <v>1217</v>
      </c>
      <c r="D116" s="91" t="s">
        <v>125</v>
      </c>
      <c r="E116" s="91" t="s">
        <v>330</v>
      </c>
      <c r="F116" s="90" t="s">
        <v>1218</v>
      </c>
      <c r="G116" s="91" t="s">
        <v>1219</v>
      </c>
      <c r="H116" s="91" t="s">
        <v>139</v>
      </c>
      <c r="I116" s="93">
        <v>9643397.2066370025</v>
      </c>
      <c r="J116" s="105">
        <v>147.80000000000001</v>
      </c>
      <c r="K116" s="93"/>
      <c r="L116" s="93">
        <v>14252.941072207999</v>
      </c>
      <c r="M116" s="94">
        <v>3.2485418896057543E-2</v>
      </c>
      <c r="N116" s="94">
        <f t="shared" si="1"/>
        <v>8.9733271110724344E-4</v>
      </c>
      <c r="O116" s="94">
        <f>L116/'סכום נכסי הקרן'!$C$42</f>
        <v>1.2781375447542162E-4</v>
      </c>
    </row>
    <row r="117" spans="2:15">
      <c r="B117" s="88" t="s">
        <v>1220</v>
      </c>
      <c r="C117" s="90" t="s">
        <v>1221</v>
      </c>
      <c r="D117" s="91" t="s">
        <v>125</v>
      </c>
      <c r="E117" s="91" t="s">
        <v>330</v>
      </c>
      <c r="F117" s="90" t="s">
        <v>1222</v>
      </c>
      <c r="G117" s="91" t="s">
        <v>525</v>
      </c>
      <c r="H117" s="91" t="s">
        <v>139</v>
      </c>
      <c r="I117" s="93">
        <v>3906540.8964620004</v>
      </c>
      <c r="J117" s="105">
        <v>427.1</v>
      </c>
      <c r="K117" s="93"/>
      <c r="L117" s="93">
        <v>16684.836167611</v>
      </c>
      <c r="M117" s="94">
        <v>2.3696751580069692E-2</v>
      </c>
      <c r="N117" s="94">
        <f t="shared" si="1"/>
        <v>1.0504392880607903E-3</v>
      </c>
      <c r="O117" s="94">
        <f>L117/'סכום נכסי הקרן'!$C$42</f>
        <v>1.4962185997863681E-4</v>
      </c>
    </row>
    <row r="118" spans="2:15">
      <c r="B118" s="88" t="s">
        <v>1223</v>
      </c>
      <c r="C118" s="90" t="s">
        <v>1224</v>
      </c>
      <c r="D118" s="91" t="s">
        <v>125</v>
      </c>
      <c r="E118" s="91" t="s">
        <v>330</v>
      </c>
      <c r="F118" s="90" t="s">
        <v>1225</v>
      </c>
      <c r="G118" s="91" t="s">
        <v>1226</v>
      </c>
      <c r="H118" s="91" t="s">
        <v>139</v>
      </c>
      <c r="I118" s="93">
        <v>133134.36142400003</v>
      </c>
      <c r="J118" s="105">
        <v>1975</v>
      </c>
      <c r="K118" s="93"/>
      <c r="L118" s="93">
        <v>2629.4036381310007</v>
      </c>
      <c r="M118" s="94">
        <v>2.9790664709478377E-2</v>
      </c>
      <c r="N118" s="94">
        <f t="shared" si="1"/>
        <v>1.6554126500951182E-4</v>
      </c>
      <c r="O118" s="94">
        <f>L118/'סכום נכסי הקרן'!$C$42</f>
        <v>2.3579270363796786E-5</v>
      </c>
    </row>
    <row r="119" spans="2:15">
      <c r="B119" s="88" t="s">
        <v>1227</v>
      </c>
      <c r="C119" s="90" t="s">
        <v>1228</v>
      </c>
      <c r="D119" s="91" t="s">
        <v>125</v>
      </c>
      <c r="E119" s="91" t="s">
        <v>330</v>
      </c>
      <c r="F119" s="90" t="s">
        <v>1229</v>
      </c>
      <c r="G119" s="91" t="s">
        <v>135</v>
      </c>
      <c r="H119" s="91" t="s">
        <v>139</v>
      </c>
      <c r="I119" s="93">
        <v>1740208.6267500005</v>
      </c>
      <c r="J119" s="105">
        <v>461.8</v>
      </c>
      <c r="K119" s="93"/>
      <c r="L119" s="93">
        <v>8036.2834375420007</v>
      </c>
      <c r="M119" s="94">
        <v>3.1633531638164736E-2</v>
      </c>
      <c r="N119" s="94">
        <f t="shared" si="1"/>
        <v>5.0594610387445262E-4</v>
      </c>
      <c r="O119" s="94">
        <f>L119/'סכום נכסי הקרן'!$C$42</f>
        <v>7.2065656693392165E-5</v>
      </c>
    </row>
    <row r="120" spans="2:15">
      <c r="B120" s="88" t="s">
        <v>1230</v>
      </c>
      <c r="C120" s="90" t="s">
        <v>1231</v>
      </c>
      <c r="D120" s="91" t="s">
        <v>125</v>
      </c>
      <c r="E120" s="91" t="s">
        <v>330</v>
      </c>
      <c r="F120" s="90" t="s">
        <v>1232</v>
      </c>
      <c r="G120" s="91" t="s">
        <v>135</v>
      </c>
      <c r="H120" s="91" t="s">
        <v>139</v>
      </c>
      <c r="I120" s="93">
        <v>765223.37969000009</v>
      </c>
      <c r="J120" s="105">
        <v>2608</v>
      </c>
      <c r="K120" s="93"/>
      <c r="L120" s="93">
        <v>19957.025742379003</v>
      </c>
      <c r="M120" s="94">
        <v>4.528659375444042E-2</v>
      </c>
      <c r="N120" s="94">
        <f t="shared" si="1"/>
        <v>1.2564488917985654E-3</v>
      </c>
      <c r="O120" s="94">
        <f>L120/'סכום נכסי הקרן'!$C$42</f>
        <v>1.7896533602246509E-4</v>
      </c>
    </row>
    <row r="121" spans="2:15">
      <c r="B121" s="88" t="s">
        <v>1233</v>
      </c>
      <c r="C121" s="90" t="s">
        <v>1234</v>
      </c>
      <c r="D121" s="91" t="s">
        <v>125</v>
      </c>
      <c r="E121" s="91" t="s">
        <v>330</v>
      </c>
      <c r="F121" s="90" t="s">
        <v>1235</v>
      </c>
      <c r="G121" s="91" t="s">
        <v>507</v>
      </c>
      <c r="H121" s="91" t="s">
        <v>139</v>
      </c>
      <c r="I121" s="93">
        <v>251159.29839000001</v>
      </c>
      <c r="J121" s="105">
        <v>9912</v>
      </c>
      <c r="K121" s="93"/>
      <c r="L121" s="93">
        <v>24894.909656418004</v>
      </c>
      <c r="M121" s="94">
        <v>6.2789824597500002E-2</v>
      </c>
      <c r="N121" s="94">
        <f t="shared" si="1"/>
        <v>1.5673268177837773E-3</v>
      </c>
      <c r="O121" s="94">
        <f>L121/'סכום נכסי הקרן'!$C$42</f>
        <v>2.2324598511935659E-4</v>
      </c>
    </row>
    <row r="122" spans="2:15">
      <c r="B122" s="88" t="s">
        <v>1236</v>
      </c>
      <c r="C122" s="90" t="s">
        <v>1237</v>
      </c>
      <c r="D122" s="91" t="s">
        <v>125</v>
      </c>
      <c r="E122" s="91" t="s">
        <v>330</v>
      </c>
      <c r="F122" s="90" t="s">
        <v>1238</v>
      </c>
      <c r="G122" s="91" t="s">
        <v>134</v>
      </c>
      <c r="H122" s="91" t="s">
        <v>139</v>
      </c>
      <c r="I122" s="93">
        <v>956797.32719999994</v>
      </c>
      <c r="J122" s="105">
        <v>625.9</v>
      </c>
      <c r="K122" s="93"/>
      <c r="L122" s="93">
        <v>5988.594470946</v>
      </c>
      <c r="M122" s="94">
        <v>1.6836305242785198E-2</v>
      </c>
      <c r="N122" s="94">
        <f t="shared" si="1"/>
        <v>3.7702826982244331E-4</v>
      </c>
      <c r="O122" s="94">
        <f>L122/'סכום נכסי הקרן'!$C$42</f>
        <v>5.370293327423288E-5</v>
      </c>
    </row>
    <row r="123" spans="2:15">
      <c r="B123" s="88" t="s">
        <v>1239</v>
      </c>
      <c r="C123" s="90" t="s">
        <v>1240</v>
      </c>
      <c r="D123" s="91" t="s">
        <v>125</v>
      </c>
      <c r="E123" s="91" t="s">
        <v>330</v>
      </c>
      <c r="F123" s="90" t="s">
        <v>1241</v>
      </c>
      <c r="G123" s="91" t="s">
        <v>134</v>
      </c>
      <c r="H123" s="91" t="s">
        <v>139</v>
      </c>
      <c r="I123" s="93">
        <v>48931.189392000008</v>
      </c>
      <c r="J123" s="105">
        <v>6915</v>
      </c>
      <c r="K123" s="93"/>
      <c r="L123" s="93">
        <v>3383.5918436890001</v>
      </c>
      <c r="M123" s="94">
        <v>4.3735003063520937E-3</v>
      </c>
      <c r="N123" s="94">
        <f t="shared" si="1"/>
        <v>2.1302323688814995E-4</v>
      </c>
      <c r="O123" s="94">
        <f>L123/'סכום נכסי הקרן'!$C$42</f>
        <v>3.0342479840710435E-5</v>
      </c>
    </row>
    <row r="124" spans="2:15">
      <c r="B124" s="88" t="s">
        <v>1242</v>
      </c>
      <c r="C124" s="90" t="s">
        <v>1243</v>
      </c>
      <c r="D124" s="91" t="s">
        <v>125</v>
      </c>
      <c r="E124" s="91" t="s">
        <v>330</v>
      </c>
      <c r="F124" s="90" t="s">
        <v>684</v>
      </c>
      <c r="G124" s="91" t="s">
        <v>576</v>
      </c>
      <c r="H124" s="91" t="s">
        <v>139</v>
      </c>
      <c r="I124" s="93">
        <v>77249.025537000023</v>
      </c>
      <c r="J124" s="105">
        <v>6622</v>
      </c>
      <c r="K124" s="93"/>
      <c r="L124" s="93">
        <v>5115.4304712110015</v>
      </c>
      <c r="M124" s="94">
        <v>6.0103882243922159E-3</v>
      </c>
      <c r="N124" s="94">
        <f t="shared" si="1"/>
        <v>3.220558528908078E-4</v>
      </c>
      <c r="O124" s="94">
        <f>L124/'סכום נכסי הקרן'!$C$42</f>
        <v>4.5872804144146098E-5</v>
      </c>
    </row>
    <row r="125" spans="2:15">
      <c r="B125" s="88" t="s">
        <v>1244</v>
      </c>
      <c r="C125" s="90" t="s">
        <v>1245</v>
      </c>
      <c r="D125" s="91" t="s">
        <v>125</v>
      </c>
      <c r="E125" s="91" t="s">
        <v>330</v>
      </c>
      <c r="F125" s="90" t="s">
        <v>1246</v>
      </c>
      <c r="G125" s="91" t="s">
        <v>1247</v>
      </c>
      <c r="H125" s="91" t="s">
        <v>139</v>
      </c>
      <c r="I125" s="93">
        <v>871900.3016890001</v>
      </c>
      <c r="J125" s="105">
        <v>343.1</v>
      </c>
      <c r="K125" s="93"/>
      <c r="L125" s="93">
        <v>2991.4899363000009</v>
      </c>
      <c r="M125" s="94">
        <v>4.4889317761325868E-2</v>
      </c>
      <c r="N125" s="94">
        <f t="shared" si="1"/>
        <v>1.8833739374846554E-4</v>
      </c>
      <c r="O125" s="94">
        <f>L125/'סכום נכסי הקרן'!$C$42</f>
        <v>2.6826292082235524E-5</v>
      </c>
    </row>
    <row r="126" spans="2:15">
      <c r="B126" s="88" t="s">
        <v>1248</v>
      </c>
      <c r="C126" s="90" t="s">
        <v>1249</v>
      </c>
      <c r="D126" s="91" t="s">
        <v>125</v>
      </c>
      <c r="E126" s="91" t="s">
        <v>330</v>
      </c>
      <c r="F126" s="90" t="s">
        <v>1250</v>
      </c>
      <c r="G126" s="91" t="s">
        <v>352</v>
      </c>
      <c r="H126" s="91" t="s">
        <v>139</v>
      </c>
      <c r="I126" s="93">
        <v>498207.15893000009</v>
      </c>
      <c r="J126" s="105">
        <v>4378</v>
      </c>
      <c r="K126" s="93"/>
      <c r="L126" s="93">
        <v>21811.509418037</v>
      </c>
      <c r="M126" s="94">
        <v>3.1062852986031276E-2</v>
      </c>
      <c r="N126" s="94">
        <f t="shared" si="1"/>
        <v>1.3732029607273386E-3</v>
      </c>
      <c r="O126" s="94">
        <f>L126/'סכום נכסי הקרן'!$C$42</f>
        <v>1.9559548414406323E-4</v>
      </c>
    </row>
    <row r="127" spans="2:15">
      <c r="B127" s="88" t="s">
        <v>1251</v>
      </c>
      <c r="C127" s="90" t="s">
        <v>1252</v>
      </c>
      <c r="D127" s="91" t="s">
        <v>125</v>
      </c>
      <c r="E127" s="91" t="s">
        <v>330</v>
      </c>
      <c r="F127" s="90" t="s">
        <v>1253</v>
      </c>
      <c r="G127" s="91" t="s">
        <v>162</v>
      </c>
      <c r="H127" s="91" t="s">
        <v>139</v>
      </c>
      <c r="I127" s="93">
        <v>50921.551084999999</v>
      </c>
      <c r="J127" s="105">
        <v>8800</v>
      </c>
      <c r="K127" s="93"/>
      <c r="L127" s="93">
        <v>4481.0964954540013</v>
      </c>
      <c r="M127" s="94">
        <v>4.7154601063576114E-3</v>
      </c>
      <c r="N127" s="94">
        <f t="shared" si="1"/>
        <v>2.8211963037155715E-4</v>
      </c>
      <c r="O127" s="94">
        <f>L127/'סכום נכסי הקרן'!$C$42</f>
        <v>4.0184391723013198E-5</v>
      </c>
    </row>
    <row r="128" spans="2:15">
      <c r="B128" s="88" t="s">
        <v>1254</v>
      </c>
      <c r="C128" s="90" t="s">
        <v>1255</v>
      </c>
      <c r="D128" s="91" t="s">
        <v>125</v>
      </c>
      <c r="E128" s="91" t="s">
        <v>330</v>
      </c>
      <c r="F128" s="90" t="s">
        <v>1256</v>
      </c>
      <c r="G128" s="91" t="s">
        <v>1226</v>
      </c>
      <c r="H128" s="91" t="s">
        <v>139</v>
      </c>
      <c r="I128" s="93">
        <v>523312.19722800003</v>
      </c>
      <c r="J128" s="105">
        <v>474.8</v>
      </c>
      <c r="K128" s="93"/>
      <c r="L128" s="93">
        <v>2484.6863121840001</v>
      </c>
      <c r="M128" s="94">
        <v>1.0079034258576616E-2</v>
      </c>
      <c r="N128" s="94">
        <f t="shared" si="1"/>
        <v>1.5643019173850619E-4</v>
      </c>
      <c r="O128" s="94">
        <f>L128/'סכום נכסי הקרן'!$C$42</f>
        <v>2.2281512611679452E-5</v>
      </c>
    </row>
    <row r="129" spans="2:15">
      <c r="B129" s="88" t="s">
        <v>1257</v>
      </c>
      <c r="C129" s="90" t="s">
        <v>1258</v>
      </c>
      <c r="D129" s="91" t="s">
        <v>125</v>
      </c>
      <c r="E129" s="91" t="s">
        <v>330</v>
      </c>
      <c r="F129" s="90" t="s">
        <v>1259</v>
      </c>
      <c r="G129" s="91" t="s">
        <v>507</v>
      </c>
      <c r="H129" s="91" t="s">
        <v>139</v>
      </c>
      <c r="I129" s="93">
        <v>548587.32219700003</v>
      </c>
      <c r="J129" s="105">
        <v>2461</v>
      </c>
      <c r="K129" s="93"/>
      <c r="L129" s="93">
        <v>13500.733999236003</v>
      </c>
      <c r="M129" s="94">
        <v>1.9596761844151489E-2</v>
      </c>
      <c r="N129" s="94">
        <f t="shared" si="1"/>
        <v>8.4997546682450667E-4</v>
      </c>
      <c r="O129" s="94">
        <f>L129/'סכום נכסי הקרן'!$C$42</f>
        <v>1.2106831087522406E-4</v>
      </c>
    </row>
    <row r="130" spans="2:15">
      <c r="B130" s="88" t="s">
        <v>1260</v>
      </c>
      <c r="C130" s="90" t="s">
        <v>1261</v>
      </c>
      <c r="D130" s="91" t="s">
        <v>125</v>
      </c>
      <c r="E130" s="91" t="s">
        <v>330</v>
      </c>
      <c r="F130" s="90" t="s">
        <v>1262</v>
      </c>
      <c r="G130" s="91" t="s">
        <v>135</v>
      </c>
      <c r="H130" s="91" t="s">
        <v>139</v>
      </c>
      <c r="I130" s="93">
        <v>292858.12057100004</v>
      </c>
      <c r="J130" s="105">
        <v>1686</v>
      </c>
      <c r="K130" s="93"/>
      <c r="L130" s="93">
        <v>4937.5879128360011</v>
      </c>
      <c r="M130" s="94">
        <v>4.4859501146003254E-2</v>
      </c>
      <c r="N130" s="94">
        <f t="shared" si="1"/>
        <v>3.1085929042356641E-4</v>
      </c>
      <c r="O130" s="94">
        <f>L130/'סכום נכסי הקרן'!$C$42</f>
        <v>4.4277994695607365E-5</v>
      </c>
    </row>
    <row r="131" spans="2:15">
      <c r="B131" s="88" t="s">
        <v>1263</v>
      </c>
      <c r="C131" s="90" t="s">
        <v>1264</v>
      </c>
      <c r="D131" s="91" t="s">
        <v>125</v>
      </c>
      <c r="E131" s="91" t="s">
        <v>330</v>
      </c>
      <c r="F131" s="90" t="s">
        <v>1265</v>
      </c>
      <c r="G131" s="91" t="s">
        <v>507</v>
      </c>
      <c r="H131" s="91" t="s">
        <v>139</v>
      </c>
      <c r="I131" s="93">
        <v>127675.85659100002</v>
      </c>
      <c r="J131" s="105">
        <v>7850</v>
      </c>
      <c r="K131" s="93"/>
      <c r="L131" s="93">
        <v>10022.554742519002</v>
      </c>
      <c r="M131" s="94">
        <v>2.5227327288760714E-2</v>
      </c>
      <c r="N131" s="94">
        <f t="shared" si="1"/>
        <v>6.3099722181985383E-4</v>
      </c>
      <c r="O131" s="94">
        <f>L131/'סכום נכסי הקרן'!$C$42</f>
        <v>8.987761505410802E-5</v>
      </c>
    </row>
    <row r="132" spans="2:15">
      <c r="B132" s="88" t="s">
        <v>1266</v>
      </c>
      <c r="C132" s="90" t="s">
        <v>1267</v>
      </c>
      <c r="D132" s="91" t="s">
        <v>125</v>
      </c>
      <c r="E132" s="91" t="s">
        <v>330</v>
      </c>
      <c r="F132" s="90" t="s">
        <v>1268</v>
      </c>
      <c r="G132" s="91" t="s">
        <v>1269</v>
      </c>
      <c r="H132" s="91" t="s">
        <v>139</v>
      </c>
      <c r="I132" s="93">
        <v>393218.98421800009</v>
      </c>
      <c r="J132" s="105">
        <v>206</v>
      </c>
      <c r="K132" s="93"/>
      <c r="L132" s="93">
        <v>810.03110748300003</v>
      </c>
      <c r="M132" s="94">
        <v>1.3367053402471523E-2</v>
      </c>
      <c r="N132" s="94">
        <f t="shared" si="1"/>
        <v>5.0997713810537798E-5</v>
      </c>
      <c r="O132" s="94">
        <f>L132/'סכום נכסי הקרן'!$C$42</f>
        <v>7.2639826801197282E-6</v>
      </c>
    </row>
    <row r="133" spans="2:15">
      <c r="B133" s="88" t="s">
        <v>1270</v>
      </c>
      <c r="C133" s="90" t="s">
        <v>1271</v>
      </c>
      <c r="D133" s="91" t="s">
        <v>125</v>
      </c>
      <c r="E133" s="91" t="s">
        <v>330</v>
      </c>
      <c r="F133" s="90" t="s">
        <v>1272</v>
      </c>
      <c r="G133" s="91" t="s">
        <v>576</v>
      </c>
      <c r="H133" s="91" t="s">
        <v>139</v>
      </c>
      <c r="I133" s="93">
        <v>797331.10600000015</v>
      </c>
      <c r="J133" s="105">
        <v>956.7</v>
      </c>
      <c r="K133" s="93"/>
      <c r="L133" s="93">
        <v>7628.0666911020016</v>
      </c>
      <c r="M133" s="94">
        <v>1.748662973088309E-2</v>
      </c>
      <c r="N133" s="94">
        <f t="shared" si="1"/>
        <v>4.8024570716709183E-4</v>
      </c>
      <c r="O133" s="94">
        <f>L133/'סכום נכסי הקרן'!$C$42</f>
        <v>6.8404958544293965E-5</v>
      </c>
    </row>
    <row r="134" spans="2:15">
      <c r="B134" s="88" t="s">
        <v>1273</v>
      </c>
      <c r="C134" s="90" t="s">
        <v>1274</v>
      </c>
      <c r="D134" s="91" t="s">
        <v>125</v>
      </c>
      <c r="E134" s="91" t="s">
        <v>330</v>
      </c>
      <c r="F134" s="90" t="s">
        <v>1275</v>
      </c>
      <c r="G134" s="91" t="s">
        <v>1133</v>
      </c>
      <c r="H134" s="91" t="s">
        <v>139</v>
      </c>
      <c r="I134" s="93">
        <v>807902.5204690001</v>
      </c>
      <c r="J134" s="105">
        <v>116.9</v>
      </c>
      <c r="K134" s="93"/>
      <c r="L134" s="93">
        <v>944.43804523400013</v>
      </c>
      <c r="M134" s="94">
        <v>8.2181728417954278E-3</v>
      </c>
      <c r="N134" s="94">
        <f t="shared" si="1"/>
        <v>5.9459668520987145E-5</v>
      </c>
      <c r="O134" s="94">
        <f>L134/'סכום נכסי הקרן'!$C$42</f>
        <v>8.4692816604822636E-6</v>
      </c>
    </row>
    <row r="135" spans="2:15">
      <c r="B135" s="88" t="s">
        <v>1276</v>
      </c>
      <c r="C135" s="90" t="s">
        <v>1277</v>
      </c>
      <c r="D135" s="91" t="s">
        <v>125</v>
      </c>
      <c r="E135" s="91" t="s">
        <v>330</v>
      </c>
      <c r="F135" s="90" t="s">
        <v>1278</v>
      </c>
      <c r="G135" s="91" t="s">
        <v>1269</v>
      </c>
      <c r="H135" s="91" t="s">
        <v>139</v>
      </c>
      <c r="I135" s="93">
        <v>877286.6719780002</v>
      </c>
      <c r="J135" s="105">
        <v>5770</v>
      </c>
      <c r="K135" s="93"/>
      <c r="L135" s="93">
        <v>50619.440973166013</v>
      </c>
      <c r="M135" s="94">
        <v>3.5473548210064834E-2</v>
      </c>
      <c r="N135" s="94">
        <f t="shared" si="1"/>
        <v>3.1868847259709818E-3</v>
      </c>
      <c r="O135" s="94">
        <f>L135/'סכום נכסי הקרן'!$C$42</f>
        <v>4.5393163189617094E-4</v>
      </c>
    </row>
    <row r="136" spans="2:15">
      <c r="B136" s="88" t="s">
        <v>1279</v>
      </c>
      <c r="C136" s="90" t="s">
        <v>1280</v>
      </c>
      <c r="D136" s="91" t="s">
        <v>125</v>
      </c>
      <c r="E136" s="91" t="s">
        <v>330</v>
      </c>
      <c r="F136" s="90" t="s">
        <v>1281</v>
      </c>
      <c r="G136" s="91" t="s">
        <v>651</v>
      </c>
      <c r="H136" s="91" t="s">
        <v>139</v>
      </c>
      <c r="I136" s="93">
        <v>265961.75037199998</v>
      </c>
      <c r="J136" s="105">
        <v>9957</v>
      </c>
      <c r="K136" s="93"/>
      <c r="L136" s="93">
        <v>26481.811484629005</v>
      </c>
      <c r="M136" s="94">
        <v>3.0052409490198283E-2</v>
      </c>
      <c r="N136" s="94">
        <f t="shared" si="1"/>
        <v>1.6672345429722475E-3</v>
      </c>
      <c r="O136" s="94">
        <f>L136/'סכום נכסי הקרן'!$C$42</f>
        <v>2.3747658353550071E-4</v>
      </c>
    </row>
    <row r="137" spans="2:15">
      <c r="B137" s="88" t="s">
        <v>1282</v>
      </c>
      <c r="C137" s="90" t="s">
        <v>1283</v>
      </c>
      <c r="D137" s="91" t="s">
        <v>125</v>
      </c>
      <c r="E137" s="91" t="s">
        <v>330</v>
      </c>
      <c r="F137" s="90" t="s">
        <v>1284</v>
      </c>
      <c r="G137" s="91" t="s">
        <v>134</v>
      </c>
      <c r="H137" s="91" t="s">
        <v>139</v>
      </c>
      <c r="I137" s="93">
        <v>3300950.7788399998</v>
      </c>
      <c r="J137" s="105">
        <v>187.1</v>
      </c>
      <c r="K137" s="93"/>
      <c r="L137" s="93">
        <v>6176.0789072099997</v>
      </c>
      <c r="M137" s="94">
        <v>2.2044073570738388E-2</v>
      </c>
      <c r="N137" s="94">
        <f t="shared" si="1"/>
        <v>3.8883186296373776E-4</v>
      </c>
      <c r="O137" s="94">
        <f>L137/'סכום נכסי הקרן'!$C$42</f>
        <v>5.5384206604642957E-5</v>
      </c>
    </row>
    <row r="138" spans="2:15">
      <c r="B138" s="88" t="s">
        <v>1285</v>
      </c>
      <c r="C138" s="90" t="s">
        <v>1286</v>
      </c>
      <c r="D138" s="91" t="s">
        <v>125</v>
      </c>
      <c r="E138" s="91" t="s">
        <v>330</v>
      </c>
      <c r="F138" s="90" t="s">
        <v>1287</v>
      </c>
      <c r="G138" s="91" t="s">
        <v>162</v>
      </c>
      <c r="H138" s="91" t="s">
        <v>139</v>
      </c>
      <c r="I138" s="93">
        <v>385400.02051000006</v>
      </c>
      <c r="J138" s="105">
        <v>326.2</v>
      </c>
      <c r="K138" s="93"/>
      <c r="L138" s="93">
        <v>1257.1748661409999</v>
      </c>
      <c r="M138" s="94">
        <v>2.1736667144753002E-2</v>
      </c>
      <c r="N138" s="94">
        <f t="shared" si="1"/>
        <v>7.9148866557085171E-5</v>
      </c>
      <c r="O138" s="94">
        <f>L138/'סכום נכסי הקרן'!$C$42</f>
        <v>1.1273760191637721E-5</v>
      </c>
    </row>
    <row r="139" spans="2:15">
      <c r="B139" s="88" t="s">
        <v>1288</v>
      </c>
      <c r="C139" s="90" t="s">
        <v>1289</v>
      </c>
      <c r="D139" s="91" t="s">
        <v>125</v>
      </c>
      <c r="E139" s="91" t="s">
        <v>330</v>
      </c>
      <c r="F139" s="90" t="s">
        <v>1290</v>
      </c>
      <c r="G139" s="91" t="s">
        <v>135</v>
      </c>
      <c r="H139" s="91" t="s">
        <v>139</v>
      </c>
      <c r="I139" s="93">
        <v>3109591.3134000008</v>
      </c>
      <c r="J139" s="105">
        <v>369.5</v>
      </c>
      <c r="K139" s="93"/>
      <c r="L139" s="93">
        <v>11489.939903013001</v>
      </c>
      <c r="M139" s="94">
        <v>3.899977284851458E-2</v>
      </c>
      <c r="N139" s="94">
        <f t="shared" si="1"/>
        <v>7.2338044978900132E-4</v>
      </c>
      <c r="O139" s="94">
        <f>L139/'סכום נכסי הקרן'!$C$42</f>
        <v>1.030364435144296E-4</v>
      </c>
    </row>
    <row r="140" spans="2:15">
      <c r="B140" s="88" t="s">
        <v>1291</v>
      </c>
      <c r="C140" s="90" t="s">
        <v>1292</v>
      </c>
      <c r="D140" s="91" t="s">
        <v>125</v>
      </c>
      <c r="E140" s="91" t="s">
        <v>330</v>
      </c>
      <c r="F140" s="90" t="s">
        <v>1293</v>
      </c>
      <c r="G140" s="91" t="s">
        <v>162</v>
      </c>
      <c r="H140" s="91" t="s">
        <v>139</v>
      </c>
      <c r="I140" s="93">
        <v>3217477.7866880014</v>
      </c>
      <c r="J140" s="105">
        <v>169.8</v>
      </c>
      <c r="K140" s="93"/>
      <c r="L140" s="93">
        <v>5463.2772810000006</v>
      </c>
      <c r="M140" s="94">
        <v>2.9742570261014477E-2</v>
      </c>
      <c r="N140" s="94">
        <f t="shared" ref="N140:N185" si="2">IFERROR(L140/$L$11,0)</f>
        <v>3.4395549586951923E-4</v>
      </c>
      <c r="O140" s="94">
        <f>L140/'סכום נכסי הקרן'!$C$42</f>
        <v>4.899213274560381E-5</v>
      </c>
    </row>
    <row r="141" spans="2:15">
      <c r="B141" s="88" t="s">
        <v>1294</v>
      </c>
      <c r="C141" s="90" t="s">
        <v>1295</v>
      </c>
      <c r="D141" s="91" t="s">
        <v>125</v>
      </c>
      <c r="E141" s="91" t="s">
        <v>330</v>
      </c>
      <c r="F141" s="90" t="s">
        <v>1296</v>
      </c>
      <c r="G141" s="91" t="s">
        <v>445</v>
      </c>
      <c r="H141" s="91" t="s">
        <v>139</v>
      </c>
      <c r="I141" s="93">
        <v>1079061.9686690003</v>
      </c>
      <c r="J141" s="105">
        <v>1067</v>
      </c>
      <c r="K141" s="93"/>
      <c r="L141" s="93">
        <v>11513.591215344004</v>
      </c>
      <c r="M141" s="94">
        <v>3.1522174435068322E-2</v>
      </c>
      <c r="N141" s="94">
        <f t="shared" si="2"/>
        <v>7.2486948255127146E-4</v>
      </c>
      <c r="O141" s="94">
        <f>L141/'סכום נכסי הקרן'!$C$42</f>
        <v>1.0324853749643526E-4</v>
      </c>
    </row>
    <row r="142" spans="2:15">
      <c r="B142" s="88" t="s">
        <v>1297</v>
      </c>
      <c r="C142" s="90" t="s">
        <v>1298</v>
      </c>
      <c r="D142" s="91" t="s">
        <v>125</v>
      </c>
      <c r="E142" s="91" t="s">
        <v>330</v>
      </c>
      <c r="F142" s="90" t="s">
        <v>1299</v>
      </c>
      <c r="G142" s="91" t="s">
        <v>164</v>
      </c>
      <c r="H142" s="91" t="s">
        <v>139</v>
      </c>
      <c r="I142" s="93">
        <v>267699.93218400003</v>
      </c>
      <c r="J142" s="105">
        <v>2004</v>
      </c>
      <c r="K142" s="93"/>
      <c r="L142" s="93">
        <v>5364.706640966001</v>
      </c>
      <c r="M142" s="94">
        <v>2.2643508212312761E-2</v>
      </c>
      <c r="N142" s="94">
        <f t="shared" si="2"/>
        <v>3.3774971285188254E-4</v>
      </c>
      <c r="O142" s="94">
        <f>L142/'סכום נכסי הקרן'!$C$42</f>
        <v>4.8108197035776381E-5</v>
      </c>
    </row>
    <row r="143" spans="2:15">
      <c r="B143" s="88" t="s">
        <v>1300</v>
      </c>
      <c r="C143" s="90" t="s">
        <v>1301</v>
      </c>
      <c r="D143" s="91" t="s">
        <v>125</v>
      </c>
      <c r="E143" s="91" t="s">
        <v>330</v>
      </c>
      <c r="F143" s="90" t="s">
        <v>606</v>
      </c>
      <c r="G143" s="91" t="s">
        <v>136</v>
      </c>
      <c r="H143" s="91" t="s">
        <v>139</v>
      </c>
      <c r="I143" s="93">
        <v>1271033.090721</v>
      </c>
      <c r="J143" s="105">
        <v>982</v>
      </c>
      <c r="K143" s="93"/>
      <c r="L143" s="93">
        <v>12481.544950871003</v>
      </c>
      <c r="M143" s="94">
        <v>1.8665405813701075E-2</v>
      </c>
      <c r="N143" s="94">
        <f t="shared" si="2"/>
        <v>7.8580964537987351E-4</v>
      </c>
      <c r="O143" s="94">
        <f>L143/'סכום נכסי הקרן'!$C$42</f>
        <v>1.1192869694348818E-4</v>
      </c>
    </row>
    <row r="144" spans="2:15">
      <c r="B144" s="88" t="s">
        <v>1302</v>
      </c>
      <c r="C144" s="90" t="s">
        <v>1303</v>
      </c>
      <c r="D144" s="91" t="s">
        <v>125</v>
      </c>
      <c r="E144" s="91" t="s">
        <v>330</v>
      </c>
      <c r="F144" s="90" t="s">
        <v>1304</v>
      </c>
      <c r="G144" s="91" t="s">
        <v>445</v>
      </c>
      <c r="H144" s="91" t="s">
        <v>139</v>
      </c>
      <c r="I144" s="93">
        <v>673684.5860730001</v>
      </c>
      <c r="J144" s="105">
        <v>619.70000000000005</v>
      </c>
      <c r="K144" s="93"/>
      <c r="L144" s="93">
        <v>4174.82337869</v>
      </c>
      <c r="M144" s="94">
        <v>4.4380429954754913E-2</v>
      </c>
      <c r="N144" s="94">
        <f t="shared" si="2"/>
        <v>2.6283737242824756E-4</v>
      </c>
      <c r="O144" s="94">
        <f>L144/'סכום נכסי הקרן'!$C$42</f>
        <v>3.7437876687963531E-5</v>
      </c>
    </row>
    <row r="145" spans="2:15">
      <c r="B145" s="88" t="s">
        <v>1305</v>
      </c>
      <c r="C145" s="90" t="s">
        <v>1306</v>
      </c>
      <c r="D145" s="91" t="s">
        <v>125</v>
      </c>
      <c r="E145" s="91" t="s">
        <v>330</v>
      </c>
      <c r="F145" s="90" t="s">
        <v>1307</v>
      </c>
      <c r="G145" s="91" t="s">
        <v>162</v>
      </c>
      <c r="H145" s="91" t="s">
        <v>139</v>
      </c>
      <c r="I145" s="93">
        <v>810327.60302900011</v>
      </c>
      <c r="J145" s="105">
        <v>456.4</v>
      </c>
      <c r="K145" s="93"/>
      <c r="L145" s="93">
        <v>3698.3351802180009</v>
      </c>
      <c r="M145" s="94">
        <v>3.3706921377529953E-2</v>
      </c>
      <c r="N145" s="94">
        <f t="shared" si="2"/>
        <v>2.3283876057829001E-4</v>
      </c>
      <c r="O145" s="94">
        <f>L145/'סכום נכסי הקרן'!$C$42</f>
        <v>3.3164951871857387E-5</v>
      </c>
    </row>
    <row r="146" spans="2:15">
      <c r="B146" s="88" t="s">
        <v>1308</v>
      </c>
      <c r="C146" s="90" t="s">
        <v>1309</v>
      </c>
      <c r="D146" s="91" t="s">
        <v>125</v>
      </c>
      <c r="E146" s="91" t="s">
        <v>330</v>
      </c>
      <c r="F146" s="90" t="s">
        <v>1310</v>
      </c>
      <c r="G146" s="91" t="s">
        <v>1133</v>
      </c>
      <c r="H146" s="91" t="s">
        <v>139</v>
      </c>
      <c r="I146" s="93">
        <v>3354489.1706140004</v>
      </c>
      <c r="J146" s="105">
        <v>36.200000000000003</v>
      </c>
      <c r="K146" s="93"/>
      <c r="L146" s="93">
        <v>1214.3250805600001</v>
      </c>
      <c r="M146" s="94">
        <v>3.6880535918674032E-2</v>
      </c>
      <c r="N146" s="94">
        <f t="shared" si="2"/>
        <v>7.6451141640454604E-5</v>
      </c>
      <c r="O146" s="94">
        <f>L146/'סכום נכסי הקרן'!$C$42</f>
        <v>1.0889503219983384E-5</v>
      </c>
    </row>
    <row r="147" spans="2:15">
      <c r="B147" s="88" t="s">
        <v>1311</v>
      </c>
      <c r="C147" s="90" t="s">
        <v>1312</v>
      </c>
      <c r="D147" s="91" t="s">
        <v>125</v>
      </c>
      <c r="E147" s="91" t="s">
        <v>330</v>
      </c>
      <c r="F147" s="90" t="s">
        <v>1313</v>
      </c>
      <c r="G147" s="91" t="s">
        <v>600</v>
      </c>
      <c r="H147" s="91" t="s">
        <v>139</v>
      </c>
      <c r="I147" s="93">
        <v>2015331.3128670005</v>
      </c>
      <c r="J147" s="105">
        <v>90.8</v>
      </c>
      <c r="K147" s="93"/>
      <c r="L147" s="93">
        <v>1829.9208304870001</v>
      </c>
      <c r="M147" s="94">
        <v>1.1526056233955646E-2</v>
      </c>
      <c r="N147" s="94">
        <f t="shared" si="2"/>
        <v>1.1520764813476772E-4</v>
      </c>
      <c r="O147" s="94">
        <f>L147/'סכום נכסי הקרן'!$C$42</f>
        <v>1.6409879936526816E-5</v>
      </c>
    </row>
    <row r="148" spans="2:15">
      <c r="B148" s="88" t="s">
        <v>1314</v>
      </c>
      <c r="C148" s="90" t="s">
        <v>1315</v>
      </c>
      <c r="D148" s="91" t="s">
        <v>125</v>
      </c>
      <c r="E148" s="91" t="s">
        <v>330</v>
      </c>
      <c r="F148" s="90" t="s">
        <v>1316</v>
      </c>
      <c r="G148" s="91" t="s">
        <v>1041</v>
      </c>
      <c r="H148" s="91" t="s">
        <v>139</v>
      </c>
      <c r="I148" s="93">
        <v>467333.70117500005</v>
      </c>
      <c r="J148" s="105">
        <v>1900</v>
      </c>
      <c r="K148" s="93"/>
      <c r="L148" s="93">
        <v>8879.3403223519999</v>
      </c>
      <c r="M148" s="94">
        <v>3.2831505882689335E-2</v>
      </c>
      <c r="N148" s="94">
        <f t="shared" si="2"/>
        <v>5.5902304541456031E-4</v>
      </c>
      <c r="O148" s="94">
        <f>L148/'סכום נכסי הקרן'!$C$42</f>
        <v>7.9625799202788378E-5</v>
      </c>
    </row>
    <row r="149" spans="2:15">
      <c r="B149" s="88" t="s">
        <v>1317</v>
      </c>
      <c r="C149" s="90" t="s">
        <v>1318</v>
      </c>
      <c r="D149" s="91" t="s">
        <v>125</v>
      </c>
      <c r="E149" s="91" t="s">
        <v>330</v>
      </c>
      <c r="F149" s="90" t="s">
        <v>1319</v>
      </c>
      <c r="G149" s="91" t="s">
        <v>1320</v>
      </c>
      <c r="H149" s="91" t="s">
        <v>139</v>
      </c>
      <c r="I149" s="93">
        <v>2862538.6688710009</v>
      </c>
      <c r="J149" s="105">
        <v>764.7</v>
      </c>
      <c r="K149" s="93"/>
      <c r="L149" s="93">
        <v>21889.833202055008</v>
      </c>
      <c r="M149" s="94">
        <v>3.0420393735757747E-2</v>
      </c>
      <c r="N149" s="94">
        <f t="shared" si="2"/>
        <v>1.3781340477991924E-3</v>
      </c>
      <c r="O149" s="94">
        <f>L149/'סכום נכסי הקרן'!$C$42</f>
        <v>1.9629785545461218E-4</v>
      </c>
    </row>
    <row r="150" spans="2:15">
      <c r="B150" s="88" t="s">
        <v>1321</v>
      </c>
      <c r="C150" s="90" t="s">
        <v>1322</v>
      </c>
      <c r="D150" s="91" t="s">
        <v>125</v>
      </c>
      <c r="E150" s="91" t="s">
        <v>330</v>
      </c>
      <c r="F150" s="90" t="s">
        <v>1323</v>
      </c>
      <c r="G150" s="91" t="s">
        <v>651</v>
      </c>
      <c r="H150" s="91" t="s">
        <v>139</v>
      </c>
      <c r="I150" s="93">
        <v>403985.46574000001</v>
      </c>
      <c r="J150" s="105">
        <v>245.7</v>
      </c>
      <c r="K150" s="93"/>
      <c r="L150" s="93">
        <v>992.59229127600008</v>
      </c>
      <c r="M150" s="94">
        <v>5.4909075962263172E-3</v>
      </c>
      <c r="N150" s="94">
        <f t="shared" si="2"/>
        <v>6.2491350188180003E-5</v>
      </c>
      <c r="O150" s="94">
        <f>L150/'סכום נכסי הקרן'!$C$42</f>
        <v>8.9011065694171991E-6</v>
      </c>
    </row>
    <row r="151" spans="2:15">
      <c r="B151" s="88" t="s">
        <v>1324</v>
      </c>
      <c r="C151" s="90" t="s">
        <v>1325</v>
      </c>
      <c r="D151" s="91" t="s">
        <v>125</v>
      </c>
      <c r="E151" s="91" t="s">
        <v>330</v>
      </c>
      <c r="F151" s="90" t="s">
        <v>1326</v>
      </c>
      <c r="G151" s="91" t="s">
        <v>576</v>
      </c>
      <c r="H151" s="91" t="s">
        <v>139</v>
      </c>
      <c r="I151" s="93">
        <v>912635.54922900011</v>
      </c>
      <c r="J151" s="105">
        <v>531.6</v>
      </c>
      <c r="K151" s="93"/>
      <c r="L151" s="93">
        <v>4851.5705813140012</v>
      </c>
      <c r="M151" s="94">
        <v>1.25485199713961E-2</v>
      </c>
      <c r="N151" s="94">
        <f t="shared" si="2"/>
        <v>3.0544383512168819E-4</v>
      </c>
      <c r="O151" s="94">
        <f>L151/'סכום נכסי הקרן'!$C$42</f>
        <v>4.3506631225002579E-5</v>
      </c>
    </row>
    <row r="152" spans="2:15">
      <c r="B152" s="88" t="s">
        <v>1327</v>
      </c>
      <c r="C152" s="90" t="s">
        <v>1328</v>
      </c>
      <c r="D152" s="91" t="s">
        <v>125</v>
      </c>
      <c r="E152" s="91" t="s">
        <v>330</v>
      </c>
      <c r="F152" s="90" t="s">
        <v>1329</v>
      </c>
      <c r="G152" s="91" t="s">
        <v>600</v>
      </c>
      <c r="H152" s="91" t="s">
        <v>139</v>
      </c>
      <c r="I152" s="93">
        <v>1340166.0829300003</v>
      </c>
      <c r="J152" s="105">
        <v>206</v>
      </c>
      <c r="K152" s="93"/>
      <c r="L152" s="93">
        <v>2760.7421308369999</v>
      </c>
      <c r="M152" s="94">
        <v>1.0731985611007617E-2</v>
      </c>
      <c r="N152" s="94">
        <f t="shared" si="2"/>
        <v>1.7381003740782187E-4</v>
      </c>
      <c r="O152" s="94">
        <f>L152/'סכום נכסי הקרן'!$C$42</f>
        <v>2.4757052954410974E-5</v>
      </c>
    </row>
    <row r="153" spans="2:15">
      <c r="B153" s="88" t="s">
        <v>1330</v>
      </c>
      <c r="C153" s="90" t="s">
        <v>1331</v>
      </c>
      <c r="D153" s="91" t="s">
        <v>125</v>
      </c>
      <c r="E153" s="91" t="s">
        <v>330</v>
      </c>
      <c r="F153" s="90" t="s">
        <v>1332</v>
      </c>
      <c r="G153" s="91" t="s">
        <v>555</v>
      </c>
      <c r="H153" s="91" t="s">
        <v>139</v>
      </c>
      <c r="I153" s="93">
        <v>321504.63254900003</v>
      </c>
      <c r="J153" s="105">
        <v>7412</v>
      </c>
      <c r="K153" s="93"/>
      <c r="L153" s="93">
        <v>23829.923364455008</v>
      </c>
      <c r="M153" s="94">
        <v>5.4204567035499689E-3</v>
      </c>
      <c r="N153" s="94">
        <f t="shared" si="2"/>
        <v>1.5002777061781287E-3</v>
      </c>
      <c r="O153" s="94">
        <f>L153/'סכום נכסי הקרן'!$C$42</f>
        <v>2.1369568278168188E-4</v>
      </c>
    </row>
    <row r="154" spans="2:15">
      <c r="B154" s="88" t="s">
        <v>1333</v>
      </c>
      <c r="C154" s="90" t="s">
        <v>1334</v>
      </c>
      <c r="D154" s="91" t="s">
        <v>125</v>
      </c>
      <c r="E154" s="91" t="s">
        <v>330</v>
      </c>
      <c r="F154" s="90" t="s">
        <v>1335</v>
      </c>
      <c r="G154" s="91" t="s">
        <v>135</v>
      </c>
      <c r="H154" s="91" t="s">
        <v>139</v>
      </c>
      <c r="I154" s="93">
        <v>467721.2040940001</v>
      </c>
      <c r="J154" s="105">
        <v>1352</v>
      </c>
      <c r="K154" s="93"/>
      <c r="L154" s="93">
        <v>6323.5906793480017</v>
      </c>
      <c r="M154" s="94">
        <v>4.0584325675966954E-2</v>
      </c>
      <c r="N154" s="94">
        <f t="shared" si="2"/>
        <v>3.9811886820302357E-4</v>
      </c>
      <c r="O154" s="94">
        <f>L154/'סכום נכסי הקרן'!$C$42</f>
        <v>5.6707023652069375E-5</v>
      </c>
    </row>
    <row r="155" spans="2:15">
      <c r="B155" s="88" t="s">
        <v>1336</v>
      </c>
      <c r="C155" s="90" t="s">
        <v>1337</v>
      </c>
      <c r="D155" s="91" t="s">
        <v>125</v>
      </c>
      <c r="E155" s="91" t="s">
        <v>330</v>
      </c>
      <c r="F155" s="90" t="s">
        <v>1338</v>
      </c>
      <c r="G155" s="91" t="s">
        <v>532</v>
      </c>
      <c r="H155" s="91" t="s">
        <v>139</v>
      </c>
      <c r="I155" s="93">
        <v>196195.27859699997</v>
      </c>
      <c r="J155" s="105">
        <v>28700</v>
      </c>
      <c r="K155" s="93"/>
      <c r="L155" s="93">
        <v>56308.044957594015</v>
      </c>
      <c r="M155" s="94">
        <v>5.3749303761829507E-2</v>
      </c>
      <c r="N155" s="94">
        <f t="shared" si="2"/>
        <v>3.5450262779427159E-3</v>
      </c>
      <c r="O155" s="94">
        <f>L155/'סכום נכסי הקרן'!$C$42</f>
        <v>5.0494438984486777E-4</v>
      </c>
    </row>
    <row r="156" spans="2:15">
      <c r="B156" s="88" t="s">
        <v>1339</v>
      </c>
      <c r="C156" s="90" t="s">
        <v>1340</v>
      </c>
      <c r="D156" s="91" t="s">
        <v>125</v>
      </c>
      <c r="E156" s="91" t="s">
        <v>330</v>
      </c>
      <c r="F156" s="90" t="s">
        <v>1341</v>
      </c>
      <c r="G156" s="91" t="s">
        <v>1133</v>
      </c>
      <c r="H156" s="91" t="s">
        <v>139</v>
      </c>
      <c r="I156" s="93">
        <v>570490.40634300013</v>
      </c>
      <c r="J156" s="105">
        <v>619.29999999999995</v>
      </c>
      <c r="K156" s="93"/>
      <c r="L156" s="93">
        <v>3533.0470864830004</v>
      </c>
      <c r="M156" s="94">
        <v>2.608249101821403E-2</v>
      </c>
      <c r="N156" s="94">
        <f t="shared" si="2"/>
        <v>2.2243259861399309E-4</v>
      </c>
      <c r="O156" s="94">
        <f>L156/'סכום נכסי הקרן'!$C$42</f>
        <v>3.1682725030160142E-5</v>
      </c>
    </row>
    <row r="157" spans="2:15">
      <c r="B157" s="88" t="s">
        <v>1342</v>
      </c>
      <c r="C157" s="90" t="s">
        <v>1343</v>
      </c>
      <c r="D157" s="91" t="s">
        <v>125</v>
      </c>
      <c r="E157" s="91" t="s">
        <v>330</v>
      </c>
      <c r="F157" s="90" t="s">
        <v>1344</v>
      </c>
      <c r="G157" s="91" t="s">
        <v>1041</v>
      </c>
      <c r="H157" s="91" t="s">
        <v>139</v>
      </c>
      <c r="I157" s="93">
        <v>19708.498050000006</v>
      </c>
      <c r="J157" s="105">
        <v>12670</v>
      </c>
      <c r="K157" s="93"/>
      <c r="L157" s="93">
        <v>2497.0667034940006</v>
      </c>
      <c r="M157" s="94">
        <v>5.9276816005899881E-3</v>
      </c>
      <c r="N157" s="94">
        <f t="shared" si="2"/>
        <v>1.5720963298101814E-4</v>
      </c>
      <c r="O157" s="94">
        <f>L157/'סכום נכסי הקרן'!$C$42</f>
        <v>2.2392534209761518E-5</v>
      </c>
    </row>
    <row r="158" spans="2:15">
      <c r="B158" s="88" t="s">
        <v>1345</v>
      </c>
      <c r="C158" s="90" t="s">
        <v>1346</v>
      </c>
      <c r="D158" s="91" t="s">
        <v>125</v>
      </c>
      <c r="E158" s="91" t="s">
        <v>330</v>
      </c>
      <c r="F158" s="90" t="s">
        <v>1347</v>
      </c>
      <c r="G158" s="91" t="s">
        <v>134</v>
      </c>
      <c r="H158" s="91" t="s">
        <v>139</v>
      </c>
      <c r="I158" s="93">
        <v>1267462.6420270002</v>
      </c>
      <c r="J158" s="105">
        <v>839.3</v>
      </c>
      <c r="K158" s="93"/>
      <c r="L158" s="93">
        <v>10637.813954936999</v>
      </c>
      <c r="M158" s="94">
        <v>3.1990389173532523E-2</v>
      </c>
      <c r="N158" s="94">
        <f t="shared" si="2"/>
        <v>6.697325406790106E-4</v>
      </c>
      <c r="O158" s="94">
        <f>L158/'סכום נכסי הקרן'!$C$42</f>
        <v>9.539497385860582E-5</v>
      </c>
    </row>
    <row r="159" spans="2:15">
      <c r="B159" s="88" t="s">
        <v>1350</v>
      </c>
      <c r="C159" s="90" t="s">
        <v>1351</v>
      </c>
      <c r="D159" s="91" t="s">
        <v>125</v>
      </c>
      <c r="E159" s="91" t="s">
        <v>330</v>
      </c>
      <c r="F159" s="90" t="s">
        <v>1352</v>
      </c>
      <c r="G159" s="91" t="s">
        <v>507</v>
      </c>
      <c r="H159" s="91" t="s">
        <v>139</v>
      </c>
      <c r="I159" s="93">
        <v>630143.92903400015</v>
      </c>
      <c r="J159" s="105">
        <v>8907</v>
      </c>
      <c r="K159" s="93"/>
      <c r="L159" s="93">
        <v>56126.919759152006</v>
      </c>
      <c r="M159" s="94">
        <v>2.5205757161360007E-2</v>
      </c>
      <c r="N159" s="94">
        <f t="shared" si="2"/>
        <v>3.5336230479325447E-3</v>
      </c>
      <c r="O159" s="94">
        <f>L159/'סכום נכסי הקרן'!$C$42</f>
        <v>5.0332014320512541E-4</v>
      </c>
    </row>
    <row r="160" spans="2:15">
      <c r="B160" s="88" t="s">
        <v>1353</v>
      </c>
      <c r="C160" s="90" t="s">
        <v>1354</v>
      </c>
      <c r="D160" s="91" t="s">
        <v>125</v>
      </c>
      <c r="E160" s="91" t="s">
        <v>330</v>
      </c>
      <c r="F160" s="90" t="s">
        <v>1355</v>
      </c>
      <c r="G160" s="91" t="s">
        <v>600</v>
      </c>
      <c r="H160" s="91" t="s">
        <v>139</v>
      </c>
      <c r="I160" s="93">
        <v>1782663.7174870002</v>
      </c>
      <c r="J160" s="105">
        <v>761.9</v>
      </c>
      <c r="K160" s="93"/>
      <c r="L160" s="93">
        <v>13582.114862338001</v>
      </c>
      <c r="M160" s="94">
        <v>1.2821512736026688E-2</v>
      </c>
      <c r="N160" s="94">
        <f t="shared" si="2"/>
        <v>8.5509902063347866E-4</v>
      </c>
      <c r="O160" s="94">
        <f>L160/'סכום נכסי הקרן'!$C$42</f>
        <v>1.2179809665086295E-4</v>
      </c>
    </row>
    <row r="161" spans="2:15">
      <c r="B161" s="88" t="s">
        <v>1356</v>
      </c>
      <c r="C161" s="90" t="s">
        <v>1357</v>
      </c>
      <c r="D161" s="91" t="s">
        <v>125</v>
      </c>
      <c r="E161" s="91" t="s">
        <v>330</v>
      </c>
      <c r="F161" s="90" t="s">
        <v>1358</v>
      </c>
      <c r="G161" s="91" t="s">
        <v>162</v>
      </c>
      <c r="H161" s="91" t="s">
        <v>139</v>
      </c>
      <c r="I161" s="93">
        <v>263119.26498000004</v>
      </c>
      <c r="J161" s="105">
        <v>642.70000000000005</v>
      </c>
      <c r="K161" s="93"/>
      <c r="L161" s="93">
        <v>1691.0675160270002</v>
      </c>
      <c r="M161" s="94">
        <v>3.4710261768238972E-2</v>
      </c>
      <c r="N161" s="94">
        <f t="shared" si="2"/>
        <v>1.0646575967263321E-4</v>
      </c>
      <c r="O161" s="94">
        <f>L161/'סכום נכסי הקרן'!$C$42</f>
        <v>1.5164707915357462E-5</v>
      </c>
    </row>
    <row r="162" spans="2:15">
      <c r="B162" s="88" t="s">
        <v>1359</v>
      </c>
      <c r="C162" s="90" t="s">
        <v>1360</v>
      </c>
      <c r="D162" s="91" t="s">
        <v>125</v>
      </c>
      <c r="E162" s="91" t="s">
        <v>330</v>
      </c>
      <c r="F162" s="90" t="s">
        <v>1361</v>
      </c>
      <c r="G162" s="91" t="s">
        <v>576</v>
      </c>
      <c r="H162" s="91" t="s">
        <v>139</v>
      </c>
      <c r="I162" s="93">
        <v>861844.36178300006</v>
      </c>
      <c r="J162" s="105">
        <v>510.4</v>
      </c>
      <c r="K162" s="93"/>
      <c r="L162" s="93">
        <v>4398.853621743001</v>
      </c>
      <c r="M162" s="94">
        <v>1.4751627200329949E-2</v>
      </c>
      <c r="N162" s="94">
        <f t="shared" si="2"/>
        <v>2.7694180633773411E-4</v>
      </c>
      <c r="O162" s="94">
        <f>L162/'סכום נכסי הקרן'!$C$42</f>
        <v>3.944687583667112E-5</v>
      </c>
    </row>
    <row r="163" spans="2:15">
      <c r="B163" s="88" t="s">
        <v>1362</v>
      </c>
      <c r="C163" s="90" t="s">
        <v>1363</v>
      </c>
      <c r="D163" s="91" t="s">
        <v>125</v>
      </c>
      <c r="E163" s="91" t="s">
        <v>330</v>
      </c>
      <c r="F163" s="90" t="s">
        <v>1364</v>
      </c>
      <c r="G163" s="91" t="s">
        <v>164</v>
      </c>
      <c r="H163" s="91" t="s">
        <v>139</v>
      </c>
      <c r="I163" s="93">
        <v>5259597.431388001</v>
      </c>
      <c r="J163" s="105">
        <v>26.7</v>
      </c>
      <c r="K163" s="93"/>
      <c r="L163" s="93">
        <v>1404.3125145790004</v>
      </c>
      <c r="M163" s="94">
        <v>3.8310566918350428E-2</v>
      </c>
      <c r="N163" s="94">
        <f t="shared" si="2"/>
        <v>8.8412317820225886E-5</v>
      </c>
      <c r="O163" s="94">
        <f>L163/'סכום נכסי הקרן'!$C$42</f>
        <v>1.2593222271517921E-5</v>
      </c>
    </row>
    <row r="164" spans="2:15">
      <c r="B164" s="88" t="s">
        <v>1365</v>
      </c>
      <c r="C164" s="90" t="s">
        <v>1366</v>
      </c>
      <c r="D164" s="91" t="s">
        <v>125</v>
      </c>
      <c r="E164" s="91" t="s">
        <v>330</v>
      </c>
      <c r="F164" s="90" t="s">
        <v>1367</v>
      </c>
      <c r="G164" s="91" t="s">
        <v>1219</v>
      </c>
      <c r="H164" s="91" t="s">
        <v>139</v>
      </c>
      <c r="I164" s="93">
        <v>54498.242879000005</v>
      </c>
      <c r="J164" s="105">
        <v>927</v>
      </c>
      <c r="K164" s="93"/>
      <c r="L164" s="93">
        <v>505.19871221400001</v>
      </c>
      <c r="M164" s="94">
        <v>2.9225486174397799E-3</v>
      </c>
      <c r="N164" s="94">
        <f t="shared" si="2"/>
        <v>3.1806160411540151E-5</v>
      </c>
      <c r="O164" s="94">
        <f>L164/'סכום נכסי הקרן'!$C$42</f>
        <v>4.530387366164581E-6</v>
      </c>
    </row>
    <row r="165" spans="2:15">
      <c r="B165" s="88" t="s">
        <v>1368</v>
      </c>
      <c r="C165" s="90" t="s">
        <v>1369</v>
      </c>
      <c r="D165" s="91" t="s">
        <v>125</v>
      </c>
      <c r="E165" s="91" t="s">
        <v>330</v>
      </c>
      <c r="F165" s="90" t="s">
        <v>1370</v>
      </c>
      <c r="G165" s="91" t="s">
        <v>445</v>
      </c>
      <c r="H165" s="91" t="s">
        <v>139</v>
      </c>
      <c r="I165" s="93">
        <v>5138956.8497280013</v>
      </c>
      <c r="J165" s="105">
        <v>933</v>
      </c>
      <c r="K165" s="93"/>
      <c r="L165" s="93">
        <v>47946.467407971002</v>
      </c>
      <c r="M165" s="94">
        <v>4.8150556179460881E-2</v>
      </c>
      <c r="N165" s="94">
        <f t="shared" si="2"/>
        <v>3.0186003975770761E-3</v>
      </c>
      <c r="O165" s="94">
        <f>L165/'סכום נכסי הקרן'!$C$42</f>
        <v>4.2996164666643467E-4</v>
      </c>
    </row>
    <row r="166" spans="2:15">
      <c r="B166" s="88" t="s">
        <v>1371</v>
      </c>
      <c r="C166" s="90" t="s">
        <v>1372</v>
      </c>
      <c r="D166" s="91" t="s">
        <v>125</v>
      </c>
      <c r="E166" s="91" t="s">
        <v>330</v>
      </c>
      <c r="F166" s="90" t="s">
        <v>1373</v>
      </c>
      <c r="G166" s="91" t="s">
        <v>162</v>
      </c>
      <c r="H166" s="91" t="s">
        <v>139</v>
      </c>
      <c r="I166" s="93">
        <v>2144860.9403590006</v>
      </c>
      <c r="J166" s="105">
        <v>384.2</v>
      </c>
      <c r="K166" s="93"/>
      <c r="L166" s="93">
        <v>8240.5557320709995</v>
      </c>
      <c r="M166" s="94">
        <v>2.8041582157115347E-2</v>
      </c>
      <c r="N166" s="94">
        <f t="shared" si="2"/>
        <v>5.1880662234044309E-4</v>
      </c>
      <c r="O166" s="94">
        <f>L166/'סכום נכסי הקרן'!$C$42</f>
        <v>7.3897475738092381E-5</v>
      </c>
    </row>
    <row r="167" spans="2:15">
      <c r="B167" s="88" t="s">
        <v>1374</v>
      </c>
      <c r="C167" s="90" t="s">
        <v>1375</v>
      </c>
      <c r="D167" s="91" t="s">
        <v>125</v>
      </c>
      <c r="E167" s="91" t="s">
        <v>330</v>
      </c>
      <c r="F167" s="90" t="s">
        <v>1376</v>
      </c>
      <c r="G167" s="91" t="s">
        <v>532</v>
      </c>
      <c r="H167" s="91" t="s">
        <v>139</v>
      </c>
      <c r="I167" s="93">
        <v>6096.8042630000009</v>
      </c>
      <c r="J167" s="105">
        <v>158.5</v>
      </c>
      <c r="K167" s="93"/>
      <c r="L167" s="93">
        <v>9.6634377250000032</v>
      </c>
      <c r="M167" s="94">
        <v>8.8931699560199171E-4</v>
      </c>
      <c r="N167" s="94">
        <f t="shared" si="2"/>
        <v>6.0838803222856132E-7</v>
      </c>
      <c r="O167" s="94">
        <f>L167/'סכום נכסי הקרן'!$C$42</f>
        <v>8.6657220465189089E-8</v>
      </c>
    </row>
    <row r="168" spans="2:15">
      <c r="B168" s="88" t="s">
        <v>1377</v>
      </c>
      <c r="C168" s="90" t="s">
        <v>1378</v>
      </c>
      <c r="D168" s="91" t="s">
        <v>125</v>
      </c>
      <c r="E168" s="91" t="s">
        <v>330</v>
      </c>
      <c r="F168" s="90" t="s">
        <v>1379</v>
      </c>
      <c r="G168" s="91" t="s">
        <v>1380</v>
      </c>
      <c r="H168" s="91" t="s">
        <v>139</v>
      </c>
      <c r="I168" s="93">
        <v>647831.52362500026</v>
      </c>
      <c r="J168" s="105">
        <v>635.5</v>
      </c>
      <c r="K168" s="93"/>
      <c r="L168" s="93">
        <v>4116.9693326400002</v>
      </c>
      <c r="M168" s="94">
        <v>1.2964926469649404E-2</v>
      </c>
      <c r="N168" s="94">
        <f t="shared" si="2"/>
        <v>2.5919501344229777E-4</v>
      </c>
      <c r="O168" s="94">
        <f>L168/'סכום נכסי הקרן'!$C$42</f>
        <v>3.6919068478501193E-5</v>
      </c>
    </row>
    <row r="169" spans="2:15">
      <c r="B169" s="88" t="s">
        <v>1381</v>
      </c>
      <c r="C169" s="90" t="s">
        <v>1382</v>
      </c>
      <c r="D169" s="91" t="s">
        <v>125</v>
      </c>
      <c r="E169" s="91" t="s">
        <v>330</v>
      </c>
      <c r="F169" s="90" t="s">
        <v>1383</v>
      </c>
      <c r="G169" s="91" t="s">
        <v>445</v>
      </c>
      <c r="H169" s="91" t="s">
        <v>139</v>
      </c>
      <c r="I169" s="93">
        <v>294337.56843700004</v>
      </c>
      <c r="J169" s="105">
        <v>553.5</v>
      </c>
      <c r="K169" s="93"/>
      <c r="L169" s="93">
        <v>1629.158443303</v>
      </c>
      <c r="M169" s="94">
        <v>1.9610904059018958E-2</v>
      </c>
      <c r="N169" s="94">
        <f t="shared" si="2"/>
        <v>1.0256810544196455E-4</v>
      </c>
      <c r="O169" s="94">
        <f>L169/'סכום נכסי הקרן'!$C$42</f>
        <v>1.4609536110404466E-5</v>
      </c>
    </row>
    <row r="170" spans="2:15">
      <c r="B170" s="88" t="s">
        <v>1384</v>
      </c>
      <c r="C170" s="90" t="s">
        <v>1385</v>
      </c>
      <c r="D170" s="91" t="s">
        <v>125</v>
      </c>
      <c r="E170" s="91" t="s">
        <v>330</v>
      </c>
      <c r="F170" s="90" t="s">
        <v>1386</v>
      </c>
      <c r="G170" s="91" t="s">
        <v>445</v>
      </c>
      <c r="H170" s="91" t="s">
        <v>139</v>
      </c>
      <c r="I170" s="93">
        <v>645765.24006300012</v>
      </c>
      <c r="J170" s="105">
        <v>2450</v>
      </c>
      <c r="K170" s="93"/>
      <c r="L170" s="93">
        <v>15821.248381562002</v>
      </c>
      <c r="M170" s="94">
        <v>2.5102158029622533E-2</v>
      </c>
      <c r="N170" s="94">
        <f t="shared" si="2"/>
        <v>9.9606976773452681E-4</v>
      </c>
      <c r="O170" s="94">
        <f>L170/'סכום נכסי הקרן'!$C$42</f>
        <v>1.4187760588435251E-4</v>
      </c>
    </row>
    <row r="171" spans="2:15">
      <c r="B171" s="88" t="s">
        <v>1387</v>
      </c>
      <c r="C171" s="90" t="s">
        <v>1388</v>
      </c>
      <c r="D171" s="91" t="s">
        <v>125</v>
      </c>
      <c r="E171" s="91" t="s">
        <v>330</v>
      </c>
      <c r="F171" s="90" t="s">
        <v>1389</v>
      </c>
      <c r="G171" s="91" t="s">
        <v>517</v>
      </c>
      <c r="H171" s="91" t="s">
        <v>139</v>
      </c>
      <c r="I171" s="93">
        <v>8959169.1126850024</v>
      </c>
      <c r="J171" s="105">
        <v>182.7</v>
      </c>
      <c r="K171" s="93"/>
      <c r="L171" s="93">
        <v>16368.401970872002</v>
      </c>
      <c r="M171" s="94">
        <v>3.9166090899502362E-2</v>
      </c>
      <c r="N171" s="94">
        <f t="shared" si="2"/>
        <v>1.0305173116624932E-3</v>
      </c>
      <c r="O171" s="94">
        <f>L171/'סכום נכסי הקרן'!$C$42</f>
        <v>1.4678422509859868E-4</v>
      </c>
    </row>
    <row r="172" spans="2:15">
      <c r="B172" s="88" t="s">
        <v>1390</v>
      </c>
      <c r="C172" s="90" t="s">
        <v>1391</v>
      </c>
      <c r="D172" s="91" t="s">
        <v>125</v>
      </c>
      <c r="E172" s="91" t="s">
        <v>330</v>
      </c>
      <c r="F172" s="90" t="s">
        <v>1392</v>
      </c>
      <c r="G172" s="91" t="s">
        <v>651</v>
      </c>
      <c r="H172" s="91" t="s">
        <v>139</v>
      </c>
      <c r="I172" s="93">
        <v>3587989.9770000009</v>
      </c>
      <c r="J172" s="105">
        <v>452.9</v>
      </c>
      <c r="K172" s="93"/>
      <c r="L172" s="93">
        <v>16250.006605833001</v>
      </c>
      <c r="M172" s="94">
        <v>1.2479531066745507E-2</v>
      </c>
      <c r="N172" s="94">
        <f t="shared" si="2"/>
        <v>1.0230634091061893E-3</v>
      </c>
      <c r="O172" s="94">
        <f>L172/'סכום נכסי הקרן'!$C$42</f>
        <v>1.4572251046430259E-4</v>
      </c>
    </row>
    <row r="173" spans="2:15">
      <c r="B173" s="88" t="s">
        <v>1393</v>
      </c>
      <c r="C173" s="90" t="s">
        <v>1394</v>
      </c>
      <c r="D173" s="91" t="s">
        <v>125</v>
      </c>
      <c r="E173" s="91" t="s">
        <v>330</v>
      </c>
      <c r="F173" s="90" t="s">
        <v>1395</v>
      </c>
      <c r="G173" s="91" t="s">
        <v>507</v>
      </c>
      <c r="H173" s="91" t="s">
        <v>139</v>
      </c>
      <c r="I173" s="93">
        <v>3014708.9117860002</v>
      </c>
      <c r="J173" s="105">
        <v>636.5</v>
      </c>
      <c r="K173" s="93">
        <v>197.68953688800005</v>
      </c>
      <c r="L173" s="93">
        <v>19386.311760404998</v>
      </c>
      <c r="M173" s="94">
        <v>1.9768883385500358E-2</v>
      </c>
      <c r="N173" s="94">
        <f t="shared" si="2"/>
        <v>1.2205180392035081E-3</v>
      </c>
      <c r="O173" s="94">
        <f>L173/'סכום נכסי הקרן'!$C$42</f>
        <v>1.7384743815155112E-4</v>
      </c>
    </row>
    <row r="174" spans="2:15">
      <c r="B174" s="88" t="s">
        <v>1396</v>
      </c>
      <c r="C174" s="90" t="s">
        <v>1397</v>
      </c>
      <c r="D174" s="91" t="s">
        <v>125</v>
      </c>
      <c r="E174" s="91" t="s">
        <v>330</v>
      </c>
      <c r="F174" s="90" t="s">
        <v>1398</v>
      </c>
      <c r="G174" s="91" t="s">
        <v>651</v>
      </c>
      <c r="H174" s="91" t="s">
        <v>139</v>
      </c>
      <c r="I174" s="93">
        <v>55971.447644</v>
      </c>
      <c r="J174" s="105">
        <v>18910</v>
      </c>
      <c r="K174" s="93"/>
      <c r="L174" s="93">
        <v>10584.200749582002</v>
      </c>
      <c r="M174" s="94">
        <v>2.4758798233620226E-2</v>
      </c>
      <c r="N174" s="94">
        <f t="shared" si="2"/>
        <v>6.6635717536538022E-4</v>
      </c>
      <c r="O174" s="94">
        <f>L174/'סכום נכסי הקרן'!$C$42</f>
        <v>9.4914195538456459E-5</v>
      </c>
    </row>
    <row r="175" spans="2:15">
      <c r="B175" s="88" t="s">
        <v>1399</v>
      </c>
      <c r="C175" s="90" t="s">
        <v>1400</v>
      </c>
      <c r="D175" s="91" t="s">
        <v>125</v>
      </c>
      <c r="E175" s="91" t="s">
        <v>330</v>
      </c>
      <c r="F175" s="90" t="s">
        <v>1401</v>
      </c>
      <c r="G175" s="91" t="s">
        <v>1402</v>
      </c>
      <c r="H175" s="91" t="s">
        <v>139</v>
      </c>
      <c r="I175" s="93">
        <v>264584.360888</v>
      </c>
      <c r="J175" s="105">
        <v>1951</v>
      </c>
      <c r="K175" s="93"/>
      <c r="L175" s="93">
        <v>5162.0408809130013</v>
      </c>
      <c r="M175" s="94">
        <v>5.9032710581299521E-3</v>
      </c>
      <c r="N175" s="94">
        <f t="shared" si="2"/>
        <v>3.2499033813787517E-4</v>
      </c>
      <c r="O175" s="94">
        <f>L175/'סכום נכסי הקרן'!$C$42</f>
        <v>4.6290784645957528E-5</v>
      </c>
    </row>
    <row r="176" spans="2:15">
      <c r="B176" s="88" t="s">
        <v>1403</v>
      </c>
      <c r="C176" s="90" t="s">
        <v>1404</v>
      </c>
      <c r="D176" s="91" t="s">
        <v>125</v>
      </c>
      <c r="E176" s="91" t="s">
        <v>330</v>
      </c>
      <c r="F176" s="90" t="s">
        <v>579</v>
      </c>
      <c r="G176" s="91" t="s">
        <v>507</v>
      </c>
      <c r="H176" s="91" t="s">
        <v>139</v>
      </c>
      <c r="I176" s="93">
        <v>427325.67940300005</v>
      </c>
      <c r="J176" s="105">
        <v>6.5</v>
      </c>
      <c r="K176" s="93"/>
      <c r="L176" s="93">
        <v>27.776169260000007</v>
      </c>
      <c r="M176" s="94">
        <v>1.7385188042809502E-2</v>
      </c>
      <c r="N176" s="94">
        <f t="shared" si="2"/>
        <v>1.748724360816311E-6</v>
      </c>
      <c r="O176" s="94">
        <f>L176/'סכום נכסי הקרן'!$C$42</f>
        <v>2.4908378278416734E-7</v>
      </c>
    </row>
    <row r="177" spans="2:15">
      <c r="B177" s="88" t="s">
        <v>1405</v>
      </c>
      <c r="C177" s="90" t="s">
        <v>1406</v>
      </c>
      <c r="D177" s="91" t="s">
        <v>125</v>
      </c>
      <c r="E177" s="91" t="s">
        <v>330</v>
      </c>
      <c r="F177" s="90" t="s">
        <v>1407</v>
      </c>
      <c r="G177" s="91" t="s">
        <v>1041</v>
      </c>
      <c r="H177" s="91" t="s">
        <v>139</v>
      </c>
      <c r="I177" s="93">
        <v>340236.33222300006</v>
      </c>
      <c r="J177" s="105">
        <v>8116</v>
      </c>
      <c r="K177" s="93"/>
      <c r="L177" s="93">
        <v>27613.580723073002</v>
      </c>
      <c r="M177" s="94">
        <v>2.7051116079113764E-2</v>
      </c>
      <c r="N177" s="94">
        <f t="shared" si="2"/>
        <v>1.7384881568008358E-3</v>
      </c>
      <c r="O177" s="94">
        <f>L177/'סכום נכסי הקרן'!$C$42</f>
        <v>2.4762576431387224E-4</v>
      </c>
    </row>
    <row r="178" spans="2:15">
      <c r="B178" s="88" t="s">
        <v>1408</v>
      </c>
      <c r="C178" s="90" t="s">
        <v>1409</v>
      </c>
      <c r="D178" s="91" t="s">
        <v>125</v>
      </c>
      <c r="E178" s="91" t="s">
        <v>330</v>
      </c>
      <c r="F178" s="90" t="s">
        <v>1410</v>
      </c>
      <c r="G178" s="91" t="s">
        <v>445</v>
      </c>
      <c r="H178" s="91" t="s">
        <v>139</v>
      </c>
      <c r="I178" s="93">
        <v>3300847.923126</v>
      </c>
      <c r="J178" s="105">
        <v>415.6</v>
      </c>
      <c r="K178" s="93"/>
      <c r="L178" s="93">
        <v>13718.323967718999</v>
      </c>
      <c r="M178" s="94">
        <v>3.8652952036842117E-2</v>
      </c>
      <c r="N178" s="94">
        <f t="shared" si="2"/>
        <v>8.6367443571376339E-4</v>
      </c>
      <c r="O178" s="94">
        <f>L178/'סכום נכסי הקרן'!$C$42</f>
        <v>1.2301955663335251E-4</v>
      </c>
    </row>
    <row r="179" spans="2:15">
      <c r="B179" s="88" t="s">
        <v>1411</v>
      </c>
      <c r="C179" s="90" t="s">
        <v>1412</v>
      </c>
      <c r="D179" s="91" t="s">
        <v>125</v>
      </c>
      <c r="E179" s="91" t="s">
        <v>330</v>
      </c>
      <c r="F179" s="90" t="s">
        <v>688</v>
      </c>
      <c r="G179" s="91" t="s">
        <v>344</v>
      </c>
      <c r="H179" s="91" t="s">
        <v>139</v>
      </c>
      <c r="I179" s="93">
        <v>4425187.6383000007</v>
      </c>
      <c r="J179" s="105">
        <v>566.6</v>
      </c>
      <c r="K179" s="93"/>
      <c r="L179" s="93">
        <v>25073.113158609001</v>
      </c>
      <c r="M179" s="94">
        <v>6.223873341460829E-2</v>
      </c>
      <c r="N179" s="94">
        <f t="shared" si="2"/>
        <v>1.5785461044516818E-3</v>
      </c>
      <c r="O179" s="94">
        <f>L179/'סכום נכסי הקרן'!$C$42</f>
        <v>2.2484403134436436E-4</v>
      </c>
    </row>
    <row r="180" spans="2:15">
      <c r="B180" s="88" t="s">
        <v>1413</v>
      </c>
      <c r="C180" s="90" t="s">
        <v>1414</v>
      </c>
      <c r="D180" s="91" t="s">
        <v>125</v>
      </c>
      <c r="E180" s="91" t="s">
        <v>330</v>
      </c>
      <c r="F180" s="90" t="s">
        <v>1415</v>
      </c>
      <c r="G180" s="91" t="s">
        <v>164</v>
      </c>
      <c r="H180" s="91" t="s">
        <v>139</v>
      </c>
      <c r="I180" s="93">
        <v>749889.9051930001</v>
      </c>
      <c r="J180" s="105">
        <v>71.8</v>
      </c>
      <c r="K180" s="93"/>
      <c r="L180" s="93">
        <v>538.42095192800014</v>
      </c>
      <c r="M180" s="94">
        <v>1.9099228262434827E-2</v>
      </c>
      <c r="N180" s="94">
        <f t="shared" si="2"/>
        <v>3.3897756965583867E-5</v>
      </c>
      <c r="O180" s="94">
        <f>L180/'סכום נכסי הקרן'!$C$42</f>
        <v>4.8283089788630751E-6</v>
      </c>
    </row>
    <row r="181" spans="2:15">
      <c r="B181" s="88" t="s">
        <v>1416</v>
      </c>
      <c r="C181" s="90" t="s">
        <v>1417</v>
      </c>
      <c r="D181" s="91" t="s">
        <v>125</v>
      </c>
      <c r="E181" s="91" t="s">
        <v>330</v>
      </c>
      <c r="F181" s="90" t="s">
        <v>1418</v>
      </c>
      <c r="G181" s="91" t="s">
        <v>532</v>
      </c>
      <c r="H181" s="91" t="s">
        <v>139</v>
      </c>
      <c r="I181" s="93">
        <v>914618.11302600009</v>
      </c>
      <c r="J181" s="105">
        <v>3471</v>
      </c>
      <c r="K181" s="93"/>
      <c r="L181" s="93">
        <v>31746.394703169004</v>
      </c>
      <c r="M181" s="94">
        <v>2.5626733343401514E-2</v>
      </c>
      <c r="N181" s="94">
        <f t="shared" si="2"/>
        <v>1.9986807131633071E-3</v>
      </c>
      <c r="O181" s="94">
        <f>L181/'סכום נכסי הקרן'!$C$42</f>
        <v>2.8468692023028757E-4</v>
      </c>
    </row>
    <row r="182" spans="2:15">
      <c r="B182" s="88" t="s">
        <v>1419</v>
      </c>
      <c r="C182" s="90" t="s">
        <v>1420</v>
      </c>
      <c r="D182" s="91" t="s">
        <v>125</v>
      </c>
      <c r="E182" s="91" t="s">
        <v>330</v>
      </c>
      <c r="F182" s="90" t="s">
        <v>1421</v>
      </c>
      <c r="G182" s="91" t="s">
        <v>445</v>
      </c>
      <c r="H182" s="91" t="s">
        <v>139</v>
      </c>
      <c r="I182" s="93">
        <v>199332.77650000004</v>
      </c>
      <c r="J182" s="105">
        <v>6021</v>
      </c>
      <c r="K182" s="93"/>
      <c r="L182" s="93">
        <v>12001.826473065003</v>
      </c>
      <c r="M182" s="94">
        <v>2.3719362252790407E-2</v>
      </c>
      <c r="N182" s="94">
        <f t="shared" si="2"/>
        <v>7.5560766249949303E-4</v>
      </c>
      <c r="O182" s="94">
        <f>L182/'סכום נכסי הקרן'!$C$42</f>
        <v>1.0762680448290843E-4</v>
      </c>
    </row>
    <row r="183" spans="2:15">
      <c r="B183" s="88" t="s">
        <v>1422</v>
      </c>
      <c r="C183" s="90" t="s">
        <v>1423</v>
      </c>
      <c r="D183" s="91" t="s">
        <v>125</v>
      </c>
      <c r="E183" s="91" t="s">
        <v>330</v>
      </c>
      <c r="F183" s="90" t="s">
        <v>1424</v>
      </c>
      <c r="G183" s="91" t="s">
        <v>445</v>
      </c>
      <c r="H183" s="91" t="s">
        <v>139</v>
      </c>
      <c r="I183" s="93">
        <v>781620.49388899992</v>
      </c>
      <c r="J183" s="105">
        <v>1028</v>
      </c>
      <c r="K183" s="93"/>
      <c r="L183" s="93">
        <v>8035.0586771630014</v>
      </c>
      <c r="M183" s="94">
        <v>4.6876491473512111E-2</v>
      </c>
      <c r="N183" s="94">
        <f t="shared" si="2"/>
        <v>5.058689957501872E-4</v>
      </c>
      <c r="O183" s="94">
        <f>L183/'סכום נכסי הקרן'!$C$42</f>
        <v>7.2054673611263392E-5</v>
      </c>
    </row>
    <row r="184" spans="2:15">
      <c r="B184" s="88" t="s">
        <v>1425</v>
      </c>
      <c r="C184" s="90" t="s">
        <v>1426</v>
      </c>
      <c r="D184" s="91" t="s">
        <v>125</v>
      </c>
      <c r="E184" s="91" t="s">
        <v>330</v>
      </c>
      <c r="F184" s="90" t="s">
        <v>1427</v>
      </c>
      <c r="G184" s="91" t="s">
        <v>133</v>
      </c>
      <c r="H184" s="91" t="s">
        <v>139</v>
      </c>
      <c r="I184" s="93">
        <v>634077.56205200008</v>
      </c>
      <c r="J184" s="105">
        <v>862.9</v>
      </c>
      <c r="K184" s="93"/>
      <c r="L184" s="93">
        <v>5471.4552828989999</v>
      </c>
      <c r="M184" s="94">
        <v>3.1702292987950603E-2</v>
      </c>
      <c r="N184" s="94">
        <f t="shared" si="2"/>
        <v>3.4447036424498589E-4</v>
      </c>
      <c r="O184" s="94">
        <f>L184/'סכום נכסי הקרן'!$C$42</f>
        <v>4.9065469267625672E-5</v>
      </c>
    </row>
    <row r="185" spans="2:15">
      <c r="B185" s="88" t="s">
        <v>1428</v>
      </c>
      <c r="C185" s="90" t="s">
        <v>1429</v>
      </c>
      <c r="D185" s="91" t="s">
        <v>125</v>
      </c>
      <c r="E185" s="91" t="s">
        <v>330</v>
      </c>
      <c r="F185" s="90" t="s">
        <v>695</v>
      </c>
      <c r="G185" s="91" t="s">
        <v>133</v>
      </c>
      <c r="H185" s="91" t="s">
        <v>139</v>
      </c>
      <c r="I185" s="93">
        <v>1929756.9545850002</v>
      </c>
      <c r="J185" s="105">
        <v>1176</v>
      </c>
      <c r="K185" s="93"/>
      <c r="L185" s="93">
        <v>22693.941785909006</v>
      </c>
      <c r="M185" s="94">
        <v>2.1806253394915473E-2</v>
      </c>
      <c r="N185" s="94">
        <f t="shared" si="2"/>
        <v>1.4287588930096508E-3</v>
      </c>
      <c r="O185" s="94">
        <f>L185/'סכום נכסי הקרן'!$C$42</f>
        <v>2.0350872769407568E-4</v>
      </c>
    </row>
    <row r="186" spans="2:15">
      <c r="B186" s="95"/>
      <c r="C186" s="90"/>
      <c r="D186" s="90"/>
      <c r="E186" s="90"/>
      <c r="F186" s="90"/>
      <c r="G186" s="90"/>
      <c r="H186" s="90"/>
      <c r="I186" s="93"/>
      <c r="J186" s="105"/>
      <c r="K186" s="90"/>
      <c r="L186" s="90"/>
      <c r="M186" s="90"/>
      <c r="N186" s="94"/>
      <c r="O186" s="90"/>
    </row>
    <row r="187" spans="2:15">
      <c r="B187" s="81" t="s">
        <v>206</v>
      </c>
      <c r="C187" s="82"/>
      <c r="D187" s="83"/>
      <c r="E187" s="83"/>
      <c r="F187" s="82"/>
      <c r="G187" s="83"/>
      <c r="H187" s="83"/>
      <c r="I187" s="85"/>
      <c r="J187" s="103"/>
      <c r="K187" s="85">
        <v>358.26871603100005</v>
      </c>
      <c r="L187" s="85">
        <f>L188+L218</f>
        <v>3706695.0213753437</v>
      </c>
      <c r="M187" s="86"/>
      <c r="N187" s="86">
        <f t="shared" ref="N187:N200" si="3">IFERROR(L187/$L$11,0)</f>
        <v>0.23336507713935203</v>
      </c>
      <c r="O187" s="86">
        <f>L187/'סכום נכסי הקרן'!$C$42</f>
        <v>3.3239919043876472E-2</v>
      </c>
    </row>
    <row r="188" spans="2:15">
      <c r="B188" s="87" t="s">
        <v>69</v>
      </c>
      <c r="C188" s="82"/>
      <c r="D188" s="83"/>
      <c r="E188" s="83"/>
      <c r="F188" s="82"/>
      <c r="G188" s="83"/>
      <c r="H188" s="83"/>
      <c r="I188" s="85"/>
      <c r="J188" s="103"/>
      <c r="K188" s="85">
        <v>5.1627189110000007</v>
      </c>
      <c r="L188" s="85">
        <f>SUM(L189:L216)</f>
        <v>1451709.5937532391</v>
      </c>
      <c r="M188" s="86"/>
      <c r="N188" s="86">
        <f t="shared" si="3"/>
        <v>9.1396329985751215E-2</v>
      </c>
      <c r="O188" s="86">
        <f>L188/'סכום נכסי הקרן'!$C$42</f>
        <v>1.3018257259717012E-2</v>
      </c>
    </row>
    <row r="189" spans="2:15">
      <c r="B189" s="88" t="s">
        <v>1430</v>
      </c>
      <c r="C189" s="90" t="s">
        <v>1431</v>
      </c>
      <c r="D189" s="91" t="s">
        <v>1432</v>
      </c>
      <c r="E189" s="91" t="s">
        <v>699</v>
      </c>
      <c r="F189" s="90" t="s">
        <v>1433</v>
      </c>
      <c r="G189" s="91" t="s">
        <v>778</v>
      </c>
      <c r="H189" s="91" t="s">
        <v>138</v>
      </c>
      <c r="I189" s="93">
        <v>558131.77420000022</v>
      </c>
      <c r="J189" s="105">
        <v>289</v>
      </c>
      <c r="K189" s="93"/>
      <c r="L189" s="93">
        <v>5968.1030615200007</v>
      </c>
      <c r="M189" s="94">
        <v>8.504782836767982E-3</v>
      </c>
      <c r="N189" s="94">
        <f t="shared" si="3"/>
        <v>3.7573817735089761E-4</v>
      </c>
      <c r="O189" s="94">
        <f>L189/'סכום נכסי הקרן'!$C$42</f>
        <v>5.3519175833578262E-5</v>
      </c>
    </row>
    <row r="190" spans="2:15">
      <c r="B190" s="88" t="s">
        <v>1434</v>
      </c>
      <c r="C190" s="90" t="s">
        <v>1435</v>
      </c>
      <c r="D190" s="91" t="s">
        <v>1432</v>
      </c>
      <c r="E190" s="91" t="s">
        <v>699</v>
      </c>
      <c r="F190" s="90" t="s">
        <v>1189</v>
      </c>
      <c r="G190" s="91" t="s">
        <v>1014</v>
      </c>
      <c r="H190" s="91" t="s">
        <v>138</v>
      </c>
      <c r="I190" s="93">
        <v>610744.86322500021</v>
      </c>
      <c r="J190" s="105">
        <v>3563</v>
      </c>
      <c r="K190" s="93"/>
      <c r="L190" s="93">
        <v>80515.106062760024</v>
      </c>
      <c r="M190" s="94">
        <v>1.3702167830745635E-2</v>
      </c>
      <c r="N190" s="94">
        <f t="shared" si="3"/>
        <v>5.0690477174049836E-3</v>
      </c>
      <c r="O190" s="94">
        <f>L190/'סכום נכסי הקרן'!$C$42</f>
        <v>7.2202206868970909E-4</v>
      </c>
    </row>
    <row r="191" spans="2:15">
      <c r="B191" s="88" t="s">
        <v>1436</v>
      </c>
      <c r="C191" s="90" t="s">
        <v>1437</v>
      </c>
      <c r="D191" s="91" t="s">
        <v>1432</v>
      </c>
      <c r="E191" s="91" t="s">
        <v>699</v>
      </c>
      <c r="F191" s="90" t="s">
        <v>1438</v>
      </c>
      <c r="G191" s="91" t="s">
        <v>824</v>
      </c>
      <c r="H191" s="91" t="s">
        <v>138</v>
      </c>
      <c r="I191" s="93">
        <v>65791.377547000011</v>
      </c>
      <c r="J191" s="105">
        <v>12562</v>
      </c>
      <c r="K191" s="93"/>
      <c r="L191" s="93">
        <v>30579.437532739004</v>
      </c>
      <c r="M191" s="94">
        <v>5.623495110580653E-4</v>
      </c>
      <c r="N191" s="94">
        <f t="shared" si="3"/>
        <v>1.9252117472717805E-3</v>
      </c>
      <c r="O191" s="94">
        <f>L191/'סכום נכסי הקרן'!$C$42</f>
        <v>2.7422219042406477E-4</v>
      </c>
    </row>
    <row r="192" spans="2:15">
      <c r="B192" s="88" t="s">
        <v>1439</v>
      </c>
      <c r="C192" s="90" t="s">
        <v>1440</v>
      </c>
      <c r="D192" s="91" t="s">
        <v>1432</v>
      </c>
      <c r="E192" s="91" t="s">
        <v>699</v>
      </c>
      <c r="F192" s="90" t="s">
        <v>1441</v>
      </c>
      <c r="G192" s="91" t="s">
        <v>824</v>
      </c>
      <c r="H192" s="91" t="s">
        <v>138</v>
      </c>
      <c r="I192" s="93">
        <v>41461.21751200001</v>
      </c>
      <c r="J192" s="105">
        <v>15633</v>
      </c>
      <c r="K192" s="93"/>
      <c r="L192" s="93">
        <v>23982.038894509002</v>
      </c>
      <c r="M192" s="94">
        <v>9.9272481724319581E-4</v>
      </c>
      <c r="N192" s="94">
        <f t="shared" si="3"/>
        <v>1.5098545535314812E-3</v>
      </c>
      <c r="O192" s="94">
        <f>L192/'סכום נכסי הקרן'!$C$42</f>
        <v>2.1505978419146955E-4</v>
      </c>
    </row>
    <row r="193" spans="2:15">
      <c r="B193" s="88" t="s">
        <v>1442</v>
      </c>
      <c r="C193" s="90" t="s">
        <v>1443</v>
      </c>
      <c r="D193" s="91" t="s">
        <v>1432</v>
      </c>
      <c r="E193" s="91" t="s">
        <v>699</v>
      </c>
      <c r="F193" s="90" t="s">
        <v>690</v>
      </c>
      <c r="G193" s="91" t="s">
        <v>584</v>
      </c>
      <c r="H193" s="91" t="s">
        <v>138</v>
      </c>
      <c r="I193" s="93">
        <v>2790.6588710000005</v>
      </c>
      <c r="J193" s="105">
        <v>20896</v>
      </c>
      <c r="K193" s="93">
        <v>5.1627189110000007</v>
      </c>
      <c r="L193" s="93">
        <v>2162.7662063440007</v>
      </c>
      <c r="M193" s="94">
        <v>6.2926874295565809E-5</v>
      </c>
      <c r="N193" s="94">
        <f t="shared" si="3"/>
        <v>1.3616283499649258E-4</v>
      </c>
      <c r="O193" s="94">
        <f>L193/'סכום נכסי הקרן'!$C$42</f>
        <v>1.9394682647247325E-5</v>
      </c>
    </row>
    <row r="194" spans="2:15">
      <c r="B194" s="88" t="s">
        <v>1446</v>
      </c>
      <c r="C194" s="90" t="s">
        <v>1447</v>
      </c>
      <c r="D194" s="91" t="s">
        <v>1448</v>
      </c>
      <c r="E194" s="91" t="s">
        <v>699</v>
      </c>
      <c r="F194" s="90" t="s">
        <v>1449</v>
      </c>
      <c r="G194" s="91" t="s">
        <v>801</v>
      </c>
      <c r="H194" s="91" t="s">
        <v>138</v>
      </c>
      <c r="I194" s="93">
        <v>79634.640210000012</v>
      </c>
      <c r="J194" s="105">
        <v>2601</v>
      </c>
      <c r="K194" s="93"/>
      <c r="L194" s="93">
        <v>7663.7988693390016</v>
      </c>
      <c r="M194" s="94">
        <v>2.1091095965675034E-3</v>
      </c>
      <c r="N194" s="94">
        <f t="shared" si="3"/>
        <v>4.8249532373455912E-4</v>
      </c>
      <c r="O194" s="94">
        <f>L194/'סכום נכסי הקרן'!$C$42</f>
        <v>6.8725388119700079E-5</v>
      </c>
    </row>
    <row r="195" spans="2:15">
      <c r="B195" s="88" t="s">
        <v>1450</v>
      </c>
      <c r="C195" s="90" t="s">
        <v>1451</v>
      </c>
      <c r="D195" s="91" t="s">
        <v>1448</v>
      </c>
      <c r="E195" s="91" t="s">
        <v>699</v>
      </c>
      <c r="F195" s="90" t="s">
        <v>1452</v>
      </c>
      <c r="G195" s="91" t="s">
        <v>1453</v>
      </c>
      <c r="H195" s="91" t="s">
        <v>138</v>
      </c>
      <c r="I195" s="93">
        <v>231624.68629300001</v>
      </c>
      <c r="J195" s="105">
        <v>4094</v>
      </c>
      <c r="K195" s="93"/>
      <c r="L195" s="93">
        <v>35086.04423029301</v>
      </c>
      <c r="M195" s="94">
        <v>1.4101655064593522E-3</v>
      </c>
      <c r="N195" s="94">
        <f t="shared" si="3"/>
        <v>2.2089374418721389E-3</v>
      </c>
      <c r="O195" s="94">
        <f>L195/'סכום נכסי הקרן'!$C$42</f>
        <v>3.1463534578900345E-4</v>
      </c>
    </row>
    <row r="196" spans="2:15">
      <c r="B196" s="88" t="s">
        <v>1454</v>
      </c>
      <c r="C196" s="90" t="s">
        <v>1455</v>
      </c>
      <c r="D196" s="91" t="s">
        <v>1432</v>
      </c>
      <c r="E196" s="91" t="s">
        <v>699</v>
      </c>
      <c r="F196" s="90" t="s">
        <v>1456</v>
      </c>
      <c r="G196" s="91" t="s">
        <v>1457</v>
      </c>
      <c r="H196" s="91" t="s">
        <v>138</v>
      </c>
      <c r="I196" s="93">
        <v>300660.00544300006</v>
      </c>
      <c r="J196" s="105">
        <v>3735</v>
      </c>
      <c r="K196" s="93"/>
      <c r="L196" s="93">
        <v>41549.709452305004</v>
      </c>
      <c r="M196" s="94">
        <v>3.6188745433135927E-3</v>
      </c>
      <c r="N196" s="94">
        <f t="shared" si="3"/>
        <v>2.6158750842838682E-3</v>
      </c>
      <c r="O196" s="94">
        <f>L196/'סכום נכסי הקרן'!$C$42</f>
        <v>3.7259849286946635E-4</v>
      </c>
    </row>
    <row r="197" spans="2:15">
      <c r="B197" s="88" t="s">
        <v>1458</v>
      </c>
      <c r="C197" s="90" t="s">
        <v>1459</v>
      </c>
      <c r="D197" s="91" t="s">
        <v>1448</v>
      </c>
      <c r="E197" s="91" t="s">
        <v>699</v>
      </c>
      <c r="F197" s="90" t="s">
        <v>1460</v>
      </c>
      <c r="G197" s="91" t="s">
        <v>778</v>
      </c>
      <c r="H197" s="91" t="s">
        <v>138</v>
      </c>
      <c r="I197" s="93">
        <v>962777.31049500022</v>
      </c>
      <c r="J197" s="105">
        <v>284</v>
      </c>
      <c r="K197" s="93"/>
      <c r="L197" s="93">
        <v>10116.863978682</v>
      </c>
      <c r="M197" s="94">
        <v>7.0891715947621232E-3</v>
      </c>
      <c r="N197" s="94">
        <f t="shared" si="3"/>
        <v>6.3693471655443961E-4</v>
      </c>
      <c r="O197" s="94">
        <f>L197/'סכום נכסי הקרן'!$C$42</f>
        <v>9.0723336473612541E-5</v>
      </c>
    </row>
    <row r="198" spans="2:15">
      <c r="B198" s="88" t="s">
        <v>1461</v>
      </c>
      <c r="C198" s="90" t="s">
        <v>1462</v>
      </c>
      <c r="D198" s="91" t="s">
        <v>1432</v>
      </c>
      <c r="E198" s="91" t="s">
        <v>699</v>
      </c>
      <c r="F198" s="90" t="s">
        <v>1463</v>
      </c>
      <c r="G198" s="91" t="s">
        <v>824</v>
      </c>
      <c r="H198" s="91" t="s">
        <v>138</v>
      </c>
      <c r="I198" s="93">
        <v>99666.388250000018</v>
      </c>
      <c r="J198" s="105">
        <v>2770</v>
      </c>
      <c r="K198" s="93"/>
      <c r="L198" s="93">
        <v>10214.808131748003</v>
      </c>
      <c r="M198" s="94">
        <v>9.7823354192962315E-4</v>
      </c>
      <c r="N198" s="94">
        <f t="shared" si="3"/>
        <v>6.4310105737929531E-4</v>
      </c>
      <c r="O198" s="94">
        <f>L198/'סכום נכסי הקרן'!$C$42</f>
        <v>9.1601654139339192E-5</v>
      </c>
    </row>
    <row r="199" spans="2:15">
      <c r="B199" s="88" t="s">
        <v>1464</v>
      </c>
      <c r="C199" s="90" t="s">
        <v>1465</v>
      </c>
      <c r="D199" s="91" t="s">
        <v>1432</v>
      </c>
      <c r="E199" s="91" t="s">
        <v>699</v>
      </c>
      <c r="F199" s="90" t="s">
        <v>1466</v>
      </c>
      <c r="G199" s="91" t="s">
        <v>771</v>
      </c>
      <c r="H199" s="91" t="s">
        <v>138</v>
      </c>
      <c r="I199" s="93">
        <v>238673.89060200003</v>
      </c>
      <c r="J199" s="105">
        <v>2937</v>
      </c>
      <c r="K199" s="93"/>
      <c r="L199" s="93">
        <v>25936.453018534001</v>
      </c>
      <c r="M199" s="94">
        <v>4.7941247650481284E-3</v>
      </c>
      <c r="N199" s="94">
        <f t="shared" si="3"/>
        <v>1.6329000159137905E-3</v>
      </c>
      <c r="O199" s="94">
        <f>L199/'סכום נכסי הקרן'!$C$42</f>
        <v>2.3258606215234023E-4</v>
      </c>
    </row>
    <row r="200" spans="2:15">
      <c r="B200" s="88" t="s">
        <v>1469</v>
      </c>
      <c r="C200" s="90" t="s">
        <v>1470</v>
      </c>
      <c r="D200" s="91" t="s">
        <v>1448</v>
      </c>
      <c r="E200" s="91" t="s">
        <v>699</v>
      </c>
      <c r="F200" s="90" t="s">
        <v>1471</v>
      </c>
      <c r="G200" s="91" t="s">
        <v>788</v>
      </c>
      <c r="H200" s="91" t="s">
        <v>138</v>
      </c>
      <c r="I200" s="93">
        <v>10445.037488000004</v>
      </c>
      <c r="J200" s="105">
        <v>3842</v>
      </c>
      <c r="K200" s="93"/>
      <c r="L200" s="93">
        <v>1484.8038591520001</v>
      </c>
      <c r="M200" s="94">
        <v>4.7101612085105638E-5</v>
      </c>
      <c r="N200" s="94">
        <f t="shared" si="3"/>
        <v>9.3479869568348565E-5</v>
      </c>
      <c r="O200" s="94">
        <f>L200/'סכום נכסי הקרן'!$C$42</f>
        <v>1.3315031258205619E-5</v>
      </c>
    </row>
    <row r="201" spans="2:15">
      <c r="B201" s="88" t="s">
        <v>1472</v>
      </c>
      <c r="C201" s="90" t="s">
        <v>1473</v>
      </c>
      <c r="D201" s="91" t="s">
        <v>1432</v>
      </c>
      <c r="E201" s="91" t="s">
        <v>699</v>
      </c>
      <c r="F201" s="90" t="s">
        <v>1474</v>
      </c>
      <c r="G201" s="91" t="s">
        <v>824</v>
      </c>
      <c r="H201" s="91" t="s">
        <v>138</v>
      </c>
      <c r="I201" s="93">
        <v>48899.400970000017</v>
      </c>
      <c r="J201" s="105">
        <v>17122</v>
      </c>
      <c r="K201" s="93"/>
      <c r="L201" s="93">
        <v>30978.455089760999</v>
      </c>
      <c r="M201" s="94">
        <v>1.0243314797803709E-3</v>
      </c>
      <c r="N201" s="94">
        <f t="shared" ref="N201:N218" si="4">IFERROR(L201/$L$11,0)</f>
        <v>1.9503329839630696E-3</v>
      </c>
      <c r="O201" s="94">
        <f>L201/'סכום נכסי הקרן'!$C$42</f>
        <v>2.7780039451585301E-4</v>
      </c>
    </row>
    <row r="202" spans="2:15">
      <c r="B202" s="88" t="s">
        <v>1475</v>
      </c>
      <c r="C202" s="90" t="s">
        <v>1476</v>
      </c>
      <c r="D202" s="91" t="s">
        <v>1432</v>
      </c>
      <c r="E202" s="91" t="s">
        <v>699</v>
      </c>
      <c r="F202" s="90" t="s">
        <v>1033</v>
      </c>
      <c r="G202" s="91" t="s">
        <v>164</v>
      </c>
      <c r="H202" s="91" t="s">
        <v>138</v>
      </c>
      <c r="I202" s="93">
        <v>480300.29828900011</v>
      </c>
      <c r="J202" s="105">
        <v>20650</v>
      </c>
      <c r="K202" s="93"/>
      <c r="L202" s="93">
        <v>366973.44290680002</v>
      </c>
      <c r="M202" s="94">
        <v>7.5911385041003126E-3</v>
      </c>
      <c r="N202" s="94">
        <f t="shared" si="4"/>
        <v>2.3103812241953292E-2</v>
      </c>
      <c r="O202" s="94">
        <f>L202/'סכום נכסי הקרן'!$C$42</f>
        <v>3.2908473621734899E-3</v>
      </c>
    </row>
    <row r="203" spans="2:15">
      <c r="B203" s="88" t="s">
        <v>1477</v>
      </c>
      <c r="C203" s="90" t="s">
        <v>1478</v>
      </c>
      <c r="D203" s="91" t="s">
        <v>1432</v>
      </c>
      <c r="E203" s="91" t="s">
        <v>699</v>
      </c>
      <c r="F203" s="90" t="s">
        <v>1027</v>
      </c>
      <c r="G203" s="91" t="s">
        <v>1014</v>
      </c>
      <c r="H203" s="91" t="s">
        <v>138</v>
      </c>
      <c r="I203" s="93">
        <v>419270.58210500004</v>
      </c>
      <c r="J203" s="105">
        <v>11730</v>
      </c>
      <c r="K203" s="93"/>
      <c r="L203" s="93">
        <v>181967.62534416202</v>
      </c>
      <c r="M203" s="94">
        <v>1.4596113836823077E-2</v>
      </c>
      <c r="N203" s="94">
        <f t="shared" si="4"/>
        <v>1.1456267289438011E-2</v>
      </c>
      <c r="O203" s="94">
        <f>L203/'סכום נכסי הקרן'!$C$42</f>
        <v>1.6318011328598874E-3</v>
      </c>
    </row>
    <row r="204" spans="2:15">
      <c r="B204" s="88" t="s">
        <v>1481</v>
      </c>
      <c r="C204" s="90" t="s">
        <v>1482</v>
      </c>
      <c r="D204" s="91" t="s">
        <v>1432</v>
      </c>
      <c r="E204" s="91" t="s">
        <v>699</v>
      </c>
      <c r="F204" s="90" t="s">
        <v>1181</v>
      </c>
      <c r="G204" s="91" t="s">
        <v>164</v>
      </c>
      <c r="H204" s="91" t="s">
        <v>138</v>
      </c>
      <c r="I204" s="93">
        <v>781001.36628399999</v>
      </c>
      <c r="J204" s="105">
        <v>3067</v>
      </c>
      <c r="K204" s="93"/>
      <c r="L204" s="93">
        <v>88627.254044096015</v>
      </c>
      <c r="M204" s="94">
        <v>1.6611280223894992E-2</v>
      </c>
      <c r="N204" s="94">
        <f t="shared" si="4"/>
        <v>5.5797700801873138E-3</v>
      </c>
      <c r="O204" s="94">
        <f>L204/'סכום נכסי הקרן'!$C$42</f>
        <v>7.9476804336973646E-4</v>
      </c>
    </row>
    <row r="205" spans="2:15">
      <c r="B205" s="88" t="s">
        <v>1483</v>
      </c>
      <c r="C205" s="90" t="s">
        <v>1484</v>
      </c>
      <c r="D205" s="91" t="s">
        <v>1448</v>
      </c>
      <c r="E205" s="91" t="s">
        <v>699</v>
      </c>
      <c r="F205" s="90" t="s">
        <v>1485</v>
      </c>
      <c r="G205" s="91" t="s">
        <v>824</v>
      </c>
      <c r="H205" s="91" t="s">
        <v>138</v>
      </c>
      <c r="I205" s="93">
        <v>294434.04550100007</v>
      </c>
      <c r="J205" s="105">
        <v>486</v>
      </c>
      <c r="K205" s="93"/>
      <c r="L205" s="93">
        <v>5294.5130070260011</v>
      </c>
      <c r="M205" s="94">
        <v>2.8266450331177967E-3</v>
      </c>
      <c r="N205" s="94">
        <f t="shared" si="4"/>
        <v>3.333304815138208E-4</v>
      </c>
      <c r="O205" s="94">
        <f>L205/'סכום נכסי הקרן'!$C$42</f>
        <v>4.747873313434772E-5</v>
      </c>
    </row>
    <row r="206" spans="2:15">
      <c r="B206" s="88" t="s">
        <v>1488</v>
      </c>
      <c r="C206" s="90" t="s">
        <v>1489</v>
      </c>
      <c r="D206" s="91" t="s">
        <v>1448</v>
      </c>
      <c r="E206" s="91" t="s">
        <v>699</v>
      </c>
      <c r="F206" s="90" t="s">
        <v>1490</v>
      </c>
      <c r="G206" s="91" t="s">
        <v>824</v>
      </c>
      <c r="H206" s="91" t="s">
        <v>138</v>
      </c>
      <c r="I206" s="93">
        <v>632662.29933300009</v>
      </c>
      <c r="J206" s="105">
        <v>656</v>
      </c>
      <c r="K206" s="93"/>
      <c r="L206" s="93">
        <v>15355.979329418002</v>
      </c>
      <c r="M206" s="94">
        <v>8.1158069246082057E-3</v>
      </c>
      <c r="N206" s="94">
        <f t="shared" si="4"/>
        <v>9.6677748778756451E-4</v>
      </c>
      <c r="O206" s="94">
        <f>L206/'סכום נכסי הקרן'!$C$42</f>
        <v>1.3770528916077449E-4</v>
      </c>
    </row>
    <row r="207" spans="2:15">
      <c r="B207" s="88" t="s">
        <v>1491</v>
      </c>
      <c r="C207" s="90" t="s">
        <v>1492</v>
      </c>
      <c r="D207" s="91" t="s">
        <v>1432</v>
      </c>
      <c r="E207" s="91" t="s">
        <v>699</v>
      </c>
      <c r="F207" s="90" t="s">
        <v>1493</v>
      </c>
      <c r="G207" s="91" t="s">
        <v>868</v>
      </c>
      <c r="H207" s="91" t="s">
        <v>138</v>
      </c>
      <c r="I207" s="93">
        <v>490612.18148299999</v>
      </c>
      <c r="J207" s="105">
        <v>299</v>
      </c>
      <c r="K207" s="93"/>
      <c r="L207" s="93">
        <v>5427.642564529001</v>
      </c>
      <c r="M207" s="94">
        <v>1.7657447597012776E-2</v>
      </c>
      <c r="N207" s="94">
        <f t="shared" si="4"/>
        <v>3.417120152728857E-4</v>
      </c>
      <c r="O207" s="94">
        <f>L207/'סכום נכסי הקרן'!$C$42</f>
        <v>4.8672577162040312E-5</v>
      </c>
    </row>
    <row r="208" spans="2:15">
      <c r="B208" s="88" t="s">
        <v>1494</v>
      </c>
      <c r="C208" s="90" t="s">
        <v>1495</v>
      </c>
      <c r="D208" s="91" t="s">
        <v>1432</v>
      </c>
      <c r="E208" s="91" t="s">
        <v>699</v>
      </c>
      <c r="F208" s="90" t="s">
        <v>729</v>
      </c>
      <c r="G208" s="91" t="s">
        <v>730</v>
      </c>
      <c r="H208" s="91" t="s">
        <v>138</v>
      </c>
      <c r="I208" s="93">
        <v>108579.75268300003</v>
      </c>
      <c r="J208" s="105">
        <v>26905</v>
      </c>
      <c r="K208" s="93"/>
      <c r="L208" s="93">
        <v>108089.51510060602</v>
      </c>
      <c r="M208" s="94">
        <v>1.9270614743239422E-3</v>
      </c>
      <c r="N208" s="94">
        <f t="shared" si="4"/>
        <v>6.8050697141111898E-3</v>
      </c>
      <c r="O208" s="94">
        <f>L208/'סכום נכסי הקרן'!$C$42</f>
        <v>9.6929655952727718E-4</v>
      </c>
    </row>
    <row r="209" spans="2:15">
      <c r="B209" s="88" t="s">
        <v>1496</v>
      </c>
      <c r="C209" s="90" t="s">
        <v>1497</v>
      </c>
      <c r="D209" s="91" t="s">
        <v>1432</v>
      </c>
      <c r="E209" s="91" t="s">
        <v>699</v>
      </c>
      <c r="F209" s="90" t="s">
        <v>1498</v>
      </c>
      <c r="G209" s="91" t="s">
        <v>824</v>
      </c>
      <c r="H209" s="91" t="s">
        <v>142</v>
      </c>
      <c r="I209" s="93">
        <v>5302251.8549000006</v>
      </c>
      <c r="J209" s="105">
        <v>8</v>
      </c>
      <c r="K209" s="93"/>
      <c r="L209" s="93">
        <v>1039.9624698120003</v>
      </c>
      <c r="M209" s="94">
        <v>9.8771722343761175E-3</v>
      </c>
      <c r="N209" s="94">
        <f t="shared" si="4"/>
        <v>6.5473668750783742E-5</v>
      </c>
      <c r="O209" s="94">
        <f>L209/'סכום נכסי הקרן'!$C$42</f>
        <v>9.3259003251889893E-6</v>
      </c>
    </row>
    <row r="210" spans="2:15">
      <c r="B210" s="88" t="s">
        <v>1499</v>
      </c>
      <c r="C210" s="90" t="s">
        <v>1500</v>
      </c>
      <c r="D210" s="91" t="s">
        <v>1432</v>
      </c>
      <c r="E210" s="91" t="s">
        <v>699</v>
      </c>
      <c r="F210" s="90" t="s">
        <v>1501</v>
      </c>
      <c r="G210" s="91" t="s">
        <v>778</v>
      </c>
      <c r="H210" s="91" t="s">
        <v>138</v>
      </c>
      <c r="I210" s="93">
        <v>296439.73190100008</v>
      </c>
      <c r="J210" s="105">
        <v>1776</v>
      </c>
      <c r="K210" s="93"/>
      <c r="L210" s="93">
        <v>19479.647662594005</v>
      </c>
      <c r="M210" s="94">
        <v>4.4188017157231032E-3</v>
      </c>
      <c r="N210" s="94">
        <f t="shared" si="4"/>
        <v>1.2263942550477041E-3</v>
      </c>
      <c r="O210" s="94">
        <f>L210/'סכום נכסי הקרן'!$C$42</f>
        <v>1.7468443116412939E-4</v>
      </c>
    </row>
    <row r="211" spans="2:15">
      <c r="B211" s="88" t="s">
        <v>1502</v>
      </c>
      <c r="C211" s="90" t="s">
        <v>1503</v>
      </c>
      <c r="D211" s="91" t="s">
        <v>1432</v>
      </c>
      <c r="E211" s="91" t="s">
        <v>699</v>
      </c>
      <c r="F211" s="90" t="s">
        <v>721</v>
      </c>
      <c r="G211" s="91" t="s">
        <v>722</v>
      </c>
      <c r="H211" s="91" t="s">
        <v>138</v>
      </c>
      <c r="I211" s="93">
        <v>9421583.2809390035</v>
      </c>
      <c r="J211" s="105">
        <v>753</v>
      </c>
      <c r="K211" s="93"/>
      <c r="L211" s="93">
        <v>262494.73179022298</v>
      </c>
      <c r="M211" s="94">
        <v>8.4090810190323075E-3</v>
      </c>
      <c r="N211" s="94">
        <f t="shared" si="4"/>
        <v>1.6526070523646665E-2</v>
      </c>
      <c r="O211" s="94">
        <f>L211/'סכום נכסי הקרן'!$C$42</f>
        <v>2.3539308154123823E-3</v>
      </c>
    </row>
    <row r="212" spans="2:15">
      <c r="B212" s="88" t="s">
        <v>1504</v>
      </c>
      <c r="C212" s="90" t="s">
        <v>1505</v>
      </c>
      <c r="D212" s="91" t="s">
        <v>1432</v>
      </c>
      <c r="E212" s="91" t="s">
        <v>699</v>
      </c>
      <c r="F212" s="90" t="s">
        <v>1013</v>
      </c>
      <c r="G212" s="91" t="s">
        <v>1014</v>
      </c>
      <c r="H212" s="91" t="s">
        <v>138</v>
      </c>
      <c r="I212" s="93">
        <v>311280.45577600005</v>
      </c>
      <c r="J212" s="105">
        <v>3752</v>
      </c>
      <c r="K212" s="93"/>
      <c r="L212" s="93">
        <v>43213.197991014014</v>
      </c>
      <c r="M212" s="94">
        <v>2.8266585747780955E-3</v>
      </c>
      <c r="N212" s="94">
        <f t="shared" si="4"/>
        <v>2.7206045343512808E-3</v>
      </c>
      <c r="O212" s="94">
        <f>L212/'סכום נכסי הקרן'!$C$42</f>
        <v>3.8751588532777209E-4</v>
      </c>
    </row>
    <row r="213" spans="2:15">
      <c r="B213" s="88" t="s">
        <v>1506</v>
      </c>
      <c r="C213" s="90" t="s">
        <v>1507</v>
      </c>
      <c r="D213" s="91" t="s">
        <v>1432</v>
      </c>
      <c r="E213" s="91" t="s">
        <v>699</v>
      </c>
      <c r="F213" s="90" t="s">
        <v>1508</v>
      </c>
      <c r="G213" s="91" t="s">
        <v>868</v>
      </c>
      <c r="H213" s="91" t="s">
        <v>138</v>
      </c>
      <c r="I213" s="93">
        <v>278388.95299100009</v>
      </c>
      <c r="J213" s="105">
        <v>1035</v>
      </c>
      <c r="K213" s="93"/>
      <c r="L213" s="93">
        <v>10660.904954789001</v>
      </c>
      <c r="M213" s="94">
        <v>1.186973847809418E-2</v>
      </c>
      <c r="N213" s="94">
        <f t="shared" si="4"/>
        <v>6.7118629744362501E-4</v>
      </c>
      <c r="O213" s="94">
        <f>L213/'סכום נכסי הקרן'!$C$42</f>
        <v>9.5602043218587302E-5</v>
      </c>
    </row>
    <row r="214" spans="2:15">
      <c r="B214" s="88" t="s">
        <v>1509</v>
      </c>
      <c r="C214" s="90" t="s">
        <v>1510</v>
      </c>
      <c r="D214" s="91" t="s">
        <v>1448</v>
      </c>
      <c r="E214" s="91" t="s">
        <v>699</v>
      </c>
      <c r="F214" s="90" t="s">
        <v>1511</v>
      </c>
      <c r="G214" s="91" t="s">
        <v>730</v>
      </c>
      <c r="H214" s="91" t="s">
        <v>138</v>
      </c>
      <c r="I214" s="93">
        <v>179616.00000000003</v>
      </c>
      <c r="J214" s="105">
        <v>253</v>
      </c>
      <c r="K214" s="93"/>
      <c r="L214" s="93">
        <v>1681.3853700000004</v>
      </c>
      <c r="M214" s="94">
        <v>1.7542005405073774E-3</v>
      </c>
      <c r="N214" s="94">
        <f t="shared" si="4"/>
        <v>1.0585619380831591E-4</v>
      </c>
      <c r="O214" s="94">
        <f>L214/'סכום נכסי הקרן'!$C$42</f>
        <v>1.5077882927530692E-5</v>
      </c>
    </row>
    <row r="215" spans="2:15">
      <c r="B215" s="88" t="s">
        <v>1512</v>
      </c>
      <c r="C215" s="90" t="s">
        <v>1513</v>
      </c>
      <c r="D215" s="91" t="s">
        <v>1432</v>
      </c>
      <c r="E215" s="91" t="s">
        <v>699</v>
      </c>
      <c r="F215" s="90" t="s">
        <v>1514</v>
      </c>
      <c r="G215" s="91" t="s">
        <v>824</v>
      </c>
      <c r="H215" s="91" t="s">
        <v>138</v>
      </c>
      <c r="I215" s="93">
        <v>116423.89610300002</v>
      </c>
      <c r="J215" s="105">
        <v>7824</v>
      </c>
      <c r="K215" s="93"/>
      <c r="L215" s="93">
        <v>33703.320834791004</v>
      </c>
      <c r="M215" s="94">
        <v>2.0506044501770525E-3</v>
      </c>
      <c r="N215" s="94">
        <f t="shared" si="4"/>
        <v>2.121884325823227E-3</v>
      </c>
      <c r="O215" s="94">
        <f>L215/'סכום נכסי הקרן'!$C$42</f>
        <v>3.0223572470836036E-4</v>
      </c>
    </row>
    <row r="216" spans="2:15">
      <c r="B216" s="88" t="s">
        <v>1515</v>
      </c>
      <c r="C216" s="90" t="s">
        <v>1516</v>
      </c>
      <c r="D216" s="91" t="s">
        <v>1432</v>
      </c>
      <c r="E216" s="91" t="s">
        <v>699</v>
      </c>
      <c r="F216" s="90" t="s">
        <v>1517</v>
      </c>
      <c r="G216" s="91" t="s">
        <v>754</v>
      </c>
      <c r="H216" s="91" t="s">
        <v>138</v>
      </c>
      <c r="I216" s="93">
        <v>31893.24424</v>
      </c>
      <c r="J216" s="105">
        <v>1239</v>
      </c>
      <c r="K216" s="93"/>
      <c r="L216" s="93">
        <v>1462.0819956930002</v>
      </c>
      <c r="M216" s="94">
        <v>2.6536991807352085E-4</v>
      </c>
      <c r="N216" s="94">
        <f t="shared" si="4"/>
        <v>9.2049352790388265E-5</v>
      </c>
      <c r="O216" s="94">
        <f>L216/'סכום נכסי הקרן'!$C$42</f>
        <v>1.3111272141917996E-5</v>
      </c>
    </row>
    <row r="217" spans="2:15">
      <c r="B217" s="95"/>
      <c r="C217" s="90"/>
      <c r="D217" s="90"/>
      <c r="E217" s="90"/>
      <c r="F217" s="90"/>
      <c r="G217" s="90"/>
      <c r="H217" s="90"/>
      <c r="I217" s="93"/>
      <c r="J217" s="105"/>
      <c r="K217" s="90"/>
      <c r="L217" s="90"/>
      <c r="M217" s="90"/>
      <c r="N217" s="94"/>
      <c r="O217" s="90"/>
    </row>
    <row r="218" spans="2:15">
      <c r="B218" s="87" t="s">
        <v>68</v>
      </c>
      <c r="C218" s="82"/>
      <c r="D218" s="83"/>
      <c r="E218" s="83"/>
      <c r="F218" s="82"/>
      <c r="G218" s="83"/>
      <c r="H218" s="83"/>
      <c r="I218" s="85"/>
      <c r="J218" s="103"/>
      <c r="K218" s="85">
        <v>353.1059971200001</v>
      </c>
      <c r="L218" s="85">
        <f>SUM(L219:L265)</f>
        <v>2254985.4276221045</v>
      </c>
      <c r="M218" s="86"/>
      <c r="N218" s="86">
        <f t="shared" si="4"/>
        <v>0.14196874715360083</v>
      </c>
      <c r="O218" s="86">
        <f>L218/'סכום נכסי הקרן'!$C$42</f>
        <v>2.0221661784159461E-2</v>
      </c>
    </row>
    <row r="219" spans="2:15">
      <c r="B219" s="88" t="s">
        <v>1518</v>
      </c>
      <c r="C219" s="90" t="s">
        <v>1519</v>
      </c>
      <c r="D219" s="91" t="s">
        <v>1448</v>
      </c>
      <c r="E219" s="91" t="s">
        <v>699</v>
      </c>
      <c r="F219" s="90"/>
      <c r="G219" s="91" t="s">
        <v>771</v>
      </c>
      <c r="H219" s="91" t="s">
        <v>138</v>
      </c>
      <c r="I219" s="93">
        <v>67688.410078000001</v>
      </c>
      <c r="J219" s="105">
        <v>13142</v>
      </c>
      <c r="K219" s="93"/>
      <c r="L219" s="93">
        <v>32913.760154068004</v>
      </c>
      <c r="M219" s="94">
        <v>9.0414960959294679E-4</v>
      </c>
      <c r="N219" s="94">
        <f t="shared" ref="N219:N265" si="5">IFERROR(L219/$L$11,0)</f>
        <v>2.0721753834633686E-3</v>
      </c>
      <c r="O219" s="94">
        <f>L219/'סכום נכסי הקרן'!$C$42</f>
        <v>2.9515531130609382E-4</v>
      </c>
    </row>
    <row r="220" spans="2:15">
      <c r="B220" s="88" t="s">
        <v>1520</v>
      </c>
      <c r="C220" s="90" t="s">
        <v>1521</v>
      </c>
      <c r="D220" s="91" t="s">
        <v>29</v>
      </c>
      <c r="E220" s="91" t="s">
        <v>699</v>
      </c>
      <c r="F220" s="90"/>
      <c r="G220" s="91" t="s">
        <v>771</v>
      </c>
      <c r="H220" s="91" t="s">
        <v>140</v>
      </c>
      <c r="I220" s="93">
        <v>74898.595170000015</v>
      </c>
      <c r="J220" s="105">
        <v>13236</v>
      </c>
      <c r="K220" s="93"/>
      <c r="L220" s="93">
        <v>39837.713422236011</v>
      </c>
      <c r="M220" s="94">
        <v>9.4760894579410841E-5</v>
      </c>
      <c r="N220" s="94">
        <f t="shared" si="5"/>
        <v>2.5080917130285022E-3</v>
      </c>
      <c r="O220" s="94">
        <f>L220/'סכום נכסי הקרן'!$C$42</f>
        <v>3.5724610776231061E-4</v>
      </c>
    </row>
    <row r="221" spans="2:15">
      <c r="B221" s="88" t="s">
        <v>1522</v>
      </c>
      <c r="C221" s="90" t="s">
        <v>1523</v>
      </c>
      <c r="D221" s="91" t="s">
        <v>1432</v>
      </c>
      <c r="E221" s="91" t="s">
        <v>699</v>
      </c>
      <c r="F221" s="90"/>
      <c r="G221" s="91" t="s">
        <v>860</v>
      </c>
      <c r="H221" s="91" t="s">
        <v>138</v>
      </c>
      <c r="I221" s="93">
        <v>174062.19418600004</v>
      </c>
      <c r="J221" s="105">
        <v>12097</v>
      </c>
      <c r="K221" s="93"/>
      <c r="L221" s="93">
        <v>77908.323428074014</v>
      </c>
      <c r="M221" s="94">
        <v>2.9632651376574742E-5</v>
      </c>
      <c r="N221" s="94">
        <f t="shared" si="5"/>
        <v>4.9049306192566434E-3</v>
      </c>
      <c r="O221" s="94">
        <f>L221/'סכום נכסי הקרן'!$C$42</f>
        <v>6.9864565297644778E-4</v>
      </c>
    </row>
    <row r="222" spans="2:15">
      <c r="B222" s="88" t="s">
        <v>1524</v>
      </c>
      <c r="C222" s="90" t="s">
        <v>1525</v>
      </c>
      <c r="D222" s="91" t="s">
        <v>1432</v>
      </c>
      <c r="E222" s="91" t="s">
        <v>699</v>
      </c>
      <c r="F222" s="90"/>
      <c r="G222" s="91" t="s">
        <v>1453</v>
      </c>
      <c r="H222" s="91" t="s">
        <v>138</v>
      </c>
      <c r="I222" s="93">
        <v>52820.435610000022</v>
      </c>
      <c r="J222" s="105">
        <v>13036</v>
      </c>
      <c r="K222" s="93"/>
      <c r="L222" s="93">
        <v>25476.986348642004</v>
      </c>
      <c r="M222" s="94">
        <v>5.1480131403049178E-6</v>
      </c>
      <c r="N222" s="94">
        <f t="shared" si="5"/>
        <v>1.6039730407394147E-3</v>
      </c>
      <c r="O222" s="94">
        <f>L222/'סכום נכסי הקרן'!$C$42</f>
        <v>2.2846577849735999E-4</v>
      </c>
    </row>
    <row r="223" spans="2:15">
      <c r="B223" s="88" t="s">
        <v>1526</v>
      </c>
      <c r="C223" s="90" t="s">
        <v>1527</v>
      </c>
      <c r="D223" s="91" t="s">
        <v>1432</v>
      </c>
      <c r="E223" s="91" t="s">
        <v>699</v>
      </c>
      <c r="F223" s="90"/>
      <c r="G223" s="91" t="s">
        <v>730</v>
      </c>
      <c r="H223" s="91" t="s">
        <v>138</v>
      </c>
      <c r="I223" s="93">
        <v>103684.55879000004</v>
      </c>
      <c r="J223" s="105">
        <v>14454</v>
      </c>
      <c r="K223" s="93"/>
      <c r="L223" s="93">
        <v>55450.294671775009</v>
      </c>
      <c r="M223" s="94">
        <v>1.234711258861095E-4</v>
      </c>
      <c r="N223" s="94">
        <f t="shared" si="5"/>
        <v>3.4910242733369574E-3</v>
      </c>
      <c r="O223" s="94">
        <f>L223/'סכום נכסי הקרן'!$C$42</f>
        <v>4.9725248374089413E-4</v>
      </c>
    </row>
    <row r="224" spans="2:15">
      <c r="B224" s="88" t="s">
        <v>1528</v>
      </c>
      <c r="C224" s="90" t="s">
        <v>1529</v>
      </c>
      <c r="D224" s="91" t="s">
        <v>29</v>
      </c>
      <c r="E224" s="91" t="s">
        <v>699</v>
      </c>
      <c r="F224" s="90"/>
      <c r="G224" s="91" t="s">
        <v>766</v>
      </c>
      <c r="H224" s="91" t="s">
        <v>140</v>
      </c>
      <c r="I224" s="93">
        <v>7614512.0623000013</v>
      </c>
      <c r="J224" s="105">
        <v>106.15</v>
      </c>
      <c r="K224" s="93"/>
      <c r="L224" s="93">
        <v>32480.750098787004</v>
      </c>
      <c r="M224" s="94">
        <v>4.9540567299031918E-3</v>
      </c>
      <c r="N224" s="94">
        <f t="shared" si="5"/>
        <v>2.0449140564941827E-3</v>
      </c>
      <c r="O224" s="94">
        <f>L224/'סכום נכסי הקרן'!$C$42</f>
        <v>2.9127227828079129E-4</v>
      </c>
    </row>
    <row r="225" spans="2:15">
      <c r="B225" s="88" t="s">
        <v>1530</v>
      </c>
      <c r="C225" s="90" t="s">
        <v>1531</v>
      </c>
      <c r="D225" s="91" t="s">
        <v>29</v>
      </c>
      <c r="E225" s="91" t="s">
        <v>699</v>
      </c>
      <c r="F225" s="90"/>
      <c r="G225" s="91" t="s">
        <v>730</v>
      </c>
      <c r="H225" s="91" t="s">
        <v>140</v>
      </c>
      <c r="I225" s="93">
        <v>43821.398432000009</v>
      </c>
      <c r="J225" s="105">
        <v>66300</v>
      </c>
      <c r="K225" s="93"/>
      <c r="L225" s="93">
        <v>116751.84000413102</v>
      </c>
      <c r="M225" s="94">
        <v>1.0870067730713945E-4</v>
      </c>
      <c r="N225" s="94">
        <f t="shared" si="5"/>
        <v>7.3504299629743898E-3</v>
      </c>
      <c r="O225" s="94">
        <f>L225/'סכום נכסי הקרן'!$C$42</f>
        <v>1.0469762652663508E-3</v>
      </c>
    </row>
    <row r="226" spans="2:15">
      <c r="B226" s="88" t="s">
        <v>1532</v>
      </c>
      <c r="C226" s="90" t="s">
        <v>1533</v>
      </c>
      <c r="D226" s="91" t="s">
        <v>1448</v>
      </c>
      <c r="E226" s="91" t="s">
        <v>699</v>
      </c>
      <c r="F226" s="90"/>
      <c r="G226" s="91" t="s">
        <v>745</v>
      </c>
      <c r="H226" s="91" t="s">
        <v>138</v>
      </c>
      <c r="I226" s="93">
        <v>352136.2374000001</v>
      </c>
      <c r="J226" s="105">
        <v>2869</v>
      </c>
      <c r="K226" s="93"/>
      <c r="L226" s="93">
        <v>37380.31800872201</v>
      </c>
      <c r="M226" s="94">
        <v>4.4187411811257941E-5</v>
      </c>
      <c r="N226" s="94">
        <f t="shared" si="5"/>
        <v>2.3533796941195922E-3</v>
      </c>
      <c r="O226" s="94">
        <f>L226/'סכום נכסי הקרן'!$C$42</f>
        <v>3.3520932725219176E-4</v>
      </c>
    </row>
    <row r="227" spans="2:15">
      <c r="B227" s="88" t="s">
        <v>1534</v>
      </c>
      <c r="C227" s="90" t="s">
        <v>1535</v>
      </c>
      <c r="D227" s="91" t="s">
        <v>1432</v>
      </c>
      <c r="E227" s="91" t="s">
        <v>699</v>
      </c>
      <c r="F227" s="90"/>
      <c r="G227" s="91" t="s">
        <v>136</v>
      </c>
      <c r="H227" s="91" t="s">
        <v>138</v>
      </c>
      <c r="I227" s="93">
        <v>27.388374999999996</v>
      </c>
      <c r="J227" s="105">
        <v>51781000</v>
      </c>
      <c r="K227" s="93"/>
      <c r="L227" s="93">
        <v>52473.303619796017</v>
      </c>
      <c r="M227" s="94">
        <v>4.6749967568379505E-5</v>
      </c>
      <c r="N227" s="94">
        <f t="shared" si="5"/>
        <v>3.303599696326447E-3</v>
      </c>
      <c r="O227" s="94">
        <f>L227/'סכום נכסי הקרן'!$C$42</f>
        <v>4.7055621091793883E-4</v>
      </c>
    </row>
    <row r="228" spans="2:15">
      <c r="B228" s="88" t="s">
        <v>1536</v>
      </c>
      <c r="C228" s="90" t="s">
        <v>1537</v>
      </c>
      <c r="D228" s="91" t="s">
        <v>1448</v>
      </c>
      <c r="E228" s="91" t="s">
        <v>699</v>
      </c>
      <c r="F228" s="90"/>
      <c r="G228" s="91" t="s">
        <v>783</v>
      </c>
      <c r="H228" s="91" t="s">
        <v>138</v>
      </c>
      <c r="I228" s="93">
        <v>23162.739172000009</v>
      </c>
      <c r="J228" s="105">
        <v>69114</v>
      </c>
      <c r="K228" s="93"/>
      <c r="L228" s="93">
        <v>59232.173537895025</v>
      </c>
      <c r="M228" s="94">
        <v>1.5466298438686205E-4</v>
      </c>
      <c r="N228" s="94">
        <f t="shared" si="5"/>
        <v>3.7291227541222244E-3</v>
      </c>
      <c r="O228" s="94">
        <f>L228/'סכום נכסי הקרן'!$C$42</f>
        <v>5.3116661657854345E-4</v>
      </c>
    </row>
    <row r="229" spans="2:15">
      <c r="B229" s="88" t="s">
        <v>1538</v>
      </c>
      <c r="C229" s="90" t="s">
        <v>1539</v>
      </c>
      <c r="D229" s="91" t="s">
        <v>1448</v>
      </c>
      <c r="E229" s="91" t="s">
        <v>699</v>
      </c>
      <c r="F229" s="90"/>
      <c r="G229" s="91" t="s">
        <v>771</v>
      </c>
      <c r="H229" s="91" t="s">
        <v>138</v>
      </c>
      <c r="I229" s="93">
        <v>116204.95834200003</v>
      </c>
      <c r="J229" s="105">
        <v>21116</v>
      </c>
      <c r="K229" s="93"/>
      <c r="L229" s="93">
        <v>90790.004312939025</v>
      </c>
      <c r="M229" s="94">
        <v>1.9316192244408652E-4</v>
      </c>
      <c r="N229" s="94">
        <f t="shared" si="5"/>
        <v>5.7159319117950384E-3</v>
      </c>
      <c r="O229" s="94">
        <f>L229/'סכום נכסי הקרן'!$C$42</f>
        <v>8.1416258309687851E-4</v>
      </c>
    </row>
    <row r="230" spans="2:15">
      <c r="B230" s="88" t="s">
        <v>1540</v>
      </c>
      <c r="C230" s="90" t="s">
        <v>1541</v>
      </c>
      <c r="D230" s="91" t="s">
        <v>1432</v>
      </c>
      <c r="E230" s="91" t="s">
        <v>699</v>
      </c>
      <c r="F230" s="90"/>
      <c r="G230" s="91" t="s">
        <v>730</v>
      </c>
      <c r="H230" s="91" t="s">
        <v>138</v>
      </c>
      <c r="I230" s="93">
        <v>30518.473907999996</v>
      </c>
      <c r="J230" s="105">
        <v>86743</v>
      </c>
      <c r="K230" s="93"/>
      <c r="L230" s="93">
        <v>97948.767341461004</v>
      </c>
      <c r="M230" s="94">
        <v>7.395094068810114E-5</v>
      </c>
      <c r="N230" s="94">
        <f t="shared" si="5"/>
        <v>6.1666313291302973E-3</v>
      </c>
      <c r="O230" s="94">
        <f>L230/'סכום נכסי הקרן'!$C$42</f>
        <v>8.7835904440544178E-4</v>
      </c>
    </row>
    <row r="231" spans="2:15">
      <c r="B231" s="88" t="s">
        <v>1542</v>
      </c>
      <c r="C231" s="90" t="s">
        <v>1543</v>
      </c>
      <c r="D231" s="91" t="s">
        <v>1432</v>
      </c>
      <c r="E231" s="91" t="s">
        <v>699</v>
      </c>
      <c r="F231" s="90"/>
      <c r="G231" s="91" t="s">
        <v>783</v>
      </c>
      <c r="H231" s="91" t="s">
        <v>138</v>
      </c>
      <c r="I231" s="93">
        <v>398665.55300000007</v>
      </c>
      <c r="J231" s="105">
        <v>1076</v>
      </c>
      <c r="K231" s="93"/>
      <c r="L231" s="93">
        <v>15871.672996036001</v>
      </c>
      <c r="M231" s="94">
        <v>3.47102443683487E-2</v>
      </c>
      <c r="N231" s="94">
        <f t="shared" si="5"/>
        <v>9.9924438662779645E-4</v>
      </c>
      <c r="O231" s="94">
        <f>L231/'סכום נכסי הקרן'!$C$42</f>
        <v>1.4232979040270884E-4</v>
      </c>
    </row>
    <row r="232" spans="2:15">
      <c r="B232" s="88" t="s">
        <v>1544</v>
      </c>
      <c r="C232" s="90" t="s">
        <v>1545</v>
      </c>
      <c r="D232" s="91" t="s">
        <v>1432</v>
      </c>
      <c r="E232" s="91" t="s">
        <v>699</v>
      </c>
      <c r="F232" s="90"/>
      <c r="G232" s="91" t="s">
        <v>1546</v>
      </c>
      <c r="H232" s="91" t="s">
        <v>138</v>
      </c>
      <c r="I232" s="93">
        <v>26605.849048000007</v>
      </c>
      <c r="J232" s="105">
        <v>53838</v>
      </c>
      <c r="K232" s="93"/>
      <c r="L232" s="93">
        <v>52999.010938711028</v>
      </c>
      <c r="M232" s="94">
        <v>6.0038226889465539E-5</v>
      </c>
      <c r="N232" s="94">
        <f t="shared" si="5"/>
        <v>3.3366970319108034E-3</v>
      </c>
      <c r="O232" s="94">
        <f>L232/'סכום נכסי הקרן'!$C$42</f>
        <v>4.7527050994193148E-4</v>
      </c>
    </row>
    <row r="233" spans="2:15">
      <c r="B233" s="88" t="s">
        <v>1547</v>
      </c>
      <c r="C233" s="90" t="s">
        <v>1548</v>
      </c>
      <c r="D233" s="91" t="s">
        <v>1432</v>
      </c>
      <c r="E233" s="91" t="s">
        <v>699</v>
      </c>
      <c r="F233" s="90"/>
      <c r="G233" s="91" t="s">
        <v>824</v>
      </c>
      <c r="H233" s="91" t="s">
        <v>138</v>
      </c>
      <c r="I233" s="93">
        <v>41341.617846000001</v>
      </c>
      <c r="J233" s="105">
        <v>14687</v>
      </c>
      <c r="K233" s="93"/>
      <c r="L233" s="93">
        <v>22465.820628311005</v>
      </c>
      <c r="M233" s="94">
        <v>1.8445176155469886E-4</v>
      </c>
      <c r="N233" s="94">
        <f t="shared" si="5"/>
        <v>1.4143969044368161E-3</v>
      </c>
      <c r="O233" s="94">
        <f>L233/'סכום נכסי הקרן'!$C$42</f>
        <v>2.0146304312412166E-4</v>
      </c>
    </row>
    <row r="234" spans="2:15">
      <c r="B234" s="88" t="s">
        <v>1549</v>
      </c>
      <c r="C234" s="90" t="s">
        <v>1550</v>
      </c>
      <c r="D234" s="91" t="s">
        <v>1448</v>
      </c>
      <c r="E234" s="91" t="s">
        <v>699</v>
      </c>
      <c r="F234" s="90"/>
      <c r="G234" s="91" t="s">
        <v>164</v>
      </c>
      <c r="H234" s="91" t="s">
        <v>138</v>
      </c>
      <c r="I234" s="93">
        <v>33648.573796000011</v>
      </c>
      <c r="J234" s="105">
        <v>9838</v>
      </c>
      <c r="K234" s="93"/>
      <c r="L234" s="93">
        <v>12248.282753187001</v>
      </c>
      <c r="M234" s="94">
        <v>1.1357452227484866E-4</v>
      </c>
      <c r="N234" s="94">
        <f t="shared" si="5"/>
        <v>7.7112398863112268E-4</v>
      </c>
      <c r="O234" s="94">
        <f>L234/'סכום נכסי הקרן'!$C$42</f>
        <v>1.0983690991426126E-4</v>
      </c>
    </row>
    <row r="235" spans="2:15">
      <c r="B235" s="88" t="s">
        <v>1551</v>
      </c>
      <c r="C235" s="90" t="s">
        <v>1552</v>
      </c>
      <c r="D235" s="91" t="s">
        <v>1448</v>
      </c>
      <c r="E235" s="91" t="s">
        <v>699</v>
      </c>
      <c r="F235" s="90"/>
      <c r="G235" s="91" t="s">
        <v>778</v>
      </c>
      <c r="H235" s="91" t="s">
        <v>138</v>
      </c>
      <c r="I235" s="93">
        <v>68470.935050000015</v>
      </c>
      <c r="J235" s="105">
        <v>5147</v>
      </c>
      <c r="K235" s="93"/>
      <c r="L235" s="93">
        <v>13039.536399986002</v>
      </c>
      <c r="M235" s="94">
        <v>2.3531509209076605E-4</v>
      </c>
      <c r="N235" s="94">
        <f t="shared" si="5"/>
        <v>8.2093951627966639E-4</v>
      </c>
      <c r="O235" s="94">
        <f>L235/'סכום נכסי הקרן'!$C$42</f>
        <v>1.1693250504984702E-4</v>
      </c>
    </row>
    <row r="236" spans="2:15">
      <c r="B236" s="88" t="s">
        <v>1553</v>
      </c>
      <c r="C236" s="90" t="s">
        <v>1554</v>
      </c>
      <c r="D236" s="91" t="s">
        <v>29</v>
      </c>
      <c r="E236" s="91" t="s">
        <v>699</v>
      </c>
      <c r="F236" s="90"/>
      <c r="G236" s="91" t="s">
        <v>771</v>
      </c>
      <c r="H236" s="91" t="s">
        <v>140</v>
      </c>
      <c r="I236" s="93">
        <v>119335.05823000001</v>
      </c>
      <c r="J236" s="105">
        <v>9558</v>
      </c>
      <c r="K236" s="93"/>
      <c r="L236" s="93">
        <v>45835.191292507996</v>
      </c>
      <c r="M236" s="94">
        <v>1.2177046758163267E-3</v>
      </c>
      <c r="N236" s="94">
        <f t="shared" si="5"/>
        <v>2.8856792614419852E-3</v>
      </c>
      <c r="O236" s="94">
        <f>L236/'סכום נכסי הקרן'!$C$42</f>
        <v>4.110287032350053E-4</v>
      </c>
    </row>
    <row r="237" spans="2:15">
      <c r="B237" s="88" t="s">
        <v>1555</v>
      </c>
      <c r="C237" s="90" t="s">
        <v>1556</v>
      </c>
      <c r="D237" s="91" t="s">
        <v>1448</v>
      </c>
      <c r="E237" s="91" t="s">
        <v>699</v>
      </c>
      <c r="F237" s="90"/>
      <c r="G237" s="91" t="s">
        <v>771</v>
      </c>
      <c r="H237" s="91" t="s">
        <v>138</v>
      </c>
      <c r="I237" s="93">
        <v>109553.49608000003</v>
      </c>
      <c r="J237" s="105">
        <v>9039</v>
      </c>
      <c r="K237" s="93"/>
      <c r="L237" s="93">
        <v>36639.399889483007</v>
      </c>
      <c r="M237" s="94">
        <v>1.9169465630796155E-4</v>
      </c>
      <c r="N237" s="94">
        <f t="shared" si="5"/>
        <v>2.3067331766550942E-3</v>
      </c>
      <c r="O237" s="94">
        <f>L237/'סכום נכסי הקרן'!$C$42</f>
        <v>3.28565117744902E-4</v>
      </c>
    </row>
    <row r="238" spans="2:15">
      <c r="B238" s="88" t="s">
        <v>1444</v>
      </c>
      <c r="C238" s="90" t="s">
        <v>1445</v>
      </c>
      <c r="D238" s="91" t="s">
        <v>126</v>
      </c>
      <c r="E238" s="91" t="s">
        <v>699</v>
      </c>
      <c r="F238" s="90"/>
      <c r="G238" s="91" t="s">
        <v>133</v>
      </c>
      <c r="H238" s="91" t="s">
        <v>141</v>
      </c>
      <c r="I238" s="93">
        <v>1582021.7233139998</v>
      </c>
      <c r="J238" s="105">
        <v>1024</v>
      </c>
      <c r="K238" s="93"/>
      <c r="L238" s="93">
        <v>75664.884358372015</v>
      </c>
      <c r="M238" s="94">
        <v>8.8352006903581332E-3</v>
      </c>
      <c r="N238" s="94">
        <f t="shared" si="5"/>
        <v>4.7636888045027043E-3</v>
      </c>
      <c r="O238" s="94">
        <f>L238/'סכום נכסי הקרן'!$C$42</f>
        <v>6.7852753356637159E-4</v>
      </c>
    </row>
    <row r="239" spans="2:15">
      <c r="B239" s="88" t="s">
        <v>1557</v>
      </c>
      <c r="C239" s="90" t="s">
        <v>1558</v>
      </c>
      <c r="D239" s="91" t="s">
        <v>1432</v>
      </c>
      <c r="E239" s="91" t="s">
        <v>699</v>
      </c>
      <c r="F239" s="90"/>
      <c r="G239" s="91" t="s">
        <v>824</v>
      </c>
      <c r="H239" s="91" t="s">
        <v>138</v>
      </c>
      <c r="I239" s="93">
        <v>71859.465932000021</v>
      </c>
      <c r="J239" s="105">
        <v>7559</v>
      </c>
      <c r="K239" s="93"/>
      <c r="L239" s="93">
        <v>20097.871009211005</v>
      </c>
      <c r="M239" s="94">
        <v>9.1517852777865072E-5</v>
      </c>
      <c r="N239" s="94">
        <f t="shared" si="5"/>
        <v>1.2653161890456876E-3</v>
      </c>
      <c r="O239" s="94">
        <f>L239/'סכום נכסי הקרן'!$C$42</f>
        <v>1.8022837094716518E-4</v>
      </c>
    </row>
    <row r="240" spans="2:15">
      <c r="B240" s="88" t="s">
        <v>1559</v>
      </c>
      <c r="C240" s="90" t="s">
        <v>1560</v>
      </c>
      <c r="D240" s="91" t="s">
        <v>1448</v>
      </c>
      <c r="E240" s="91" t="s">
        <v>699</v>
      </c>
      <c r="F240" s="90"/>
      <c r="G240" s="91" t="s">
        <v>1453</v>
      </c>
      <c r="H240" s="91" t="s">
        <v>138</v>
      </c>
      <c r="I240" s="93">
        <v>23475.749160000003</v>
      </c>
      <c r="J240" s="105">
        <v>31064</v>
      </c>
      <c r="K240" s="93"/>
      <c r="L240" s="93">
        <v>26982.274860529997</v>
      </c>
      <c r="M240" s="94">
        <v>2.3350215366660837E-5</v>
      </c>
      <c r="N240" s="94">
        <f t="shared" si="5"/>
        <v>1.6987425773934935E-3</v>
      </c>
      <c r="O240" s="94">
        <f>L240/'סכום נכסי הקרן'!$C$42</f>
        <v>2.41964506605363E-4</v>
      </c>
    </row>
    <row r="241" spans="2:15">
      <c r="B241" s="88" t="s">
        <v>1561</v>
      </c>
      <c r="C241" s="90" t="s">
        <v>1562</v>
      </c>
      <c r="D241" s="91" t="s">
        <v>1448</v>
      </c>
      <c r="E241" s="91" t="s">
        <v>699</v>
      </c>
      <c r="F241" s="90"/>
      <c r="G241" s="91" t="s">
        <v>745</v>
      </c>
      <c r="H241" s="91" t="s">
        <v>138</v>
      </c>
      <c r="I241" s="93">
        <v>72383.559910000011</v>
      </c>
      <c r="J241" s="105">
        <v>14544</v>
      </c>
      <c r="K241" s="93"/>
      <c r="L241" s="93">
        <v>38951.620327249002</v>
      </c>
      <c r="M241" s="94">
        <v>2.4769477649819555E-5</v>
      </c>
      <c r="N241" s="94">
        <f t="shared" si="5"/>
        <v>2.4523053097037515E-3</v>
      </c>
      <c r="O241" s="94">
        <f>L241/'סכום נכסי הקרן'!$C$42</f>
        <v>3.4930003651208468E-4</v>
      </c>
    </row>
    <row r="242" spans="2:15">
      <c r="B242" s="88" t="s">
        <v>1467</v>
      </c>
      <c r="C242" s="90" t="s">
        <v>1468</v>
      </c>
      <c r="D242" s="91" t="s">
        <v>1432</v>
      </c>
      <c r="E242" s="91" t="s">
        <v>699</v>
      </c>
      <c r="F242" s="90"/>
      <c r="G242" s="91" t="s">
        <v>771</v>
      </c>
      <c r="H242" s="91" t="s">
        <v>138</v>
      </c>
      <c r="I242" s="93">
        <v>205016.55128900002</v>
      </c>
      <c r="J242" s="105">
        <v>1734</v>
      </c>
      <c r="K242" s="93"/>
      <c r="L242" s="93">
        <v>13153.451899203001</v>
      </c>
      <c r="M242" s="94">
        <v>7.8550402792720321E-4</v>
      </c>
      <c r="N242" s="94">
        <f t="shared" si="5"/>
        <v>8.281113766859965E-4</v>
      </c>
      <c r="O242" s="94">
        <f>L242/'סכום נכסי הקרן'!$C$42</f>
        <v>1.179540463285279E-4</v>
      </c>
    </row>
    <row r="243" spans="2:15">
      <c r="B243" s="88" t="s">
        <v>1563</v>
      </c>
      <c r="C243" s="90" t="s">
        <v>1564</v>
      </c>
      <c r="D243" s="91" t="s">
        <v>1448</v>
      </c>
      <c r="E243" s="91" t="s">
        <v>699</v>
      </c>
      <c r="F243" s="90"/>
      <c r="G243" s="91" t="s">
        <v>824</v>
      </c>
      <c r="H243" s="91" t="s">
        <v>138</v>
      </c>
      <c r="I243" s="93">
        <v>37169.936170000015</v>
      </c>
      <c r="J243" s="105">
        <v>39330</v>
      </c>
      <c r="K243" s="93"/>
      <c r="L243" s="93">
        <v>54090.062813946999</v>
      </c>
      <c r="M243" s="94">
        <v>3.953489509207717E-5</v>
      </c>
      <c r="N243" s="94">
        <f t="shared" si="5"/>
        <v>3.4053871732791117E-3</v>
      </c>
      <c r="O243" s="94">
        <f>L243/'סכום נכסי הקרן'!$C$42</f>
        <v>4.8505455632189421E-4</v>
      </c>
    </row>
    <row r="244" spans="2:15">
      <c r="B244" s="88" t="s">
        <v>1565</v>
      </c>
      <c r="C244" s="90" t="s">
        <v>1566</v>
      </c>
      <c r="D244" s="91" t="s">
        <v>1432</v>
      </c>
      <c r="E244" s="91" t="s">
        <v>699</v>
      </c>
      <c r="F244" s="90"/>
      <c r="G244" s="91" t="s">
        <v>860</v>
      </c>
      <c r="H244" s="91" t="s">
        <v>138</v>
      </c>
      <c r="I244" s="93">
        <v>61819.472788000014</v>
      </c>
      <c r="J244" s="105">
        <v>28698</v>
      </c>
      <c r="K244" s="93"/>
      <c r="L244" s="93">
        <v>65641.523512589003</v>
      </c>
      <c r="M244" s="94">
        <v>2.7945384932727018E-5</v>
      </c>
      <c r="N244" s="94">
        <f t="shared" si="5"/>
        <v>4.1326408322571199E-3</v>
      </c>
      <c r="O244" s="94">
        <f>L244/'סכום נכסי הקרן'!$C$42</f>
        <v>5.8864268975265908E-4</v>
      </c>
    </row>
    <row r="245" spans="2:15">
      <c r="B245" s="88" t="s">
        <v>1567</v>
      </c>
      <c r="C245" s="90" t="s">
        <v>1568</v>
      </c>
      <c r="D245" s="91" t="s">
        <v>1432</v>
      </c>
      <c r="E245" s="91" t="s">
        <v>699</v>
      </c>
      <c r="F245" s="90"/>
      <c r="G245" s="91" t="s">
        <v>824</v>
      </c>
      <c r="H245" s="91" t="s">
        <v>138</v>
      </c>
      <c r="I245" s="93">
        <v>63384.522732000005</v>
      </c>
      <c r="J245" s="105">
        <v>34054</v>
      </c>
      <c r="K245" s="93"/>
      <c r="L245" s="93">
        <v>79864.371873274999</v>
      </c>
      <c r="M245" s="94">
        <v>8.5245953399363998E-6</v>
      </c>
      <c r="N245" s="94">
        <f t="shared" si="5"/>
        <v>5.0280789747782868E-3</v>
      </c>
      <c r="O245" s="94">
        <f>L245/'סכום נכסי הקרן'!$C$42</f>
        <v>7.1618658677041725E-4</v>
      </c>
    </row>
    <row r="246" spans="2:15">
      <c r="B246" s="88" t="s">
        <v>1569</v>
      </c>
      <c r="C246" s="90" t="s">
        <v>1570</v>
      </c>
      <c r="D246" s="91" t="s">
        <v>1448</v>
      </c>
      <c r="E246" s="91" t="s">
        <v>699</v>
      </c>
      <c r="F246" s="90"/>
      <c r="G246" s="91" t="s">
        <v>783</v>
      </c>
      <c r="H246" s="91" t="s">
        <v>138</v>
      </c>
      <c r="I246" s="93">
        <v>214869.61943800005</v>
      </c>
      <c r="J246" s="105">
        <v>8540</v>
      </c>
      <c r="K246" s="93"/>
      <c r="L246" s="93">
        <v>67894.502349582996</v>
      </c>
      <c r="M246" s="94">
        <v>1.2865568409857437E-4</v>
      </c>
      <c r="N246" s="94">
        <f t="shared" si="5"/>
        <v>4.2744832490344649E-3</v>
      </c>
      <c r="O246" s="94">
        <f>L246/'סכום נכסי הקרן'!$C$42</f>
        <v>6.0884635736420715E-4</v>
      </c>
    </row>
    <row r="247" spans="2:15">
      <c r="B247" s="88" t="s">
        <v>1571</v>
      </c>
      <c r="C247" s="90" t="s">
        <v>1572</v>
      </c>
      <c r="D247" s="91" t="s">
        <v>1448</v>
      </c>
      <c r="E247" s="91" t="s">
        <v>699</v>
      </c>
      <c r="F247" s="90"/>
      <c r="G247" s="91" t="s">
        <v>778</v>
      </c>
      <c r="H247" s="91" t="s">
        <v>138</v>
      </c>
      <c r="I247" s="93">
        <v>43038.87346000001</v>
      </c>
      <c r="J247" s="105">
        <v>7640</v>
      </c>
      <c r="K247" s="93"/>
      <c r="L247" s="93">
        <v>12166.228749672002</v>
      </c>
      <c r="M247" s="94">
        <v>2.0260178981053442E-4</v>
      </c>
      <c r="N247" s="94">
        <f t="shared" si="5"/>
        <v>7.6595805543471819E-4</v>
      </c>
      <c r="O247" s="94">
        <f>L247/'סכום נכסי הקרן'!$C$42</f>
        <v>1.0910108772809918E-4</v>
      </c>
    </row>
    <row r="248" spans="2:15">
      <c r="B248" s="88" t="s">
        <v>1573</v>
      </c>
      <c r="C248" s="90" t="s">
        <v>1574</v>
      </c>
      <c r="D248" s="91" t="s">
        <v>1432</v>
      </c>
      <c r="E248" s="91" t="s">
        <v>699</v>
      </c>
      <c r="F248" s="90"/>
      <c r="G248" s="91" t="s">
        <v>730</v>
      </c>
      <c r="H248" s="91" t="s">
        <v>138</v>
      </c>
      <c r="I248" s="93">
        <v>26214.586562</v>
      </c>
      <c r="J248" s="105">
        <v>42302</v>
      </c>
      <c r="K248" s="93"/>
      <c r="L248" s="93">
        <v>41030.389307592013</v>
      </c>
      <c r="M248" s="94">
        <v>1.0613192940080972E-5</v>
      </c>
      <c r="N248" s="94">
        <f t="shared" si="5"/>
        <v>2.5831798706415009E-3</v>
      </c>
      <c r="O248" s="94">
        <f>L248/'סכום נכסי הקרן'!$C$42</f>
        <v>3.6794147105661997E-4</v>
      </c>
    </row>
    <row r="249" spans="2:15">
      <c r="B249" s="88" t="s">
        <v>1479</v>
      </c>
      <c r="C249" s="90" t="s">
        <v>1480</v>
      </c>
      <c r="D249" s="91" t="s">
        <v>1448</v>
      </c>
      <c r="E249" s="91" t="s">
        <v>699</v>
      </c>
      <c r="F249" s="90"/>
      <c r="G249" s="91" t="s">
        <v>576</v>
      </c>
      <c r="H249" s="91" t="s">
        <v>138</v>
      </c>
      <c r="I249" s="93">
        <v>447911.11410200002</v>
      </c>
      <c r="J249" s="105">
        <v>8046</v>
      </c>
      <c r="K249" s="93"/>
      <c r="L249" s="93">
        <v>133344.03448896605</v>
      </c>
      <c r="M249" s="94">
        <v>7.5019521776233293E-3</v>
      </c>
      <c r="N249" s="94">
        <f t="shared" si="5"/>
        <v>8.3950367416642541E-3</v>
      </c>
      <c r="O249" s="94">
        <f>L249/'סכום נכסי הקרן'!$C$42</f>
        <v>1.1957673576696128E-3</v>
      </c>
    </row>
    <row r="250" spans="2:15">
      <c r="B250" s="88" t="s">
        <v>1575</v>
      </c>
      <c r="C250" s="90" t="s">
        <v>1576</v>
      </c>
      <c r="D250" s="91" t="s">
        <v>1448</v>
      </c>
      <c r="E250" s="91" t="s">
        <v>699</v>
      </c>
      <c r="F250" s="90"/>
      <c r="G250" s="91" t="s">
        <v>824</v>
      </c>
      <c r="H250" s="91" t="s">
        <v>138</v>
      </c>
      <c r="I250" s="93">
        <v>76145.120623000024</v>
      </c>
      <c r="J250" s="105">
        <v>25551</v>
      </c>
      <c r="K250" s="93"/>
      <c r="L250" s="93">
        <v>71986.607150416021</v>
      </c>
      <c r="M250" s="94">
        <v>2.4895837713842967E-4</v>
      </c>
      <c r="N250" s="94">
        <f t="shared" si="5"/>
        <v>4.5321128481791992E-3</v>
      </c>
      <c r="O250" s="94">
        <f>L250/'סכום נכסי הקרן'!$C$42</f>
        <v>6.4554245227203106E-4</v>
      </c>
    </row>
    <row r="251" spans="2:15">
      <c r="B251" s="88" t="s">
        <v>1577</v>
      </c>
      <c r="C251" s="90" t="s">
        <v>1578</v>
      </c>
      <c r="D251" s="91" t="s">
        <v>1432</v>
      </c>
      <c r="E251" s="91" t="s">
        <v>699</v>
      </c>
      <c r="F251" s="90"/>
      <c r="G251" s="91" t="s">
        <v>136</v>
      </c>
      <c r="H251" s="91" t="s">
        <v>138</v>
      </c>
      <c r="I251" s="93">
        <v>478398.66359999997</v>
      </c>
      <c r="J251" s="105">
        <v>481</v>
      </c>
      <c r="K251" s="93"/>
      <c r="L251" s="93">
        <v>8514.0610160879987</v>
      </c>
      <c r="M251" s="94">
        <v>1.3299438045465089E-3</v>
      </c>
      <c r="N251" s="94">
        <f t="shared" si="5"/>
        <v>5.360258921575118E-4</v>
      </c>
      <c r="O251" s="94">
        <f>L251/'סכום נכסי הקרן'!$C$42</f>
        <v>7.6350144071033409E-5</v>
      </c>
    </row>
    <row r="252" spans="2:15">
      <c r="B252" s="88" t="s">
        <v>1579</v>
      </c>
      <c r="C252" s="90" t="s">
        <v>1580</v>
      </c>
      <c r="D252" s="91" t="s">
        <v>1448</v>
      </c>
      <c r="E252" s="91" t="s">
        <v>699</v>
      </c>
      <c r="F252" s="90"/>
      <c r="G252" s="91" t="s">
        <v>868</v>
      </c>
      <c r="H252" s="91" t="s">
        <v>138</v>
      </c>
      <c r="I252" s="93">
        <v>699186.0624820001</v>
      </c>
      <c r="J252" s="105">
        <v>3668</v>
      </c>
      <c r="K252" s="93"/>
      <c r="L252" s="93">
        <v>94890.73565580901</v>
      </c>
      <c r="M252" s="94">
        <v>1.2385261953069119E-4</v>
      </c>
      <c r="N252" s="94">
        <f t="shared" si="5"/>
        <v>5.9741046183808466E-3</v>
      </c>
      <c r="O252" s="94">
        <f>L252/'סכום נכסי הקרן'!$C$42</f>
        <v>8.5093603682631668E-4</v>
      </c>
    </row>
    <row r="253" spans="2:15">
      <c r="B253" s="88" t="s">
        <v>1581</v>
      </c>
      <c r="C253" s="90" t="s">
        <v>1582</v>
      </c>
      <c r="D253" s="91" t="s">
        <v>1448</v>
      </c>
      <c r="E253" s="91" t="s">
        <v>699</v>
      </c>
      <c r="F253" s="90"/>
      <c r="G253" s="91" t="s">
        <v>754</v>
      </c>
      <c r="H253" s="91" t="s">
        <v>138</v>
      </c>
      <c r="I253" s="93">
        <v>88034.059350000025</v>
      </c>
      <c r="J253" s="105">
        <v>3682</v>
      </c>
      <c r="K253" s="93"/>
      <c r="L253" s="93">
        <v>11993.232041489004</v>
      </c>
      <c r="M253" s="94">
        <v>2.8625904119667847E-4</v>
      </c>
      <c r="N253" s="94">
        <f t="shared" si="5"/>
        <v>7.5506657665991468E-4</v>
      </c>
      <c r="O253" s="94">
        <f>L253/'סכום נכסי הקרן'!$C$42</f>
        <v>1.0754973361299145E-4</v>
      </c>
    </row>
    <row r="254" spans="2:15">
      <c r="B254" s="88" t="s">
        <v>1583</v>
      </c>
      <c r="C254" s="90" t="s">
        <v>1584</v>
      </c>
      <c r="D254" s="91" t="s">
        <v>1432</v>
      </c>
      <c r="E254" s="91" t="s">
        <v>699</v>
      </c>
      <c r="F254" s="90"/>
      <c r="G254" s="91" t="s">
        <v>730</v>
      </c>
      <c r="H254" s="91" t="s">
        <v>138</v>
      </c>
      <c r="I254" s="93">
        <v>105640.87122000004</v>
      </c>
      <c r="J254" s="105">
        <v>11904</v>
      </c>
      <c r="K254" s="93"/>
      <c r="L254" s="93">
        <v>46529.310447107018</v>
      </c>
      <c r="M254" s="94">
        <v>9.4830225511669693E-5</v>
      </c>
      <c r="N254" s="94">
        <f t="shared" si="5"/>
        <v>2.9293794226699244E-3</v>
      </c>
      <c r="O254" s="94">
        <f>L254/'סכום נכסי הקרן'!$C$42</f>
        <v>4.1725324136739111E-4</v>
      </c>
    </row>
    <row r="255" spans="2:15">
      <c r="B255" s="88" t="s">
        <v>1585</v>
      </c>
      <c r="C255" s="90" t="s">
        <v>1586</v>
      </c>
      <c r="D255" s="91" t="s">
        <v>1448</v>
      </c>
      <c r="E255" s="91" t="s">
        <v>699</v>
      </c>
      <c r="F255" s="90"/>
      <c r="G255" s="91" t="s">
        <v>771</v>
      </c>
      <c r="H255" s="91" t="s">
        <v>138</v>
      </c>
      <c r="I255" s="93">
        <v>140854.49495999998</v>
      </c>
      <c r="J255" s="105">
        <v>9796</v>
      </c>
      <c r="K255" s="93"/>
      <c r="L255" s="93">
        <v>51052.99340724299</v>
      </c>
      <c r="M255" s="94">
        <v>9.6400276918735865E-5</v>
      </c>
      <c r="N255" s="94">
        <f t="shared" si="5"/>
        <v>3.2141801998739807E-3</v>
      </c>
      <c r="O255" s="94">
        <f>L255/'סכום נכסי הקרן'!$C$42</f>
        <v>4.5781952872255921E-4</v>
      </c>
    </row>
    <row r="256" spans="2:15">
      <c r="B256" s="88" t="s">
        <v>1587</v>
      </c>
      <c r="C256" s="90" t="s">
        <v>1588</v>
      </c>
      <c r="D256" s="91" t="s">
        <v>29</v>
      </c>
      <c r="E256" s="91" t="s">
        <v>699</v>
      </c>
      <c r="F256" s="90"/>
      <c r="G256" s="91" t="s">
        <v>132</v>
      </c>
      <c r="H256" s="91" t="s">
        <v>140</v>
      </c>
      <c r="I256" s="93">
        <v>68079.672564000022</v>
      </c>
      <c r="J256" s="105">
        <v>14346</v>
      </c>
      <c r="K256" s="93"/>
      <c r="L256" s="93">
        <v>39247.523435906012</v>
      </c>
      <c r="M256" s="94">
        <v>1.59339948418031E-4</v>
      </c>
      <c r="N256" s="94">
        <f t="shared" si="5"/>
        <v>2.4709346955526837E-3</v>
      </c>
      <c r="O256" s="94">
        <f>L256/'סכום נכסי הקרן'!$C$42</f>
        <v>3.519535581317136E-4</v>
      </c>
    </row>
    <row r="257" spans="2:15">
      <c r="B257" s="88" t="s">
        <v>1589</v>
      </c>
      <c r="C257" s="90" t="s">
        <v>1590</v>
      </c>
      <c r="D257" s="91" t="s">
        <v>29</v>
      </c>
      <c r="E257" s="91" t="s">
        <v>699</v>
      </c>
      <c r="F257" s="90"/>
      <c r="G257" s="91" t="s">
        <v>778</v>
      </c>
      <c r="H257" s="91" t="s">
        <v>138</v>
      </c>
      <c r="I257" s="93">
        <v>14320.206990000002</v>
      </c>
      <c r="J257" s="105">
        <v>138600</v>
      </c>
      <c r="K257" s="93"/>
      <c r="L257" s="93">
        <v>73436.885473810995</v>
      </c>
      <c r="M257" s="94">
        <v>5.9969550272815224E-5</v>
      </c>
      <c r="N257" s="94">
        <f t="shared" si="5"/>
        <v>4.6234190686426837E-3</v>
      </c>
      <c r="O257" s="94">
        <f>L257/'סכום נכסי הקרן'!$C$42</f>
        <v>6.5854787456405735E-4</v>
      </c>
    </row>
    <row r="258" spans="2:15">
      <c r="B258" s="88" t="s">
        <v>1486</v>
      </c>
      <c r="C258" s="90" t="s">
        <v>1487</v>
      </c>
      <c r="D258" s="91" t="s">
        <v>1432</v>
      </c>
      <c r="E258" s="91" t="s">
        <v>699</v>
      </c>
      <c r="F258" s="90"/>
      <c r="G258" s="91" t="s">
        <v>164</v>
      </c>
      <c r="H258" s="91" t="s">
        <v>138</v>
      </c>
      <c r="I258" s="93">
        <v>18587.781410000007</v>
      </c>
      <c r="J258" s="105">
        <v>2660</v>
      </c>
      <c r="K258" s="93"/>
      <c r="L258" s="93">
        <v>1829.4094462370001</v>
      </c>
      <c r="M258" s="94">
        <v>3.3699403927984762E-4</v>
      </c>
      <c r="N258" s="94">
        <f t="shared" si="5"/>
        <v>1.1517545254698375E-4</v>
      </c>
      <c r="O258" s="94">
        <f>L258/'סכום נכסי הקרן'!$C$42</f>
        <v>1.6405294080131215E-5</v>
      </c>
    </row>
    <row r="259" spans="2:15">
      <c r="B259" s="88" t="s">
        <v>1591</v>
      </c>
      <c r="C259" s="90" t="s">
        <v>1592</v>
      </c>
      <c r="D259" s="91" t="s">
        <v>1432</v>
      </c>
      <c r="E259" s="91" t="s">
        <v>699</v>
      </c>
      <c r="F259" s="90"/>
      <c r="G259" s="91" t="s">
        <v>824</v>
      </c>
      <c r="H259" s="91" t="s">
        <v>138</v>
      </c>
      <c r="I259" s="93">
        <v>276275.22822900006</v>
      </c>
      <c r="J259" s="105">
        <v>1510</v>
      </c>
      <c r="K259" s="93"/>
      <c r="L259" s="93">
        <v>15435.497001152002</v>
      </c>
      <c r="M259" s="94">
        <v>1.158407460220063E-3</v>
      </c>
      <c r="N259" s="94">
        <f t="shared" si="5"/>
        <v>9.7178373931112831E-4</v>
      </c>
      <c r="O259" s="94">
        <f>L259/'סכום נכסי הקרן'!$C$42</f>
        <v>1.3841836670175196E-4</v>
      </c>
    </row>
    <row r="260" spans="2:15">
      <c r="B260" s="88" t="s">
        <v>1593</v>
      </c>
      <c r="C260" s="90" t="s">
        <v>1594</v>
      </c>
      <c r="D260" s="91" t="s">
        <v>1448</v>
      </c>
      <c r="E260" s="91" t="s">
        <v>699</v>
      </c>
      <c r="F260" s="90"/>
      <c r="G260" s="91" t="s">
        <v>860</v>
      </c>
      <c r="H260" s="91" t="s">
        <v>138</v>
      </c>
      <c r="I260" s="93">
        <v>1221206.2752420001</v>
      </c>
      <c r="J260" s="105">
        <v>311</v>
      </c>
      <c r="K260" s="93"/>
      <c r="L260" s="93">
        <v>14052.420611227002</v>
      </c>
      <c r="M260" s="94">
        <v>4.0986578499726768E-3</v>
      </c>
      <c r="N260" s="94">
        <f t="shared" si="5"/>
        <v>8.8470839953723294E-4</v>
      </c>
      <c r="O260" s="94">
        <f>L260/'סכום נכסי הקרן'!$C$42</f>
        <v>1.2601558013110341E-4</v>
      </c>
    </row>
    <row r="261" spans="2:15">
      <c r="B261" s="88" t="s">
        <v>1595</v>
      </c>
      <c r="C261" s="90" t="s">
        <v>1596</v>
      </c>
      <c r="D261" s="91" t="s">
        <v>1448</v>
      </c>
      <c r="E261" s="91" t="s">
        <v>699</v>
      </c>
      <c r="F261" s="90"/>
      <c r="G261" s="91" t="s">
        <v>730</v>
      </c>
      <c r="H261" s="91" t="s">
        <v>138</v>
      </c>
      <c r="I261" s="93">
        <v>213238.05486999999</v>
      </c>
      <c r="J261" s="105">
        <v>10092</v>
      </c>
      <c r="K261" s="93">
        <v>353.1059971200001</v>
      </c>
      <c r="L261" s="93">
        <v>79977.048637801025</v>
      </c>
      <c r="M261" s="94">
        <v>4.1114736835370665E-5</v>
      </c>
      <c r="N261" s="94">
        <f t="shared" si="5"/>
        <v>5.0351728472694934E-3</v>
      </c>
      <c r="O261" s="94">
        <f>L261/'סכום נכסי הקרן'!$C$42</f>
        <v>7.171970196518312E-4</v>
      </c>
    </row>
    <row r="262" spans="2:15">
      <c r="B262" s="88" t="s">
        <v>1597</v>
      </c>
      <c r="C262" s="90" t="s">
        <v>1598</v>
      </c>
      <c r="D262" s="91" t="s">
        <v>1432</v>
      </c>
      <c r="E262" s="91" t="s">
        <v>699</v>
      </c>
      <c r="F262" s="90"/>
      <c r="G262" s="91" t="s">
        <v>1457</v>
      </c>
      <c r="H262" s="91" t="s">
        <v>138</v>
      </c>
      <c r="I262" s="93">
        <v>797331.10600000015</v>
      </c>
      <c r="J262" s="105">
        <v>127</v>
      </c>
      <c r="K262" s="93"/>
      <c r="L262" s="93">
        <v>3746.6588670940009</v>
      </c>
      <c r="M262" s="94">
        <v>4.8718890783119419E-3</v>
      </c>
      <c r="N262" s="94">
        <f t="shared" si="5"/>
        <v>2.3588110985451704E-4</v>
      </c>
      <c r="O262" s="94">
        <f>L262/'סכום נכסי הקרן'!$C$42</f>
        <v>3.3598296247479604E-5</v>
      </c>
    </row>
    <row r="263" spans="2:15">
      <c r="B263" s="88" t="s">
        <v>1599</v>
      </c>
      <c r="C263" s="90" t="s">
        <v>1600</v>
      </c>
      <c r="D263" s="91" t="s">
        <v>1432</v>
      </c>
      <c r="E263" s="91" t="s">
        <v>699</v>
      </c>
      <c r="F263" s="90"/>
      <c r="G263" s="91" t="s">
        <v>788</v>
      </c>
      <c r="H263" s="91" t="s">
        <v>138</v>
      </c>
      <c r="I263" s="93">
        <v>31300.998880000003</v>
      </c>
      <c r="J263" s="105">
        <v>26177</v>
      </c>
      <c r="K263" s="93"/>
      <c r="L263" s="93">
        <v>30316.551164226003</v>
      </c>
      <c r="M263" s="94">
        <v>9.8756764173263081E-6</v>
      </c>
      <c r="N263" s="94">
        <f t="shared" si="5"/>
        <v>1.9086610201919578E-3</v>
      </c>
      <c r="O263" s="94">
        <f>L263/'סכום נכסי הקרן'!$C$42</f>
        <v>2.7186474759245335E-4</v>
      </c>
    </row>
    <row r="264" spans="2:15">
      <c r="B264" s="88" t="s">
        <v>1601</v>
      </c>
      <c r="C264" s="90" t="s">
        <v>1602</v>
      </c>
      <c r="D264" s="91" t="s">
        <v>29</v>
      </c>
      <c r="E264" s="91" t="s">
        <v>699</v>
      </c>
      <c r="F264" s="90"/>
      <c r="G264" s="91" t="s">
        <v>771</v>
      </c>
      <c r="H264" s="91" t="s">
        <v>140</v>
      </c>
      <c r="I264" s="93">
        <v>262145.86562000011</v>
      </c>
      <c r="J264" s="105">
        <v>10638</v>
      </c>
      <c r="K264" s="93"/>
      <c r="L264" s="93">
        <v>112064.21966653899</v>
      </c>
      <c r="M264" s="94">
        <v>4.3952373724234588E-4</v>
      </c>
      <c r="N264" s="94">
        <f t="shared" si="5"/>
        <v>7.0553080618269183E-3</v>
      </c>
      <c r="O264" s="94">
        <f>L264/'סכום נכסי הקרן'!$C$42</f>
        <v>1.0049398636656135E-3</v>
      </c>
    </row>
    <row r="265" spans="2:15">
      <c r="B265" s="88" t="s">
        <v>1603</v>
      </c>
      <c r="C265" s="90" t="s">
        <v>1604</v>
      </c>
      <c r="D265" s="91" t="s">
        <v>1448</v>
      </c>
      <c r="E265" s="91" t="s">
        <v>699</v>
      </c>
      <c r="F265" s="90"/>
      <c r="G265" s="91" t="s">
        <v>824</v>
      </c>
      <c r="H265" s="91" t="s">
        <v>138</v>
      </c>
      <c r="I265" s="93">
        <v>60645.685330000015</v>
      </c>
      <c r="J265" s="105">
        <v>23748</v>
      </c>
      <c r="K265" s="93"/>
      <c r="L265" s="93">
        <v>53287.908203022002</v>
      </c>
      <c r="M265" s="94">
        <v>3.7476707869762405E-5</v>
      </c>
      <c r="N265" s="94">
        <f t="shared" si="5"/>
        <v>3.3548853457544018E-3</v>
      </c>
      <c r="O265" s="94">
        <f>L265/'סכום נכסי הקרן'!$C$42</f>
        <v>4.7786120640395957E-4</v>
      </c>
    </row>
    <row r="266" spans="2:15">
      <c r="B266" s="88"/>
      <c r="C266" s="90"/>
      <c r="D266" s="91"/>
      <c r="E266" s="91"/>
      <c r="F266" s="90"/>
      <c r="G266" s="91"/>
      <c r="H266" s="91"/>
      <c r="I266" s="93"/>
      <c r="J266" s="105"/>
      <c r="K266" s="93"/>
      <c r="L266" s="93"/>
      <c r="M266" s="94"/>
      <c r="N266" s="94"/>
      <c r="O266" s="94"/>
    </row>
    <row r="267" spans="2:15">
      <c r="B267" s="88"/>
      <c r="C267" s="90"/>
      <c r="D267" s="91"/>
      <c r="E267" s="91"/>
      <c r="F267" s="90"/>
      <c r="G267" s="91"/>
      <c r="H267" s="91"/>
      <c r="I267" s="93"/>
      <c r="J267" s="105"/>
      <c r="K267" s="93"/>
      <c r="L267" s="93"/>
      <c r="M267" s="94"/>
      <c r="N267" s="94"/>
      <c r="O267" s="94"/>
    </row>
    <row r="268" spans="2:15">
      <c r="B268" s="88"/>
      <c r="C268" s="90"/>
      <c r="D268" s="91"/>
      <c r="E268" s="91"/>
      <c r="F268" s="90"/>
      <c r="G268" s="91"/>
      <c r="H268" s="91"/>
      <c r="I268" s="93"/>
      <c r="J268" s="105"/>
      <c r="K268" s="93"/>
      <c r="L268" s="93"/>
      <c r="M268" s="94"/>
      <c r="N268" s="94"/>
      <c r="O268" s="94"/>
    </row>
    <row r="269" spans="2:15">
      <c r="B269" s="96"/>
      <c r="C269" s="96"/>
      <c r="D269" s="96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</row>
    <row r="270" spans="2:15">
      <c r="B270" s="96"/>
      <c r="C270" s="96"/>
      <c r="D270" s="96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</row>
    <row r="271" spans="2:15">
      <c r="B271" s="96"/>
      <c r="C271" s="96"/>
      <c r="D271" s="96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</row>
    <row r="272" spans="2:15">
      <c r="B272" s="112" t="s">
        <v>230</v>
      </c>
      <c r="C272" s="96"/>
      <c r="D272" s="96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</row>
    <row r="273" spans="2:15">
      <c r="B273" s="112" t="s">
        <v>117</v>
      </c>
      <c r="C273" s="96"/>
      <c r="D273" s="96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</row>
    <row r="274" spans="2:15">
      <c r="B274" s="112" t="s">
        <v>213</v>
      </c>
      <c r="C274" s="96"/>
      <c r="D274" s="96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</row>
    <row r="275" spans="2:15">
      <c r="B275" s="112" t="s">
        <v>221</v>
      </c>
      <c r="C275" s="96"/>
      <c r="D275" s="96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</row>
    <row r="276" spans="2:15">
      <c r="B276" s="112" t="s">
        <v>227</v>
      </c>
      <c r="C276" s="96"/>
      <c r="D276" s="96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</row>
    <row r="277" spans="2:15">
      <c r="B277" s="113"/>
      <c r="C277" s="96"/>
      <c r="D277" s="96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</row>
    <row r="278" spans="2:15">
      <c r="B278" s="96"/>
      <c r="C278" s="96"/>
      <c r="D278" s="96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</row>
    <row r="279" spans="2:15">
      <c r="B279" s="96"/>
      <c r="C279" s="96"/>
      <c r="D279" s="96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</row>
    <row r="280" spans="2:15">
      <c r="B280" s="96"/>
      <c r="C280" s="96"/>
      <c r="D280" s="96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</row>
    <row r="281" spans="2:15">
      <c r="B281" s="96"/>
      <c r="C281" s="96"/>
      <c r="D281" s="96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</row>
    <row r="282" spans="2:15">
      <c r="B282" s="96"/>
      <c r="C282" s="96"/>
      <c r="D282" s="96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</row>
    <row r="283" spans="2:15">
      <c r="B283" s="96"/>
      <c r="C283" s="96"/>
      <c r="D283" s="96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</row>
    <row r="284" spans="2:15">
      <c r="B284" s="96"/>
      <c r="C284" s="96"/>
      <c r="D284" s="96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</row>
    <row r="285" spans="2:15">
      <c r="B285" s="96"/>
      <c r="C285" s="96"/>
      <c r="D285" s="96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</row>
    <row r="286" spans="2:15">
      <c r="B286" s="96"/>
      <c r="C286" s="96"/>
      <c r="D286" s="96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</row>
    <row r="287" spans="2:15">
      <c r="B287" s="96"/>
      <c r="C287" s="96"/>
      <c r="D287" s="96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</row>
    <row r="288" spans="2:15">
      <c r="B288" s="96"/>
      <c r="C288" s="96"/>
      <c r="D288" s="96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</row>
    <row r="289" spans="2:15">
      <c r="B289" s="96"/>
      <c r="C289" s="96"/>
      <c r="D289" s="96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</row>
    <row r="290" spans="2:15">
      <c r="B290" s="96"/>
      <c r="C290" s="96"/>
      <c r="D290" s="96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</row>
    <row r="291" spans="2:15">
      <c r="B291" s="96"/>
      <c r="C291" s="96"/>
      <c r="D291" s="96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</row>
    <row r="292" spans="2:15">
      <c r="B292" s="96"/>
      <c r="C292" s="96"/>
      <c r="D292" s="96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</row>
    <row r="293" spans="2:15">
      <c r="B293" s="96"/>
      <c r="C293" s="96"/>
      <c r="D293" s="96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</row>
    <row r="294" spans="2:15">
      <c r="B294" s="96"/>
      <c r="C294" s="96"/>
      <c r="D294" s="96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</row>
    <row r="295" spans="2:15">
      <c r="B295" s="96"/>
      <c r="C295" s="96"/>
      <c r="D295" s="96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</row>
    <row r="296" spans="2:15">
      <c r="B296" s="114"/>
      <c r="C296" s="96"/>
      <c r="D296" s="96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</row>
    <row r="297" spans="2:15">
      <c r="B297" s="114"/>
      <c r="C297" s="96"/>
      <c r="D297" s="96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</row>
    <row r="298" spans="2:15">
      <c r="B298" s="113"/>
      <c r="C298" s="96"/>
      <c r="D298" s="96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</row>
    <row r="299" spans="2:15">
      <c r="B299" s="96"/>
      <c r="C299" s="96"/>
      <c r="D299" s="96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</row>
    <row r="300" spans="2:15">
      <c r="B300" s="96"/>
      <c r="C300" s="96"/>
      <c r="D300" s="96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</row>
    <row r="301" spans="2:15">
      <c r="B301" s="96"/>
      <c r="C301" s="96"/>
      <c r="D301" s="96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</row>
    <row r="302" spans="2:15">
      <c r="B302" s="96"/>
      <c r="C302" s="96"/>
      <c r="D302" s="96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</row>
    <row r="303" spans="2:15">
      <c r="B303" s="96"/>
      <c r="C303" s="96"/>
      <c r="D303" s="96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</row>
    <row r="304" spans="2:15">
      <c r="B304" s="96"/>
      <c r="C304" s="96"/>
      <c r="D304" s="96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</row>
    <row r="305" spans="2:15">
      <c r="B305" s="96"/>
      <c r="C305" s="96"/>
      <c r="D305" s="96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</row>
    <row r="306" spans="2:15">
      <c r="B306" s="96"/>
      <c r="C306" s="96"/>
      <c r="D306" s="96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</row>
    <row r="307" spans="2:15">
      <c r="B307" s="96"/>
      <c r="C307" s="96"/>
      <c r="D307" s="96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</row>
    <row r="308" spans="2:15">
      <c r="B308" s="96"/>
      <c r="C308" s="96"/>
      <c r="D308" s="96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</row>
    <row r="309" spans="2:15">
      <c r="B309" s="96"/>
      <c r="C309" s="96"/>
      <c r="D309" s="96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</row>
    <row r="310" spans="2:15">
      <c r="B310" s="96"/>
      <c r="C310" s="96"/>
      <c r="D310" s="96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</row>
    <row r="311" spans="2:15">
      <c r="B311" s="96"/>
      <c r="C311" s="96"/>
      <c r="D311" s="96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</row>
    <row r="312" spans="2:15">
      <c r="B312" s="96"/>
      <c r="C312" s="96"/>
      <c r="D312" s="96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</row>
    <row r="313" spans="2:15">
      <c r="B313" s="96"/>
      <c r="C313" s="96"/>
      <c r="D313" s="96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</row>
    <row r="314" spans="2:15">
      <c r="B314" s="96"/>
      <c r="C314" s="96"/>
      <c r="D314" s="96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</row>
    <row r="315" spans="2:15">
      <c r="B315" s="96"/>
      <c r="C315" s="96"/>
      <c r="D315" s="96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</row>
    <row r="316" spans="2:15">
      <c r="B316" s="96"/>
      <c r="C316" s="96"/>
      <c r="D316" s="96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</row>
    <row r="317" spans="2:15">
      <c r="B317" s="96"/>
      <c r="C317" s="96"/>
      <c r="D317" s="96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</row>
    <row r="318" spans="2:15">
      <c r="B318" s="96"/>
      <c r="C318" s="96"/>
      <c r="D318" s="96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</row>
    <row r="319" spans="2:15">
      <c r="B319" s="96"/>
      <c r="C319" s="96"/>
      <c r="D319" s="96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</row>
    <row r="320" spans="2:15">
      <c r="B320" s="96"/>
      <c r="C320" s="96"/>
      <c r="D320" s="96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</row>
    <row r="321" spans="2:15">
      <c r="B321" s="96"/>
      <c r="C321" s="96"/>
      <c r="D321" s="96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</row>
    <row r="322" spans="2:15">
      <c r="B322" s="96"/>
      <c r="C322" s="96"/>
      <c r="D322" s="96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</row>
    <row r="323" spans="2:15">
      <c r="B323" s="96"/>
      <c r="C323" s="96"/>
      <c r="D323" s="96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</row>
    <row r="324" spans="2:15">
      <c r="B324" s="96"/>
      <c r="C324" s="96"/>
      <c r="D324" s="96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</row>
    <row r="325" spans="2:15">
      <c r="B325" s="96"/>
      <c r="C325" s="96"/>
      <c r="D325" s="96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</row>
    <row r="326" spans="2:15">
      <c r="B326" s="96"/>
      <c r="C326" s="96"/>
      <c r="D326" s="96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</row>
    <row r="327" spans="2:15">
      <c r="B327" s="96"/>
      <c r="C327" s="96"/>
      <c r="D327" s="96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</row>
    <row r="328" spans="2:15">
      <c r="B328" s="96"/>
      <c r="C328" s="96"/>
      <c r="D328" s="96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</row>
    <row r="329" spans="2:15">
      <c r="B329" s="96"/>
      <c r="C329" s="96"/>
      <c r="D329" s="96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</row>
    <row r="330" spans="2:15">
      <c r="B330" s="96"/>
      <c r="C330" s="96"/>
      <c r="D330" s="96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</row>
    <row r="331" spans="2:15">
      <c r="B331" s="96"/>
      <c r="C331" s="96"/>
      <c r="D331" s="96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</row>
    <row r="332" spans="2:15">
      <c r="B332" s="96"/>
      <c r="C332" s="96"/>
      <c r="D332" s="96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</row>
    <row r="333" spans="2:15">
      <c r="B333" s="96"/>
      <c r="C333" s="96"/>
      <c r="D333" s="96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</row>
    <row r="334" spans="2:15">
      <c r="B334" s="96"/>
      <c r="C334" s="96"/>
      <c r="D334" s="96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</row>
    <row r="335" spans="2:15">
      <c r="B335" s="96"/>
      <c r="C335" s="96"/>
      <c r="D335" s="96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</row>
    <row r="336" spans="2:15">
      <c r="B336" s="96"/>
      <c r="C336" s="96"/>
      <c r="D336" s="96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</row>
    <row r="337" spans="2:15">
      <c r="B337" s="96"/>
      <c r="C337" s="96"/>
      <c r="D337" s="96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</row>
    <row r="338" spans="2:15">
      <c r="B338" s="96"/>
      <c r="C338" s="96"/>
      <c r="D338" s="96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</row>
    <row r="339" spans="2:15">
      <c r="B339" s="96"/>
      <c r="C339" s="96"/>
      <c r="D339" s="96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</row>
    <row r="340" spans="2:15">
      <c r="B340" s="96"/>
      <c r="C340" s="96"/>
      <c r="D340" s="96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</row>
    <row r="341" spans="2:15">
      <c r="B341" s="96"/>
      <c r="C341" s="96"/>
      <c r="D341" s="96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</row>
    <row r="342" spans="2:15">
      <c r="B342" s="96"/>
      <c r="C342" s="96"/>
      <c r="D342" s="96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</row>
    <row r="343" spans="2:15">
      <c r="B343" s="96"/>
      <c r="C343" s="96"/>
      <c r="D343" s="96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</row>
    <row r="344" spans="2:15">
      <c r="B344" s="96"/>
      <c r="C344" s="96"/>
      <c r="D344" s="96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</row>
    <row r="345" spans="2:15">
      <c r="B345" s="96"/>
      <c r="C345" s="96"/>
      <c r="D345" s="96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</row>
    <row r="346" spans="2:15">
      <c r="B346" s="96"/>
      <c r="C346" s="96"/>
      <c r="D346" s="96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</row>
    <row r="347" spans="2:15">
      <c r="B347" s="96"/>
      <c r="C347" s="96"/>
      <c r="D347" s="96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</row>
    <row r="348" spans="2:15">
      <c r="B348" s="96"/>
      <c r="C348" s="96"/>
      <c r="D348" s="96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</row>
    <row r="349" spans="2:15">
      <c r="B349" s="96"/>
      <c r="C349" s="96"/>
      <c r="D349" s="96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</row>
    <row r="350" spans="2:15">
      <c r="B350" s="96"/>
      <c r="C350" s="96"/>
      <c r="D350" s="96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</row>
    <row r="351" spans="2:15">
      <c r="B351" s="96"/>
      <c r="C351" s="96"/>
      <c r="D351" s="96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</row>
    <row r="352" spans="2:15">
      <c r="B352" s="96"/>
      <c r="C352" s="96"/>
      <c r="D352" s="96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</row>
    <row r="353" spans="2:15">
      <c r="B353" s="96"/>
      <c r="C353" s="96"/>
      <c r="D353" s="96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</row>
    <row r="354" spans="2:15">
      <c r="B354" s="96"/>
      <c r="C354" s="96"/>
      <c r="D354" s="96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</row>
    <row r="355" spans="2:15">
      <c r="B355" s="96"/>
      <c r="C355" s="96"/>
      <c r="D355" s="96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</row>
    <row r="356" spans="2:15">
      <c r="B356" s="96"/>
      <c r="C356" s="96"/>
      <c r="D356" s="96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</row>
    <row r="357" spans="2:15">
      <c r="B357" s="96"/>
      <c r="C357" s="96"/>
      <c r="D357" s="96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</row>
    <row r="358" spans="2:15">
      <c r="B358" s="96"/>
      <c r="C358" s="96"/>
      <c r="D358" s="96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</row>
    <row r="359" spans="2:15">
      <c r="B359" s="96"/>
      <c r="C359" s="96"/>
      <c r="D359" s="96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</row>
    <row r="360" spans="2:15">
      <c r="B360" s="96"/>
      <c r="C360" s="96"/>
      <c r="D360" s="96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</row>
    <row r="361" spans="2:15">
      <c r="B361" s="96"/>
      <c r="C361" s="96"/>
      <c r="D361" s="96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</row>
    <row r="362" spans="2:15">
      <c r="B362" s="96"/>
      <c r="C362" s="96"/>
      <c r="D362" s="96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</row>
    <row r="363" spans="2:15">
      <c r="B363" s="114"/>
      <c r="C363" s="96"/>
      <c r="D363" s="96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</row>
    <row r="364" spans="2:15">
      <c r="B364" s="114"/>
      <c r="C364" s="96"/>
      <c r="D364" s="96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</row>
    <row r="365" spans="2:15">
      <c r="B365" s="113"/>
      <c r="C365" s="96"/>
      <c r="D365" s="96"/>
      <c r="E365" s="96"/>
      <c r="F365" s="96"/>
      <c r="G365" s="96"/>
      <c r="H365" s="98"/>
      <c r="I365" s="98"/>
      <c r="J365" s="98"/>
      <c r="K365" s="98"/>
      <c r="L365" s="98"/>
      <c r="M365" s="98"/>
      <c r="N365" s="98"/>
      <c r="O365" s="98"/>
    </row>
    <row r="366" spans="2:15">
      <c r="B366" s="96"/>
      <c r="C366" s="96"/>
      <c r="D366" s="96"/>
      <c r="E366" s="96"/>
      <c r="F366" s="96"/>
      <c r="G366" s="96"/>
      <c r="H366" s="98"/>
      <c r="I366" s="98"/>
      <c r="J366" s="98"/>
      <c r="K366" s="98"/>
      <c r="L366" s="98"/>
      <c r="M366" s="98"/>
      <c r="N366" s="98"/>
      <c r="O366" s="98"/>
    </row>
    <row r="367" spans="2:15">
      <c r="B367" s="96"/>
      <c r="C367" s="96"/>
      <c r="D367" s="96"/>
      <c r="E367" s="96"/>
      <c r="F367" s="96"/>
      <c r="G367" s="96"/>
      <c r="H367" s="98"/>
      <c r="I367" s="98"/>
      <c r="J367" s="98"/>
      <c r="K367" s="98"/>
      <c r="L367" s="98"/>
      <c r="M367" s="98"/>
      <c r="N367" s="98"/>
      <c r="O367" s="98"/>
    </row>
    <row r="368" spans="2:15">
      <c r="B368" s="96"/>
      <c r="C368" s="96"/>
      <c r="D368" s="96"/>
      <c r="E368" s="96"/>
      <c r="F368" s="96"/>
      <c r="G368" s="96"/>
      <c r="H368" s="98"/>
      <c r="I368" s="98"/>
      <c r="J368" s="98"/>
      <c r="K368" s="98"/>
      <c r="L368" s="98"/>
      <c r="M368" s="98"/>
      <c r="N368" s="98"/>
      <c r="O368" s="98"/>
    </row>
    <row r="369" spans="2:15">
      <c r="B369" s="96"/>
      <c r="C369" s="96"/>
      <c r="D369" s="96"/>
      <c r="E369" s="96"/>
      <c r="F369" s="96"/>
      <c r="G369" s="96"/>
      <c r="H369" s="98"/>
      <c r="I369" s="98"/>
      <c r="J369" s="98"/>
      <c r="K369" s="98"/>
      <c r="L369" s="98"/>
      <c r="M369" s="98"/>
      <c r="N369" s="98"/>
      <c r="O369" s="98"/>
    </row>
    <row r="370" spans="2:15">
      <c r="B370" s="96"/>
      <c r="C370" s="96"/>
      <c r="D370" s="96"/>
      <c r="E370" s="96"/>
      <c r="F370" s="96"/>
      <c r="G370" s="96"/>
      <c r="H370" s="98"/>
      <c r="I370" s="98"/>
      <c r="J370" s="98"/>
      <c r="K370" s="98"/>
      <c r="L370" s="98"/>
      <c r="M370" s="98"/>
      <c r="N370" s="98"/>
      <c r="O370" s="98"/>
    </row>
    <row r="371" spans="2:15">
      <c r="B371" s="96"/>
      <c r="C371" s="96"/>
      <c r="D371" s="96"/>
      <c r="E371" s="96"/>
      <c r="F371" s="96"/>
      <c r="G371" s="96"/>
      <c r="H371" s="98"/>
      <c r="I371" s="98"/>
      <c r="J371" s="98"/>
      <c r="K371" s="98"/>
      <c r="L371" s="98"/>
      <c r="M371" s="98"/>
      <c r="N371" s="98"/>
      <c r="O371" s="98"/>
    </row>
    <row r="372" spans="2:15">
      <c r="B372" s="96"/>
      <c r="C372" s="96"/>
      <c r="D372" s="96"/>
      <c r="E372" s="96"/>
      <c r="F372" s="96"/>
      <c r="G372" s="96"/>
      <c r="H372" s="98"/>
      <c r="I372" s="98"/>
      <c r="J372" s="98"/>
      <c r="K372" s="98"/>
      <c r="L372" s="98"/>
      <c r="M372" s="98"/>
      <c r="N372" s="98"/>
      <c r="O372" s="98"/>
    </row>
    <row r="373" spans="2:15">
      <c r="B373" s="96"/>
      <c r="C373" s="96"/>
      <c r="D373" s="96"/>
      <c r="E373" s="96"/>
      <c r="F373" s="96"/>
      <c r="G373" s="96"/>
      <c r="H373" s="98"/>
      <c r="I373" s="98"/>
      <c r="J373" s="98"/>
      <c r="K373" s="98"/>
      <c r="L373" s="98"/>
      <c r="M373" s="98"/>
      <c r="N373" s="98"/>
      <c r="O373" s="98"/>
    </row>
    <row r="374" spans="2:15">
      <c r="B374" s="96"/>
      <c r="C374" s="96"/>
      <c r="D374" s="96"/>
      <c r="E374" s="96"/>
      <c r="F374" s="96"/>
      <c r="G374" s="96"/>
      <c r="H374" s="98"/>
      <c r="I374" s="98"/>
      <c r="J374" s="98"/>
      <c r="K374" s="98"/>
      <c r="L374" s="98"/>
      <c r="M374" s="98"/>
      <c r="N374" s="98"/>
      <c r="O374" s="98"/>
    </row>
    <row r="375" spans="2:15">
      <c r="B375" s="96"/>
      <c r="C375" s="96"/>
      <c r="D375" s="96"/>
      <c r="E375" s="96"/>
      <c r="F375" s="96"/>
      <c r="G375" s="96"/>
      <c r="H375" s="98"/>
      <c r="I375" s="98"/>
      <c r="J375" s="98"/>
      <c r="K375" s="98"/>
      <c r="L375" s="98"/>
      <c r="M375" s="98"/>
      <c r="N375" s="98"/>
      <c r="O375" s="98"/>
    </row>
    <row r="376" spans="2:15">
      <c r="B376" s="96"/>
      <c r="C376" s="96"/>
      <c r="D376" s="96"/>
      <c r="E376" s="96"/>
      <c r="F376" s="96"/>
      <c r="G376" s="96"/>
      <c r="H376" s="98"/>
      <c r="I376" s="98"/>
      <c r="J376" s="98"/>
      <c r="K376" s="98"/>
      <c r="L376" s="98"/>
      <c r="M376" s="98"/>
      <c r="N376" s="98"/>
      <c r="O376" s="98"/>
    </row>
    <row r="377" spans="2:15">
      <c r="B377" s="96"/>
      <c r="C377" s="96"/>
      <c r="D377" s="96"/>
      <c r="E377" s="96"/>
      <c r="F377" s="96"/>
      <c r="G377" s="96"/>
      <c r="H377" s="98"/>
      <c r="I377" s="98"/>
      <c r="J377" s="98"/>
      <c r="K377" s="98"/>
      <c r="L377" s="98"/>
      <c r="M377" s="98"/>
      <c r="N377" s="98"/>
      <c r="O377" s="98"/>
    </row>
    <row r="378" spans="2:15">
      <c r="B378" s="96"/>
      <c r="C378" s="96"/>
      <c r="D378" s="96"/>
      <c r="E378" s="96"/>
      <c r="F378" s="96"/>
      <c r="G378" s="96"/>
      <c r="H378" s="98"/>
      <c r="I378" s="98"/>
      <c r="J378" s="98"/>
      <c r="K378" s="98"/>
      <c r="L378" s="98"/>
      <c r="M378" s="98"/>
      <c r="N378" s="98"/>
      <c r="O378" s="98"/>
    </row>
    <row r="379" spans="2:15">
      <c r="B379" s="96"/>
      <c r="C379" s="96"/>
      <c r="D379" s="96"/>
      <c r="E379" s="96"/>
      <c r="F379" s="96"/>
      <c r="G379" s="96"/>
      <c r="H379" s="98"/>
      <c r="I379" s="98"/>
      <c r="J379" s="98"/>
      <c r="K379" s="98"/>
      <c r="L379" s="98"/>
      <c r="M379" s="98"/>
      <c r="N379" s="98"/>
      <c r="O379" s="98"/>
    </row>
    <row r="380" spans="2:15">
      <c r="B380" s="96"/>
      <c r="C380" s="96"/>
      <c r="D380" s="96"/>
      <c r="E380" s="96"/>
      <c r="F380" s="96"/>
      <c r="G380" s="96"/>
      <c r="H380" s="98"/>
      <c r="I380" s="98"/>
      <c r="J380" s="98"/>
      <c r="K380" s="98"/>
      <c r="L380" s="98"/>
      <c r="M380" s="98"/>
      <c r="N380" s="98"/>
      <c r="O380" s="98"/>
    </row>
    <row r="381" spans="2:15">
      <c r="B381" s="96"/>
      <c r="C381" s="96"/>
      <c r="D381" s="96"/>
      <c r="E381" s="96"/>
      <c r="F381" s="96"/>
      <c r="G381" s="96"/>
      <c r="H381" s="98"/>
      <c r="I381" s="98"/>
      <c r="J381" s="98"/>
      <c r="K381" s="98"/>
      <c r="L381" s="98"/>
      <c r="M381" s="98"/>
      <c r="N381" s="98"/>
      <c r="O381" s="98"/>
    </row>
    <row r="382" spans="2:15">
      <c r="B382" s="96"/>
      <c r="C382" s="96"/>
      <c r="D382" s="96"/>
      <c r="E382" s="96"/>
      <c r="F382" s="96"/>
      <c r="G382" s="96"/>
      <c r="H382" s="98"/>
      <c r="I382" s="98"/>
      <c r="J382" s="98"/>
      <c r="K382" s="98"/>
      <c r="L382" s="98"/>
      <c r="M382" s="98"/>
      <c r="N382" s="98"/>
      <c r="O382" s="98"/>
    </row>
    <row r="383" spans="2:15">
      <c r="B383" s="96"/>
      <c r="C383" s="96"/>
      <c r="D383" s="96"/>
      <c r="E383" s="96"/>
      <c r="F383" s="96"/>
      <c r="G383" s="96"/>
      <c r="H383" s="98"/>
      <c r="I383" s="98"/>
      <c r="J383" s="98"/>
      <c r="K383" s="98"/>
      <c r="L383" s="98"/>
      <c r="M383" s="98"/>
      <c r="N383" s="98"/>
      <c r="O383" s="98"/>
    </row>
    <row r="384" spans="2:15">
      <c r="B384" s="96"/>
      <c r="C384" s="96"/>
      <c r="D384" s="96"/>
      <c r="E384" s="96"/>
      <c r="F384" s="96"/>
      <c r="G384" s="96"/>
      <c r="H384" s="98"/>
      <c r="I384" s="98"/>
      <c r="J384" s="98"/>
      <c r="K384" s="98"/>
      <c r="L384" s="98"/>
      <c r="M384" s="98"/>
      <c r="N384" s="98"/>
      <c r="O384" s="98"/>
    </row>
    <row r="385" spans="2:15">
      <c r="B385" s="96"/>
      <c r="C385" s="96"/>
      <c r="D385" s="96"/>
      <c r="E385" s="96"/>
      <c r="F385" s="96"/>
      <c r="G385" s="96"/>
      <c r="H385" s="98"/>
      <c r="I385" s="98"/>
      <c r="J385" s="98"/>
      <c r="K385" s="98"/>
      <c r="L385" s="98"/>
      <c r="M385" s="98"/>
      <c r="N385" s="98"/>
      <c r="O385" s="98"/>
    </row>
    <row r="386" spans="2:15">
      <c r="B386" s="96"/>
      <c r="C386" s="96"/>
      <c r="D386" s="96"/>
      <c r="E386" s="96"/>
      <c r="F386" s="96"/>
      <c r="G386" s="96"/>
      <c r="H386" s="98"/>
      <c r="I386" s="98"/>
      <c r="J386" s="98"/>
      <c r="K386" s="98"/>
      <c r="L386" s="98"/>
      <c r="M386" s="98"/>
      <c r="N386" s="98"/>
      <c r="O386" s="98"/>
    </row>
    <row r="387" spans="2:15">
      <c r="B387" s="96"/>
      <c r="C387" s="96"/>
      <c r="D387" s="96"/>
      <c r="E387" s="96"/>
      <c r="F387" s="96"/>
      <c r="G387" s="96"/>
      <c r="H387" s="98"/>
      <c r="I387" s="98"/>
      <c r="J387" s="98"/>
      <c r="K387" s="98"/>
      <c r="L387" s="98"/>
      <c r="M387" s="98"/>
      <c r="N387" s="98"/>
      <c r="O387" s="98"/>
    </row>
    <row r="388" spans="2:15">
      <c r="B388" s="96"/>
      <c r="C388" s="96"/>
      <c r="D388" s="96"/>
      <c r="E388" s="96"/>
      <c r="F388" s="96"/>
      <c r="G388" s="96"/>
      <c r="H388" s="98"/>
      <c r="I388" s="98"/>
      <c r="J388" s="98"/>
      <c r="K388" s="98"/>
      <c r="L388" s="98"/>
      <c r="M388" s="98"/>
      <c r="N388" s="98"/>
      <c r="O388" s="98"/>
    </row>
    <row r="389" spans="2:15">
      <c r="B389" s="96"/>
      <c r="C389" s="96"/>
      <c r="D389" s="96"/>
      <c r="E389" s="96"/>
      <c r="F389" s="96"/>
      <c r="G389" s="96"/>
      <c r="H389" s="98"/>
      <c r="I389" s="98"/>
      <c r="J389" s="98"/>
      <c r="K389" s="98"/>
      <c r="L389" s="98"/>
      <c r="M389" s="98"/>
      <c r="N389" s="98"/>
      <c r="O389" s="98"/>
    </row>
    <row r="390" spans="2:15">
      <c r="B390" s="96"/>
      <c r="C390" s="96"/>
      <c r="D390" s="96"/>
      <c r="E390" s="96"/>
      <c r="F390" s="96"/>
      <c r="G390" s="96"/>
      <c r="H390" s="98"/>
      <c r="I390" s="98"/>
      <c r="J390" s="98"/>
      <c r="K390" s="98"/>
      <c r="L390" s="98"/>
      <c r="M390" s="98"/>
      <c r="N390" s="98"/>
      <c r="O390" s="98"/>
    </row>
    <row r="391" spans="2:15">
      <c r="B391" s="96"/>
      <c r="C391" s="96"/>
      <c r="D391" s="96"/>
      <c r="E391" s="96"/>
      <c r="F391" s="96"/>
      <c r="G391" s="96"/>
      <c r="H391" s="98"/>
      <c r="I391" s="98"/>
      <c r="J391" s="98"/>
      <c r="K391" s="98"/>
      <c r="L391" s="98"/>
      <c r="M391" s="98"/>
      <c r="N391" s="98"/>
      <c r="O391" s="98"/>
    </row>
    <row r="392" spans="2:15">
      <c r="B392" s="96"/>
      <c r="C392" s="96"/>
      <c r="D392" s="96"/>
      <c r="E392" s="96"/>
      <c r="F392" s="96"/>
      <c r="G392" s="96"/>
      <c r="H392" s="98"/>
      <c r="I392" s="98"/>
      <c r="J392" s="98"/>
      <c r="K392" s="98"/>
      <c r="L392" s="98"/>
      <c r="M392" s="98"/>
      <c r="N392" s="98"/>
      <c r="O392" s="98"/>
    </row>
    <row r="393" spans="2:15">
      <c r="B393" s="96"/>
      <c r="C393" s="96"/>
      <c r="D393" s="96"/>
      <c r="E393" s="96"/>
      <c r="F393" s="96"/>
      <c r="G393" s="96"/>
      <c r="H393" s="98"/>
      <c r="I393" s="98"/>
      <c r="J393" s="98"/>
      <c r="K393" s="98"/>
      <c r="L393" s="98"/>
      <c r="M393" s="98"/>
      <c r="N393" s="98"/>
      <c r="O393" s="98"/>
    </row>
    <row r="394" spans="2:15">
      <c r="B394" s="96"/>
      <c r="C394" s="96"/>
      <c r="D394" s="96"/>
      <c r="E394" s="96"/>
      <c r="F394" s="96"/>
      <c r="G394" s="96"/>
      <c r="H394" s="98"/>
      <c r="I394" s="98"/>
      <c r="J394" s="98"/>
      <c r="K394" s="98"/>
      <c r="L394" s="98"/>
      <c r="M394" s="98"/>
      <c r="N394" s="98"/>
      <c r="O394" s="98"/>
    </row>
    <row r="395" spans="2:15">
      <c r="B395" s="96"/>
      <c r="C395" s="96"/>
      <c r="D395" s="96"/>
      <c r="E395" s="96"/>
      <c r="F395" s="96"/>
      <c r="G395" s="96"/>
      <c r="H395" s="98"/>
      <c r="I395" s="98"/>
      <c r="J395" s="98"/>
      <c r="K395" s="98"/>
      <c r="L395" s="98"/>
      <c r="M395" s="98"/>
      <c r="N395" s="98"/>
      <c r="O395" s="98"/>
    </row>
    <row r="396" spans="2:15">
      <c r="B396" s="96"/>
      <c r="C396" s="96"/>
      <c r="D396" s="96"/>
      <c r="E396" s="96"/>
      <c r="F396" s="96"/>
      <c r="G396" s="96"/>
      <c r="H396" s="98"/>
      <c r="I396" s="98"/>
      <c r="J396" s="98"/>
      <c r="K396" s="98"/>
      <c r="L396" s="98"/>
      <c r="M396" s="98"/>
      <c r="N396" s="98"/>
      <c r="O396" s="98"/>
    </row>
    <row r="397" spans="2:15">
      <c r="B397" s="96"/>
      <c r="C397" s="96"/>
      <c r="D397" s="96"/>
      <c r="E397" s="96"/>
      <c r="F397" s="96"/>
      <c r="G397" s="96"/>
      <c r="H397" s="98"/>
      <c r="I397" s="98"/>
      <c r="J397" s="98"/>
      <c r="K397" s="98"/>
      <c r="L397" s="98"/>
      <c r="M397" s="98"/>
      <c r="N397" s="98"/>
      <c r="O397" s="98"/>
    </row>
    <row r="398" spans="2:15">
      <c r="B398" s="96"/>
      <c r="C398" s="96"/>
      <c r="D398" s="96"/>
      <c r="E398" s="96"/>
      <c r="F398" s="96"/>
      <c r="G398" s="96"/>
      <c r="H398" s="98"/>
      <c r="I398" s="98"/>
      <c r="J398" s="98"/>
      <c r="K398" s="98"/>
      <c r="L398" s="98"/>
      <c r="M398" s="98"/>
      <c r="N398" s="98"/>
      <c r="O398" s="98"/>
    </row>
    <row r="399" spans="2:15">
      <c r="B399" s="96"/>
      <c r="C399" s="96"/>
      <c r="D399" s="96"/>
      <c r="E399" s="96"/>
      <c r="F399" s="96"/>
      <c r="G399" s="96"/>
      <c r="H399" s="98"/>
      <c r="I399" s="98"/>
      <c r="J399" s="98"/>
      <c r="K399" s="98"/>
      <c r="L399" s="98"/>
      <c r="M399" s="98"/>
      <c r="N399" s="98"/>
      <c r="O399" s="98"/>
    </row>
    <row r="400" spans="2:15">
      <c r="B400" s="96"/>
      <c r="C400" s="96"/>
      <c r="D400" s="96"/>
      <c r="E400" s="96"/>
      <c r="F400" s="96"/>
      <c r="G400" s="96"/>
      <c r="H400" s="98"/>
      <c r="I400" s="98"/>
      <c r="J400" s="98"/>
      <c r="K400" s="98"/>
      <c r="L400" s="98"/>
      <c r="M400" s="98"/>
      <c r="N400" s="98"/>
      <c r="O400" s="98"/>
    </row>
    <row r="401" spans="2:15">
      <c r="B401" s="96"/>
      <c r="C401" s="96"/>
      <c r="D401" s="96"/>
      <c r="E401" s="96"/>
      <c r="F401" s="96"/>
      <c r="G401" s="96"/>
      <c r="H401" s="98"/>
      <c r="I401" s="98"/>
      <c r="J401" s="98"/>
      <c r="K401" s="98"/>
      <c r="L401" s="98"/>
      <c r="M401" s="98"/>
      <c r="N401" s="98"/>
      <c r="O401" s="98"/>
    </row>
    <row r="402" spans="2:15">
      <c r="B402" s="96"/>
      <c r="C402" s="96"/>
      <c r="D402" s="96"/>
      <c r="E402" s="96"/>
      <c r="F402" s="96"/>
      <c r="G402" s="96"/>
      <c r="H402" s="98"/>
      <c r="I402" s="98"/>
      <c r="J402" s="98"/>
      <c r="K402" s="98"/>
      <c r="L402" s="98"/>
      <c r="M402" s="98"/>
      <c r="N402" s="98"/>
      <c r="O402" s="98"/>
    </row>
    <row r="403" spans="2:15">
      <c r="B403" s="96"/>
      <c r="C403" s="96"/>
      <c r="D403" s="96"/>
      <c r="E403" s="96"/>
      <c r="F403" s="96"/>
      <c r="G403" s="96"/>
      <c r="H403" s="98"/>
      <c r="I403" s="98"/>
      <c r="J403" s="98"/>
      <c r="K403" s="98"/>
      <c r="L403" s="98"/>
      <c r="M403" s="98"/>
      <c r="N403" s="98"/>
      <c r="O403" s="98"/>
    </row>
    <row r="404" spans="2:15">
      <c r="B404" s="96"/>
      <c r="C404" s="96"/>
      <c r="D404" s="96"/>
      <c r="E404" s="96"/>
      <c r="F404" s="96"/>
      <c r="G404" s="96"/>
      <c r="H404" s="98"/>
      <c r="I404" s="98"/>
      <c r="J404" s="98"/>
      <c r="K404" s="98"/>
      <c r="L404" s="98"/>
      <c r="M404" s="98"/>
      <c r="N404" s="98"/>
      <c r="O404" s="98"/>
    </row>
    <row r="405" spans="2:15">
      <c r="B405" s="96"/>
      <c r="C405" s="96"/>
      <c r="D405" s="96"/>
      <c r="E405" s="96"/>
      <c r="F405" s="96"/>
      <c r="G405" s="96"/>
      <c r="H405" s="98"/>
      <c r="I405" s="98"/>
      <c r="J405" s="98"/>
      <c r="K405" s="98"/>
      <c r="L405" s="98"/>
      <c r="M405" s="98"/>
      <c r="N405" s="98"/>
      <c r="O405" s="98"/>
    </row>
    <row r="406" spans="2:15">
      <c r="B406" s="96"/>
      <c r="C406" s="96"/>
      <c r="D406" s="96"/>
      <c r="E406" s="96"/>
      <c r="F406" s="96"/>
      <c r="G406" s="96"/>
      <c r="H406" s="98"/>
      <c r="I406" s="98"/>
      <c r="J406" s="98"/>
      <c r="K406" s="98"/>
      <c r="L406" s="98"/>
      <c r="M406" s="98"/>
      <c r="N406" s="98"/>
      <c r="O406" s="98"/>
    </row>
    <row r="407" spans="2:15">
      <c r="B407" s="96"/>
      <c r="C407" s="96"/>
      <c r="D407" s="96"/>
      <c r="E407" s="96"/>
      <c r="F407" s="96"/>
      <c r="G407" s="96"/>
      <c r="H407" s="98"/>
      <c r="I407" s="98"/>
      <c r="J407" s="98"/>
      <c r="K407" s="98"/>
      <c r="L407" s="98"/>
      <c r="M407" s="98"/>
      <c r="N407" s="98"/>
      <c r="O407" s="98"/>
    </row>
    <row r="408" spans="2:15">
      <c r="B408" s="96"/>
      <c r="C408" s="96"/>
      <c r="D408" s="96"/>
      <c r="E408" s="96"/>
      <c r="F408" s="96"/>
      <c r="G408" s="96"/>
      <c r="H408" s="98"/>
      <c r="I408" s="98"/>
      <c r="J408" s="98"/>
      <c r="K408" s="98"/>
      <c r="L408" s="98"/>
      <c r="M408" s="98"/>
      <c r="N408" s="98"/>
      <c r="O408" s="98"/>
    </row>
    <row r="409" spans="2:15">
      <c r="B409" s="96"/>
      <c r="C409" s="96"/>
      <c r="D409" s="96"/>
      <c r="E409" s="96"/>
      <c r="F409" s="96"/>
      <c r="G409" s="96"/>
      <c r="H409" s="98"/>
      <c r="I409" s="98"/>
      <c r="J409" s="98"/>
      <c r="K409" s="98"/>
      <c r="L409" s="98"/>
      <c r="M409" s="98"/>
      <c r="N409" s="98"/>
      <c r="O409" s="98"/>
    </row>
    <row r="410" spans="2:15">
      <c r="B410" s="96"/>
      <c r="C410" s="96"/>
      <c r="D410" s="96"/>
      <c r="E410" s="96"/>
      <c r="F410" s="96"/>
      <c r="G410" s="96"/>
      <c r="H410" s="98"/>
      <c r="I410" s="98"/>
      <c r="J410" s="98"/>
      <c r="K410" s="98"/>
      <c r="L410" s="98"/>
      <c r="M410" s="98"/>
      <c r="N410" s="98"/>
      <c r="O410" s="98"/>
    </row>
    <row r="411" spans="2:15">
      <c r="B411" s="96"/>
      <c r="C411" s="96"/>
      <c r="D411" s="96"/>
      <c r="E411" s="96"/>
      <c r="F411" s="96"/>
      <c r="G411" s="96"/>
      <c r="H411" s="98"/>
      <c r="I411" s="98"/>
      <c r="J411" s="98"/>
      <c r="K411" s="98"/>
      <c r="L411" s="98"/>
      <c r="M411" s="98"/>
      <c r="N411" s="98"/>
      <c r="O411" s="98"/>
    </row>
    <row r="412" spans="2:15">
      <c r="B412" s="96"/>
      <c r="C412" s="96"/>
      <c r="D412" s="96"/>
      <c r="E412" s="96"/>
      <c r="F412" s="96"/>
      <c r="G412" s="96"/>
      <c r="H412" s="98"/>
      <c r="I412" s="98"/>
      <c r="J412" s="98"/>
      <c r="K412" s="98"/>
      <c r="L412" s="98"/>
      <c r="M412" s="98"/>
      <c r="N412" s="98"/>
      <c r="O412" s="98"/>
    </row>
    <row r="413" spans="2:15">
      <c r="B413" s="96"/>
      <c r="C413" s="96"/>
      <c r="D413" s="96"/>
      <c r="E413" s="96"/>
      <c r="F413" s="96"/>
      <c r="G413" s="96"/>
      <c r="H413" s="98"/>
      <c r="I413" s="98"/>
      <c r="J413" s="98"/>
      <c r="K413" s="98"/>
      <c r="L413" s="98"/>
      <c r="M413" s="98"/>
      <c r="N413" s="98"/>
      <c r="O413" s="98"/>
    </row>
    <row r="414" spans="2:15">
      <c r="B414" s="96"/>
      <c r="C414" s="96"/>
      <c r="D414" s="96"/>
      <c r="E414" s="96"/>
      <c r="F414" s="96"/>
      <c r="G414" s="96"/>
      <c r="H414" s="98"/>
      <c r="I414" s="98"/>
      <c r="J414" s="98"/>
      <c r="K414" s="98"/>
      <c r="L414" s="98"/>
      <c r="M414" s="98"/>
      <c r="N414" s="98"/>
      <c r="O414" s="98"/>
    </row>
    <row r="415" spans="2:15">
      <c r="B415" s="96"/>
      <c r="C415" s="96"/>
      <c r="D415" s="96"/>
      <c r="E415" s="96"/>
      <c r="F415" s="96"/>
      <c r="G415" s="96"/>
      <c r="H415" s="98"/>
      <c r="I415" s="98"/>
      <c r="J415" s="98"/>
      <c r="K415" s="98"/>
      <c r="L415" s="98"/>
      <c r="M415" s="98"/>
      <c r="N415" s="98"/>
      <c r="O415" s="98"/>
    </row>
    <row r="416" spans="2:15">
      <c r="B416" s="96"/>
      <c r="C416" s="96"/>
      <c r="D416" s="96"/>
      <c r="E416" s="96"/>
      <c r="F416" s="96"/>
      <c r="G416" s="96"/>
      <c r="H416" s="98"/>
      <c r="I416" s="98"/>
      <c r="J416" s="98"/>
      <c r="K416" s="98"/>
      <c r="L416" s="98"/>
      <c r="M416" s="98"/>
      <c r="N416" s="98"/>
      <c r="O416" s="98"/>
    </row>
    <row r="417" spans="2:15">
      <c r="B417" s="96"/>
      <c r="C417" s="96"/>
      <c r="D417" s="96"/>
      <c r="E417" s="96"/>
      <c r="F417" s="96"/>
      <c r="G417" s="96"/>
      <c r="H417" s="98"/>
      <c r="I417" s="98"/>
      <c r="J417" s="98"/>
      <c r="K417" s="98"/>
      <c r="L417" s="98"/>
      <c r="M417" s="98"/>
      <c r="N417" s="98"/>
      <c r="O417" s="98"/>
    </row>
    <row r="418" spans="2:15">
      <c r="B418" s="96"/>
      <c r="C418" s="96"/>
      <c r="D418" s="96"/>
      <c r="E418" s="96"/>
      <c r="F418" s="96"/>
      <c r="G418" s="96"/>
      <c r="H418" s="98"/>
      <c r="I418" s="98"/>
      <c r="J418" s="98"/>
      <c r="K418" s="98"/>
      <c r="L418" s="98"/>
      <c r="M418" s="98"/>
      <c r="N418" s="98"/>
      <c r="O418" s="98"/>
    </row>
    <row r="419" spans="2:15">
      <c r="B419" s="96"/>
      <c r="C419" s="96"/>
      <c r="D419" s="96"/>
      <c r="E419" s="96"/>
      <c r="F419" s="96"/>
      <c r="G419" s="96"/>
      <c r="H419" s="98"/>
      <c r="I419" s="98"/>
      <c r="J419" s="98"/>
      <c r="K419" s="98"/>
      <c r="L419" s="98"/>
      <c r="M419" s="98"/>
      <c r="N419" s="98"/>
      <c r="O419" s="98"/>
    </row>
    <row r="420" spans="2:15">
      <c r="B420" s="96"/>
      <c r="C420" s="96"/>
      <c r="D420" s="96"/>
      <c r="E420" s="96"/>
      <c r="F420" s="96"/>
      <c r="G420" s="96"/>
      <c r="H420" s="98"/>
      <c r="I420" s="98"/>
      <c r="J420" s="98"/>
      <c r="K420" s="98"/>
      <c r="L420" s="98"/>
      <c r="M420" s="98"/>
      <c r="N420" s="98"/>
      <c r="O420" s="98"/>
    </row>
    <row r="421" spans="2:15">
      <c r="B421" s="96"/>
      <c r="C421" s="96"/>
      <c r="D421" s="96"/>
      <c r="E421" s="96"/>
      <c r="F421" s="96"/>
      <c r="G421" s="96"/>
      <c r="H421" s="98"/>
      <c r="I421" s="98"/>
      <c r="J421" s="98"/>
      <c r="K421" s="98"/>
      <c r="L421" s="98"/>
      <c r="M421" s="98"/>
      <c r="N421" s="98"/>
      <c r="O421" s="98"/>
    </row>
    <row r="422" spans="2:15">
      <c r="B422" s="96"/>
      <c r="C422" s="96"/>
      <c r="D422" s="96"/>
      <c r="E422" s="96"/>
      <c r="F422" s="96"/>
      <c r="G422" s="96"/>
      <c r="H422" s="98"/>
      <c r="I422" s="98"/>
      <c r="J422" s="98"/>
      <c r="K422" s="98"/>
      <c r="L422" s="98"/>
      <c r="M422" s="98"/>
      <c r="N422" s="98"/>
      <c r="O422" s="98"/>
    </row>
    <row r="423" spans="2:15">
      <c r="B423" s="96"/>
      <c r="C423" s="96"/>
      <c r="D423" s="96"/>
      <c r="E423" s="96"/>
      <c r="F423" s="96"/>
      <c r="G423" s="96"/>
      <c r="H423" s="98"/>
      <c r="I423" s="98"/>
      <c r="J423" s="98"/>
      <c r="K423" s="98"/>
      <c r="L423" s="98"/>
      <c r="M423" s="98"/>
      <c r="N423" s="98"/>
      <c r="O423" s="98"/>
    </row>
    <row r="424" spans="2:15">
      <c r="B424" s="96"/>
      <c r="C424" s="96"/>
      <c r="D424" s="96"/>
      <c r="E424" s="96"/>
      <c r="F424" s="96"/>
      <c r="G424" s="96"/>
      <c r="H424" s="98"/>
      <c r="I424" s="98"/>
      <c r="J424" s="98"/>
      <c r="K424" s="98"/>
      <c r="L424" s="98"/>
      <c r="M424" s="98"/>
      <c r="N424" s="98"/>
      <c r="O424" s="98"/>
    </row>
    <row r="425" spans="2:15">
      <c r="B425" s="96"/>
      <c r="C425" s="96"/>
      <c r="D425" s="96"/>
      <c r="E425" s="96"/>
      <c r="F425" s="96"/>
      <c r="G425" s="96"/>
      <c r="H425" s="98"/>
      <c r="I425" s="98"/>
      <c r="J425" s="98"/>
      <c r="K425" s="98"/>
      <c r="L425" s="98"/>
      <c r="M425" s="98"/>
      <c r="N425" s="98"/>
      <c r="O425" s="98"/>
    </row>
    <row r="426" spans="2:15">
      <c r="B426" s="96"/>
      <c r="C426" s="96"/>
      <c r="D426" s="96"/>
      <c r="E426" s="96"/>
      <c r="F426" s="96"/>
      <c r="G426" s="96"/>
      <c r="H426" s="98"/>
      <c r="I426" s="98"/>
      <c r="J426" s="98"/>
      <c r="K426" s="98"/>
      <c r="L426" s="98"/>
      <c r="M426" s="98"/>
      <c r="N426" s="98"/>
      <c r="O426" s="98"/>
    </row>
    <row r="427" spans="2:15">
      <c r="B427" s="96"/>
      <c r="C427" s="96"/>
      <c r="D427" s="96"/>
      <c r="E427" s="96"/>
      <c r="F427" s="96"/>
      <c r="G427" s="96"/>
      <c r="H427" s="98"/>
      <c r="I427" s="98"/>
      <c r="J427" s="98"/>
      <c r="K427" s="98"/>
      <c r="L427" s="98"/>
      <c r="M427" s="98"/>
      <c r="N427" s="98"/>
      <c r="O427" s="98"/>
    </row>
    <row r="428" spans="2:15">
      <c r="B428" s="96"/>
      <c r="C428" s="96"/>
      <c r="D428" s="96"/>
      <c r="E428" s="96"/>
      <c r="F428" s="96"/>
      <c r="G428" s="96"/>
      <c r="H428" s="98"/>
      <c r="I428" s="98"/>
      <c r="J428" s="98"/>
      <c r="K428" s="98"/>
      <c r="L428" s="98"/>
      <c r="M428" s="98"/>
      <c r="N428" s="98"/>
      <c r="O428" s="98"/>
    </row>
    <row r="429" spans="2:15">
      <c r="B429" s="96"/>
      <c r="C429" s="96"/>
      <c r="D429" s="96"/>
      <c r="E429" s="96"/>
      <c r="F429" s="96"/>
      <c r="G429" s="96"/>
      <c r="H429" s="98"/>
      <c r="I429" s="98"/>
      <c r="J429" s="98"/>
      <c r="K429" s="98"/>
      <c r="L429" s="98"/>
      <c r="M429" s="98"/>
      <c r="N429" s="98"/>
      <c r="O429" s="98"/>
    </row>
    <row r="430" spans="2:15">
      <c r="B430" s="96"/>
      <c r="C430" s="96"/>
      <c r="D430" s="96"/>
      <c r="E430" s="96"/>
      <c r="F430" s="96"/>
      <c r="G430" s="96"/>
      <c r="H430" s="98"/>
      <c r="I430" s="98"/>
      <c r="J430" s="98"/>
      <c r="K430" s="98"/>
      <c r="L430" s="98"/>
      <c r="M430" s="98"/>
      <c r="N430" s="98"/>
      <c r="O430" s="98"/>
    </row>
    <row r="431" spans="2:15">
      <c r="B431" s="96"/>
      <c r="C431" s="96"/>
      <c r="D431" s="96"/>
      <c r="E431" s="96"/>
      <c r="F431" s="96"/>
      <c r="G431" s="96"/>
      <c r="H431" s="98"/>
      <c r="I431" s="98"/>
      <c r="J431" s="98"/>
      <c r="K431" s="98"/>
      <c r="L431" s="98"/>
      <c r="M431" s="98"/>
      <c r="N431" s="98"/>
      <c r="O431" s="98"/>
    </row>
    <row r="432" spans="2:15">
      <c r="B432" s="96"/>
      <c r="C432" s="96"/>
      <c r="D432" s="96"/>
      <c r="E432" s="96"/>
      <c r="F432" s="96"/>
      <c r="G432" s="96"/>
      <c r="H432" s="98"/>
      <c r="I432" s="98"/>
      <c r="J432" s="98"/>
      <c r="K432" s="98"/>
      <c r="L432" s="98"/>
      <c r="M432" s="98"/>
      <c r="N432" s="98"/>
      <c r="O432" s="98"/>
    </row>
    <row r="433" spans="2:15">
      <c r="B433" s="96"/>
      <c r="C433" s="96"/>
      <c r="D433" s="96"/>
      <c r="E433" s="96"/>
      <c r="F433" s="96"/>
      <c r="G433" s="96"/>
      <c r="H433" s="98"/>
      <c r="I433" s="98"/>
      <c r="J433" s="98"/>
      <c r="K433" s="98"/>
      <c r="L433" s="98"/>
      <c r="M433" s="98"/>
      <c r="N433" s="98"/>
      <c r="O433" s="98"/>
    </row>
    <row r="434" spans="2:15">
      <c r="B434" s="96"/>
      <c r="C434" s="96"/>
      <c r="D434" s="96"/>
      <c r="E434" s="96"/>
      <c r="F434" s="96"/>
      <c r="G434" s="96"/>
      <c r="H434" s="98"/>
      <c r="I434" s="98"/>
      <c r="J434" s="98"/>
      <c r="K434" s="98"/>
      <c r="L434" s="98"/>
      <c r="M434" s="98"/>
      <c r="N434" s="98"/>
      <c r="O434" s="98"/>
    </row>
    <row r="435" spans="2:15">
      <c r="B435" s="96"/>
      <c r="C435" s="96"/>
      <c r="D435" s="96"/>
      <c r="E435" s="96"/>
      <c r="F435" s="96"/>
      <c r="G435" s="96"/>
      <c r="H435" s="98"/>
      <c r="I435" s="98"/>
      <c r="J435" s="98"/>
      <c r="K435" s="98"/>
      <c r="L435" s="98"/>
      <c r="M435" s="98"/>
      <c r="N435" s="98"/>
      <c r="O435" s="98"/>
    </row>
    <row r="436" spans="2:15">
      <c r="B436" s="96"/>
      <c r="C436" s="96"/>
      <c r="D436" s="96"/>
      <c r="E436" s="96"/>
      <c r="F436" s="96"/>
      <c r="G436" s="96"/>
      <c r="H436" s="98"/>
      <c r="I436" s="98"/>
      <c r="J436" s="98"/>
      <c r="K436" s="98"/>
      <c r="L436" s="98"/>
      <c r="M436" s="98"/>
      <c r="N436" s="98"/>
      <c r="O436" s="98"/>
    </row>
    <row r="437" spans="2:15">
      <c r="B437" s="96"/>
      <c r="C437" s="96"/>
      <c r="D437" s="96"/>
      <c r="E437" s="96"/>
      <c r="F437" s="96"/>
      <c r="G437" s="96"/>
      <c r="H437" s="98"/>
      <c r="I437" s="98"/>
      <c r="J437" s="98"/>
      <c r="K437" s="98"/>
      <c r="L437" s="98"/>
      <c r="M437" s="98"/>
      <c r="N437" s="98"/>
      <c r="O437" s="98"/>
    </row>
    <row r="438" spans="2:15">
      <c r="B438" s="96"/>
      <c r="C438" s="96"/>
      <c r="D438" s="96"/>
      <c r="E438" s="96"/>
      <c r="F438" s="96"/>
      <c r="G438" s="96"/>
      <c r="H438" s="98"/>
      <c r="I438" s="98"/>
      <c r="J438" s="98"/>
      <c r="K438" s="98"/>
      <c r="L438" s="98"/>
      <c r="M438" s="98"/>
      <c r="N438" s="98"/>
      <c r="O438" s="98"/>
    </row>
    <row r="439" spans="2:15">
      <c r="B439" s="96"/>
      <c r="C439" s="96"/>
      <c r="D439" s="96"/>
      <c r="E439" s="96"/>
      <c r="F439" s="96"/>
      <c r="G439" s="96"/>
      <c r="H439" s="98"/>
      <c r="I439" s="98"/>
      <c r="J439" s="98"/>
      <c r="K439" s="98"/>
      <c r="L439" s="98"/>
      <c r="M439" s="98"/>
      <c r="N439" s="98"/>
      <c r="O439" s="98"/>
    </row>
    <row r="440" spans="2:15">
      <c r="B440" s="96"/>
      <c r="C440" s="96"/>
      <c r="D440" s="96"/>
      <c r="E440" s="96"/>
      <c r="F440" s="96"/>
      <c r="G440" s="96"/>
      <c r="H440" s="98"/>
      <c r="I440" s="98"/>
      <c r="J440" s="98"/>
      <c r="K440" s="98"/>
      <c r="L440" s="98"/>
      <c r="M440" s="98"/>
      <c r="N440" s="98"/>
      <c r="O440" s="98"/>
    </row>
    <row r="441" spans="2:15">
      <c r="B441" s="96"/>
      <c r="C441" s="96"/>
      <c r="D441" s="96"/>
      <c r="E441" s="96"/>
      <c r="F441" s="96"/>
      <c r="G441" s="96"/>
      <c r="H441" s="98"/>
      <c r="I441" s="98"/>
      <c r="J441" s="98"/>
      <c r="K441" s="98"/>
      <c r="L441" s="98"/>
      <c r="M441" s="98"/>
      <c r="N441" s="98"/>
      <c r="O441" s="98"/>
    </row>
    <row r="442" spans="2:15">
      <c r="B442" s="96"/>
      <c r="C442" s="96"/>
      <c r="D442" s="96"/>
      <c r="E442" s="96"/>
      <c r="F442" s="96"/>
      <c r="G442" s="96"/>
      <c r="H442" s="98"/>
      <c r="I442" s="98"/>
      <c r="J442" s="98"/>
      <c r="K442" s="98"/>
      <c r="L442" s="98"/>
      <c r="M442" s="98"/>
      <c r="N442" s="98"/>
      <c r="O442" s="98"/>
    </row>
    <row r="443" spans="2:15">
      <c r="B443" s="96"/>
      <c r="C443" s="96"/>
      <c r="D443" s="96"/>
      <c r="E443" s="96"/>
      <c r="F443" s="96"/>
      <c r="G443" s="96"/>
      <c r="H443" s="98"/>
      <c r="I443" s="98"/>
      <c r="J443" s="98"/>
      <c r="K443" s="98"/>
      <c r="L443" s="98"/>
      <c r="M443" s="98"/>
      <c r="N443" s="98"/>
      <c r="O443" s="98"/>
    </row>
    <row r="444" spans="2:15">
      <c r="B444" s="96"/>
      <c r="C444" s="96"/>
      <c r="D444" s="96"/>
      <c r="E444" s="96"/>
      <c r="F444" s="96"/>
      <c r="G444" s="96"/>
      <c r="H444" s="98"/>
      <c r="I444" s="98"/>
      <c r="J444" s="98"/>
      <c r="K444" s="98"/>
      <c r="L444" s="98"/>
      <c r="M444" s="98"/>
      <c r="N444" s="98"/>
      <c r="O444" s="98"/>
    </row>
    <row r="445" spans="2:15">
      <c r="B445" s="96"/>
      <c r="C445" s="96"/>
      <c r="D445" s="96"/>
      <c r="E445" s="96"/>
      <c r="F445" s="96"/>
      <c r="G445" s="96"/>
      <c r="H445" s="98"/>
      <c r="I445" s="98"/>
      <c r="J445" s="98"/>
      <c r="K445" s="98"/>
      <c r="L445" s="98"/>
      <c r="M445" s="98"/>
      <c r="N445" s="98"/>
      <c r="O445" s="98"/>
    </row>
    <row r="446" spans="2:15">
      <c r="B446" s="96"/>
      <c r="C446" s="96"/>
      <c r="D446" s="96"/>
      <c r="E446" s="96"/>
      <c r="F446" s="96"/>
      <c r="G446" s="96"/>
      <c r="H446" s="98"/>
      <c r="I446" s="98"/>
      <c r="J446" s="98"/>
      <c r="K446" s="98"/>
      <c r="L446" s="98"/>
      <c r="M446" s="98"/>
      <c r="N446" s="98"/>
      <c r="O446" s="98"/>
    </row>
    <row r="447" spans="2:15">
      <c r="B447" s="96"/>
      <c r="C447" s="96"/>
      <c r="D447" s="96"/>
      <c r="E447" s="96"/>
      <c r="F447" s="96"/>
      <c r="G447" s="96"/>
      <c r="H447" s="98"/>
      <c r="I447" s="98"/>
      <c r="J447" s="98"/>
      <c r="K447" s="98"/>
      <c r="L447" s="98"/>
      <c r="M447" s="98"/>
      <c r="N447" s="98"/>
      <c r="O447" s="98"/>
    </row>
    <row r="448" spans="2:15">
      <c r="B448" s="96"/>
      <c r="C448" s="96"/>
      <c r="D448" s="96"/>
      <c r="E448" s="96"/>
      <c r="F448" s="96"/>
      <c r="G448" s="96"/>
      <c r="H448" s="98"/>
      <c r="I448" s="98"/>
      <c r="J448" s="98"/>
      <c r="K448" s="98"/>
      <c r="L448" s="98"/>
      <c r="M448" s="98"/>
      <c r="N448" s="98"/>
      <c r="O448" s="98"/>
    </row>
    <row r="449" spans="2:15">
      <c r="B449" s="96"/>
      <c r="C449" s="96"/>
      <c r="D449" s="96"/>
      <c r="E449" s="96"/>
      <c r="F449" s="96"/>
      <c r="G449" s="96"/>
      <c r="H449" s="98"/>
      <c r="I449" s="98"/>
      <c r="J449" s="98"/>
      <c r="K449" s="98"/>
      <c r="L449" s="98"/>
      <c r="M449" s="98"/>
      <c r="N449" s="98"/>
      <c r="O449" s="98"/>
    </row>
    <row r="450" spans="2:15">
      <c r="B450" s="96"/>
      <c r="C450" s="96"/>
      <c r="D450" s="96"/>
      <c r="E450" s="96"/>
      <c r="F450" s="96"/>
      <c r="G450" s="96"/>
      <c r="H450" s="98"/>
      <c r="I450" s="98"/>
      <c r="J450" s="98"/>
      <c r="K450" s="98"/>
      <c r="L450" s="98"/>
      <c r="M450" s="98"/>
      <c r="N450" s="98"/>
      <c r="O450" s="98"/>
    </row>
    <row r="451" spans="2:15">
      <c r="B451" s="96"/>
      <c r="C451" s="96"/>
      <c r="D451" s="96"/>
      <c r="E451" s="96"/>
      <c r="F451" s="96"/>
      <c r="G451" s="96"/>
      <c r="H451" s="98"/>
      <c r="I451" s="98"/>
      <c r="J451" s="98"/>
      <c r="K451" s="98"/>
      <c r="L451" s="98"/>
      <c r="M451" s="98"/>
      <c r="N451" s="98"/>
      <c r="O451" s="98"/>
    </row>
    <row r="452" spans="2:15">
      <c r="B452" s="96"/>
      <c r="C452" s="96"/>
      <c r="D452" s="96"/>
      <c r="E452" s="96"/>
      <c r="F452" s="96"/>
      <c r="G452" s="96"/>
      <c r="H452" s="98"/>
      <c r="I452" s="98"/>
      <c r="J452" s="98"/>
      <c r="K452" s="98"/>
      <c r="L452" s="98"/>
      <c r="M452" s="98"/>
      <c r="N452" s="98"/>
      <c r="O452" s="98"/>
    </row>
    <row r="453" spans="2:15">
      <c r="B453" s="96"/>
      <c r="C453" s="96"/>
      <c r="D453" s="96"/>
      <c r="E453" s="96"/>
      <c r="F453" s="96"/>
      <c r="G453" s="96"/>
      <c r="H453" s="98"/>
      <c r="I453" s="98"/>
      <c r="J453" s="98"/>
      <c r="K453" s="98"/>
      <c r="L453" s="98"/>
      <c r="M453" s="98"/>
      <c r="N453" s="98"/>
      <c r="O453" s="98"/>
    </row>
    <row r="454" spans="2:15">
      <c r="B454" s="96"/>
      <c r="C454" s="96"/>
      <c r="D454" s="96"/>
      <c r="E454" s="96"/>
      <c r="F454" s="96"/>
      <c r="G454" s="96"/>
      <c r="H454" s="98"/>
      <c r="I454" s="98"/>
      <c r="J454" s="98"/>
      <c r="K454" s="98"/>
      <c r="L454" s="98"/>
      <c r="M454" s="98"/>
      <c r="N454" s="98"/>
      <c r="O454" s="98"/>
    </row>
    <row r="455" spans="2:15">
      <c r="B455" s="96"/>
      <c r="C455" s="96"/>
      <c r="D455" s="96"/>
      <c r="E455" s="96"/>
      <c r="F455" s="96"/>
      <c r="G455" s="96"/>
      <c r="H455" s="98"/>
      <c r="I455" s="98"/>
      <c r="J455" s="98"/>
      <c r="K455" s="98"/>
      <c r="L455" s="98"/>
      <c r="M455" s="98"/>
      <c r="N455" s="98"/>
      <c r="O455" s="98"/>
    </row>
    <row r="456" spans="2:15">
      <c r="B456" s="96"/>
      <c r="C456" s="96"/>
      <c r="D456" s="96"/>
      <c r="E456" s="96"/>
      <c r="F456" s="96"/>
      <c r="G456" s="96"/>
      <c r="H456" s="98"/>
      <c r="I456" s="98"/>
      <c r="J456" s="98"/>
      <c r="K456" s="98"/>
      <c r="L456" s="98"/>
      <c r="M456" s="98"/>
      <c r="N456" s="98"/>
      <c r="O456" s="98"/>
    </row>
    <row r="457" spans="2:15">
      <c r="B457" s="96"/>
      <c r="C457" s="96"/>
      <c r="D457" s="96"/>
      <c r="E457" s="96"/>
      <c r="F457" s="96"/>
      <c r="G457" s="96"/>
      <c r="H457" s="98"/>
      <c r="I457" s="98"/>
      <c r="J457" s="98"/>
      <c r="K457" s="98"/>
      <c r="L457" s="98"/>
      <c r="M457" s="98"/>
      <c r="N457" s="98"/>
      <c r="O457" s="98"/>
    </row>
    <row r="458" spans="2:15">
      <c r="B458" s="96"/>
      <c r="C458" s="96"/>
      <c r="D458" s="96"/>
      <c r="E458" s="96"/>
      <c r="F458" s="96"/>
      <c r="G458" s="96"/>
      <c r="H458" s="98"/>
      <c r="I458" s="98"/>
      <c r="J458" s="98"/>
      <c r="K458" s="98"/>
      <c r="L458" s="98"/>
      <c r="M458" s="98"/>
      <c r="N458" s="98"/>
      <c r="O458" s="98"/>
    </row>
    <row r="459" spans="2:15">
      <c r="B459" s="96"/>
      <c r="C459" s="96"/>
      <c r="D459" s="96"/>
      <c r="E459" s="96"/>
      <c r="F459" s="96"/>
      <c r="G459" s="96"/>
      <c r="H459" s="98"/>
      <c r="I459" s="98"/>
      <c r="J459" s="98"/>
      <c r="K459" s="98"/>
      <c r="L459" s="98"/>
      <c r="M459" s="98"/>
      <c r="N459" s="98"/>
      <c r="O459" s="98"/>
    </row>
    <row r="460" spans="2:15">
      <c r="B460" s="96"/>
      <c r="C460" s="96"/>
      <c r="D460" s="96"/>
      <c r="E460" s="96"/>
      <c r="F460" s="96"/>
      <c r="G460" s="96"/>
      <c r="H460" s="98"/>
      <c r="I460" s="98"/>
      <c r="J460" s="98"/>
      <c r="K460" s="98"/>
      <c r="L460" s="98"/>
      <c r="M460" s="98"/>
      <c r="N460" s="98"/>
      <c r="O460" s="98"/>
    </row>
    <row r="461" spans="2:15">
      <c r="B461" s="96"/>
      <c r="C461" s="96"/>
      <c r="D461" s="96"/>
      <c r="E461" s="96"/>
      <c r="F461" s="96"/>
      <c r="G461" s="96"/>
      <c r="H461" s="98"/>
      <c r="I461" s="98"/>
      <c r="J461" s="98"/>
      <c r="K461" s="98"/>
      <c r="L461" s="98"/>
      <c r="M461" s="98"/>
      <c r="N461" s="98"/>
      <c r="O461" s="98"/>
    </row>
    <row r="462" spans="2:15">
      <c r="B462" s="96"/>
      <c r="C462" s="96"/>
      <c r="D462" s="96"/>
      <c r="E462" s="96"/>
      <c r="F462" s="96"/>
      <c r="G462" s="96"/>
      <c r="H462" s="98"/>
      <c r="I462" s="98"/>
      <c r="J462" s="98"/>
      <c r="K462" s="98"/>
      <c r="L462" s="98"/>
      <c r="M462" s="98"/>
      <c r="N462" s="98"/>
      <c r="O462" s="98"/>
    </row>
    <row r="463" spans="2:15">
      <c r="B463" s="96"/>
      <c r="C463" s="96"/>
      <c r="D463" s="96"/>
      <c r="E463" s="96"/>
      <c r="F463" s="96"/>
      <c r="G463" s="96"/>
      <c r="H463" s="98"/>
      <c r="I463" s="98"/>
      <c r="J463" s="98"/>
      <c r="K463" s="98"/>
      <c r="L463" s="98"/>
      <c r="M463" s="98"/>
      <c r="N463" s="98"/>
      <c r="O463" s="98"/>
    </row>
    <row r="464" spans="2:15">
      <c r="B464" s="96"/>
      <c r="C464" s="96"/>
      <c r="D464" s="96"/>
      <c r="E464" s="96"/>
      <c r="F464" s="96"/>
      <c r="G464" s="96"/>
      <c r="H464" s="98"/>
      <c r="I464" s="98"/>
      <c r="J464" s="98"/>
      <c r="K464" s="98"/>
      <c r="L464" s="98"/>
      <c r="M464" s="98"/>
      <c r="N464" s="98"/>
      <c r="O464" s="98"/>
    </row>
    <row r="465" spans="2:15">
      <c r="B465" s="96"/>
      <c r="C465" s="96"/>
      <c r="D465" s="96"/>
      <c r="E465" s="96"/>
      <c r="F465" s="96"/>
      <c r="G465" s="96"/>
      <c r="H465" s="98"/>
      <c r="I465" s="98"/>
      <c r="J465" s="98"/>
      <c r="K465" s="98"/>
      <c r="L465" s="98"/>
      <c r="M465" s="98"/>
      <c r="N465" s="98"/>
      <c r="O465" s="98"/>
    </row>
    <row r="466" spans="2:15">
      <c r="B466" s="96"/>
      <c r="C466" s="96"/>
      <c r="D466" s="96"/>
      <c r="E466" s="96"/>
      <c r="F466" s="96"/>
      <c r="G466" s="96"/>
      <c r="H466" s="98"/>
      <c r="I466" s="98"/>
      <c r="J466" s="98"/>
      <c r="K466" s="98"/>
      <c r="L466" s="98"/>
      <c r="M466" s="98"/>
      <c r="N466" s="98"/>
      <c r="O466" s="98"/>
    </row>
    <row r="467" spans="2:15">
      <c r="B467" s="96"/>
      <c r="C467" s="96"/>
      <c r="D467" s="96"/>
      <c r="E467" s="96"/>
      <c r="F467" s="96"/>
      <c r="G467" s="96"/>
      <c r="H467" s="98"/>
      <c r="I467" s="98"/>
      <c r="J467" s="98"/>
      <c r="K467" s="98"/>
      <c r="L467" s="98"/>
      <c r="M467" s="98"/>
      <c r="N467" s="98"/>
      <c r="O467" s="98"/>
    </row>
    <row r="468" spans="2:15">
      <c r="B468" s="96"/>
      <c r="C468" s="96"/>
      <c r="D468" s="96"/>
      <c r="E468" s="96"/>
      <c r="F468" s="96"/>
      <c r="G468" s="96"/>
      <c r="H468" s="98"/>
      <c r="I468" s="98"/>
      <c r="J468" s="98"/>
      <c r="K468" s="98"/>
      <c r="L468" s="98"/>
      <c r="M468" s="98"/>
      <c r="N468" s="98"/>
      <c r="O468" s="98"/>
    </row>
    <row r="469" spans="2:15">
      <c r="B469" s="96"/>
      <c r="C469" s="96"/>
      <c r="D469" s="96"/>
      <c r="E469" s="96"/>
      <c r="F469" s="96"/>
      <c r="G469" s="96"/>
      <c r="H469" s="98"/>
      <c r="I469" s="98"/>
      <c r="J469" s="98"/>
      <c r="K469" s="98"/>
      <c r="L469" s="98"/>
      <c r="M469" s="98"/>
      <c r="N469" s="98"/>
      <c r="O469" s="98"/>
    </row>
    <row r="470" spans="2:15">
      <c r="B470" s="96"/>
      <c r="C470" s="96"/>
      <c r="D470" s="96"/>
      <c r="E470" s="96"/>
      <c r="F470" s="96"/>
      <c r="G470" s="96"/>
      <c r="H470" s="98"/>
      <c r="I470" s="98"/>
      <c r="J470" s="98"/>
      <c r="K470" s="98"/>
      <c r="L470" s="98"/>
      <c r="M470" s="98"/>
      <c r="N470" s="98"/>
      <c r="O470" s="98"/>
    </row>
    <row r="471" spans="2:15">
      <c r="B471" s="96"/>
      <c r="C471" s="96"/>
      <c r="D471" s="96"/>
      <c r="E471" s="96"/>
      <c r="F471" s="96"/>
      <c r="G471" s="96"/>
      <c r="H471" s="98"/>
      <c r="I471" s="98"/>
      <c r="J471" s="98"/>
      <c r="K471" s="98"/>
      <c r="L471" s="98"/>
      <c r="M471" s="98"/>
      <c r="N471" s="98"/>
      <c r="O471" s="98"/>
    </row>
    <row r="472" spans="2:15">
      <c r="B472" s="96"/>
      <c r="C472" s="96"/>
      <c r="D472" s="96"/>
      <c r="E472" s="96"/>
      <c r="F472" s="96"/>
      <c r="G472" s="96"/>
      <c r="H472" s="98"/>
      <c r="I472" s="98"/>
      <c r="J472" s="98"/>
      <c r="K472" s="98"/>
      <c r="L472" s="98"/>
      <c r="M472" s="98"/>
      <c r="N472" s="98"/>
      <c r="O472" s="98"/>
    </row>
    <row r="473" spans="2:15">
      <c r="B473" s="96"/>
      <c r="C473" s="96"/>
      <c r="D473" s="96"/>
      <c r="E473" s="96"/>
      <c r="F473" s="96"/>
      <c r="G473" s="96"/>
      <c r="H473" s="98"/>
      <c r="I473" s="98"/>
      <c r="J473" s="98"/>
      <c r="K473" s="98"/>
      <c r="L473" s="98"/>
      <c r="M473" s="98"/>
      <c r="N473" s="98"/>
      <c r="O473" s="98"/>
    </row>
    <row r="474" spans="2:15">
      <c r="B474" s="96"/>
      <c r="C474" s="96"/>
      <c r="D474" s="96"/>
      <c r="E474" s="96"/>
      <c r="F474" s="96"/>
      <c r="G474" s="96"/>
      <c r="H474" s="98"/>
      <c r="I474" s="98"/>
      <c r="J474" s="98"/>
      <c r="K474" s="98"/>
      <c r="L474" s="98"/>
      <c r="M474" s="98"/>
      <c r="N474" s="98"/>
      <c r="O474" s="98"/>
    </row>
    <row r="475" spans="2:15">
      <c r="B475" s="96"/>
      <c r="C475" s="96"/>
      <c r="D475" s="96"/>
      <c r="E475" s="96"/>
      <c r="F475" s="96"/>
      <c r="G475" s="96"/>
      <c r="H475" s="98"/>
      <c r="I475" s="98"/>
      <c r="J475" s="98"/>
      <c r="K475" s="98"/>
      <c r="L475" s="98"/>
      <c r="M475" s="98"/>
      <c r="N475" s="98"/>
      <c r="O475" s="98"/>
    </row>
    <row r="476" spans="2:15">
      <c r="B476" s="96"/>
      <c r="C476" s="96"/>
      <c r="D476" s="96"/>
      <c r="E476" s="96"/>
      <c r="F476" s="96"/>
      <c r="G476" s="96"/>
      <c r="H476" s="98"/>
      <c r="I476" s="98"/>
      <c r="J476" s="98"/>
      <c r="K476" s="98"/>
      <c r="L476" s="98"/>
      <c r="M476" s="98"/>
      <c r="N476" s="98"/>
      <c r="O476" s="98"/>
    </row>
    <row r="477" spans="2:15">
      <c r="B477" s="96"/>
      <c r="C477" s="96"/>
      <c r="D477" s="96"/>
      <c r="E477" s="96"/>
      <c r="F477" s="96"/>
      <c r="G477" s="96"/>
      <c r="H477" s="98"/>
      <c r="I477" s="98"/>
      <c r="J477" s="98"/>
      <c r="K477" s="98"/>
      <c r="L477" s="98"/>
      <c r="M477" s="98"/>
      <c r="N477" s="98"/>
      <c r="O477" s="98"/>
    </row>
    <row r="478" spans="2:15">
      <c r="B478" s="96"/>
      <c r="C478" s="96"/>
      <c r="D478" s="96"/>
      <c r="E478" s="96"/>
      <c r="F478" s="96"/>
      <c r="G478" s="96"/>
      <c r="H478" s="98"/>
      <c r="I478" s="98"/>
      <c r="J478" s="98"/>
      <c r="K478" s="98"/>
      <c r="L478" s="98"/>
      <c r="M478" s="98"/>
      <c r="N478" s="98"/>
      <c r="O478" s="98"/>
    </row>
    <row r="479" spans="2:15">
      <c r="B479" s="96"/>
      <c r="C479" s="96"/>
      <c r="D479" s="96"/>
      <c r="E479" s="96"/>
      <c r="F479" s="96"/>
      <c r="G479" s="96"/>
      <c r="H479" s="98"/>
      <c r="I479" s="98"/>
      <c r="J479" s="98"/>
      <c r="K479" s="98"/>
      <c r="L479" s="98"/>
      <c r="M479" s="98"/>
      <c r="N479" s="98"/>
      <c r="O479" s="98"/>
    </row>
    <row r="480" spans="2:15">
      <c r="B480" s="96"/>
      <c r="C480" s="96"/>
      <c r="D480" s="96"/>
      <c r="E480" s="96"/>
      <c r="F480" s="96"/>
      <c r="G480" s="96"/>
      <c r="H480" s="98"/>
      <c r="I480" s="98"/>
      <c r="J480" s="98"/>
      <c r="K480" s="98"/>
      <c r="L480" s="98"/>
      <c r="M480" s="98"/>
      <c r="N480" s="98"/>
      <c r="O480" s="98"/>
    </row>
    <row r="481" spans="2:15">
      <c r="B481" s="96"/>
      <c r="C481" s="96"/>
      <c r="D481" s="96"/>
      <c r="E481" s="96"/>
      <c r="F481" s="96"/>
      <c r="G481" s="96"/>
      <c r="H481" s="98"/>
      <c r="I481" s="98"/>
      <c r="J481" s="98"/>
      <c r="K481" s="98"/>
      <c r="L481" s="98"/>
      <c r="M481" s="98"/>
      <c r="N481" s="98"/>
      <c r="O481" s="98"/>
    </row>
    <row r="482" spans="2:15">
      <c r="B482" s="96"/>
      <c r="C482" s="96"/>
      <c r="D482" s="96"/>
      <c r="E482" s="96"/>
      <c r="F482" s="96"/>
      <c r="G482" s="96"/>
      <c r="H482" s="98"/>
      <c r="I482" s="98"/>
      <c r="J482" s="98"/>
      <c r="K482" s="98"/>
      <c r="L482" s="98"/>
      <c r="M482" s="98"/>
      <c r="N482" s="98"/>
      <c r="O482" s="98"/>
    </row>
    <row r="483" spans="2:15">
      <c r="B483" s="96"/>
      <c r="C483" s="96"/>
      <c r="D483" s="96"/>
      <c r="E483" s="96"/>
      <c r="F483" s="96"/>
      <c r="G483" s="96"/>
      <c r="H483" s="98"/>
      <c r="I483" s="98"/>
      <c r="J483" s="98"/>
      <c r="K483" s="98"/>
      <c r="L483" s="98"/>
      <c r="M483" s="98"/>
      <c r="N483" s="98"/>
      <c r="O483" s="98"/>
    </row>
    <row r="484" spans="2:15">
      <c r="B484" s="96"/>
      <c r="C484" s="96"/>
      <c r="D484" s="96"/>
      <c r="E484" s="96"/>
      <c r="F484" s="96"/>
      <c r="G484" s="96"/>
      <c r="H484" s="98"/>
      <c r="I484" s="98"/>
      <c r="J484" s="98"/>
      <c r="K484" s="98"/>
      <c r="L484" s="98"/>
      <c r="M484" s="98"/>
      <c r="N484" s="98"/>
      <c r="O484" s="98"/>
    </row>
    <row r="485" spans="2:15">
      <c r="B485" s="96"/>
      <c r="C485" s="96"/>
      <c r="D485" s="96"/>
      <c r="E485" s="96"/>
      <c r="F485" s="96"/>
      <c r="G485" s="96"/>
      <c r="H485" s="98"/>
      <c r="I485" s="98"/>
      <c r="J485" s="98"/>
      <c r="K485" s="98"/>
      <c r="L485" s="98"/>
      <c r="M485" s="98"/>
      <c r="N485" s="98"/>
      <c r="O485" s="98"/>
    </row>
    <row r="486" spans="2:15">
      <c r="B486" s="96"/>
      <c r="C486" s="96"/>
      <c r="D486" s="96"/>
      <c r="E486" s="96"/>
      <c r="F486" s="96"/>
      <c r="G486" s="96"/>
      <c r="H486" s="98"/>
      <c r="I486" s="98"/>
      <c r="J486" s="98"/>
      <c r="K486" s="98"/>
      <c r="L486" s="98"/>
      <c r="M486" s="98"/>
      <c r="N486" s="98"/>
      <c r="O486" s="98"/>
    </row>
    <row r="487" spans="2:15">
      <c r="B487" s="96"/>
      <c r="C487" s="96"/>
      <c r="D487" s="96"/>
      <c r="E487" s="96"/>
      <c r="F487" s="96"/>
      <c r="G487" s="96"/>
      <c r="H487" s="98"/>
      <c r="I487" s="98"/>
      <c r="J487" s="98"/>
      <c r="K487" s="98"/>
      <c r="L487" s="98"/>
      <c r="M487" s="98"/>
      <c r="N487" s="98"/>
      <c r="O487" s="98"/>
    </row>
    <row r="488" spans="2:15">
      <c r="B488" s="96"/>
      <c r="C488" s="96"/>
      <c r="D488" s="96"/>
      <c r="E488" s="96"/>
      <c r="F488" s="96"/>
      <c r="G488" s="96"/>
      <c r="H488" s="98"/>
      <c r="I488" s="98"/>
      <c r="J488" s="98"/>
      <c r="K488" s="98"/>
      <c r="L488" s="98"/>
      <c r="M488" s="98"/>
      <c r="N488" s="98"/>
      <c r="O488" s="98"/>
    </row>
    <row r="489" spans="2:15">
      <c r="B489" s="96"/>
      <c r="C489" s="96"/>
      <c r="D489" s="96"/>
      <c r="E489" s="96"/>
      <c r="F489" s="96"/>
      <c r="G489" s="96"/>
      <c r="H489" s="98"/>
      <c r="I489" s="98"/>
      <c r="J489" s="98"/>
      <c r="K489" s="98"/>
      <c r="L489" s="98"/>
      <c r="M489" s="98"/>
      <c r="N489" s="98"/>
      <c r="O489" s="98"/>
    </row>
    <row r="490" spans="2:15">
      <c r="B490" s="96"/>
      <c r="C490" s="96"/>
      <c r="D490" s="96"/>
      <c r="E490" s="96"/>
      <c r="F490" s="96"/>
      <c r="G490" s="96"/>
      <c r="H490" s="98"/>
      <c r="I490" s="98"/>
      <c r="J490" s="98"/>
      <c r="K490" s="98"/>
      <c r="L490" s="98"/>
      <c r="M490" s="98"/>
      <c r="N490" s="98"/>
      <c r="O490" s="98"/>
    </row>
    <row r="491" spans="2:15">
      <c r="B491" s="96"/>
      <c r="C491" s="96"/>
      <c r="D491" s="96"/>
      <c r="E491" s="96"/>
      <c r="F491" s="96"/>
      <c r="G491" s="96"/>
      <c r="H491" s="98"/>
      <c r="I491" s="98"/>
      <c r="J491" s="98"/>
      <c r="K491" s="98"/>
      <c r="L491" s="98"/>
      <c r="M491" s="98"/>
      <c r="N491" s="98"/>
      <c r="O491" s="98"/>
    </row>
    <row r="492" spans="2:15">
      <c r="B492" s="96"/>
      <c r="C492" s="96"/>
      <c r="D492" s="96"/>
      <c r="E492" s="96"/>
      <c r="F492" s="96"/>
      <c r="G492" s="96"/>
      <c r="H492" s="98"/>
      <c r="I492" s="98"/>
      <c r="J492" s="98"/>
      <c r="K492" s="98"/>
      <c r="L492" s="98"/>
      <c r="M492" s="98"/>
      <c r="N492" s="98"/>
      <c r="O492" s="98"/>
    </row>
    <row r="493" spans="2:15">
      <c r="B493" s="96"/>
      <c r="C493" s="96"/>
      <c r="D493" s="96"/>
      <c r="E493" s="96"/>
      <c r="F493" s="96"/>
      <c r="G493" s="96"/>
      <c r="H493" s="98"/>
      <c r="I493" s="98"/>
      <c r="J493" s="98"/>
      <c r="K493" s="98"/>
      <c r="L493" s="98"/>
      <c r="M493" s="98"/>
      <c r="N493" s="98"/>
      <c r="O493" s="98"/>
    </row>
    <row r="494" spans="2:15">
      <c r="B494" s="96"/>
      <c r="C494" s="96"/>
      <c r="D494" s="96"/>
      <c r="E494" s="96"/>
      <c r="F494" s="96"/>
      <c r="G494" s="96"/>
      <c r="H494" s="98"/>
      <c r="I494" s="98"/>
      <c r="J494" s="98"/>
      <c r="K494" s="98"/>
      <c r="L494" s="98"/>
      <c r="M494" s="98"/>
      <c r="N494" s="98"/>
      <c r="O494" s="98"/>
    </row>
    <row r="495" spans="2:15">
      <c r="B495" s="96"/>
      <c r="C495" s="96"/>
      <c r="D495" s="96"/>
      <c r="E495" s="96"/>
      <c r="F495" s="96"/>
      <c r="G495" s="96"/>
      <c r="H495" s="98"/>
      <c r="I495" s="98"/>
      <c r="J495" s="98"/>
      <c r="K495" s="98"/>
      <c r="L495" s="98"/>
      <c r="M495" s="98"/>
      <c r="N495" s="98"/>
      <c r="O495" s="98"/>
    </row>
    <row r="496" spans="2:15">
      <c r="B496" s="96"/>
      <c r="C496" s="96"/>
      <c r="D496" s="96"/>
      <c r="E496" s="96"/>
      <c r="F496" s="96"/>
      <c r="G496" s="96"/>
      <c r="H496" s="98"/>
      <c r="I496" s="98"/>
      <c r="J496" s="98"/>
      <c r="K496" s="98"/>
      <c r="L496" s="98"/>
      <c r="M496" s="98"/>
      <c r="N496" s="98"/>
      <c r="O496" s="98"/>
    </row>
    <row r="497" spans="2:15">
      <c r="B497" s="96"/>
      <c r="C497" s="96"/>
      <c r="D497" s="96"/>
      <c r="E497" s="96"/>
      <c r="F497" s="96"/>
      <c r="G497" s="96"/>
      <c r="H497" s="98"/>
      <c r="I497" s="98"/>
      <c r="J497" s="98"/>
      <c r="K497" s="98"/>
      <c r="L497" s="98"/>
      <c r="M497" s="98"/>
      <c r="N497" s="98"/>
      <c r="O497" s="98"/>
    </row>
    <row r="498" spans="2:15">
      <c r="B498" s="96"/>
      <c r="C498" s="96"/>
      <c r="D498" s="96"/>
      <c r="E498" s="96"/>
      <c r="F498" s="96"/>
      <c r="G498" s="96"/>
      <c r="H498" s="98"/>
      <c r="I498" s="98"/>
      <c r="J498" s="98"/>
      <c r="K498" s="98"/>
      <c r="L498" s="98"/>
      <c r="M498" s="98"/>
      <c r="N498" s="98"/>
      <c r="O498" s="98"/>
    </row>
    <row r="499" spans="2:15">
      <c r="B499" s="96"/>
      <c r="C499" s="96"/>
      <c r="D499" s="96"/>
      <c r="E499" s="96"/>
      <c r="F499" s="96"/>
      <c r="G499" s="96"/>
      <c r="H499" s="98"/>
      <c r="I499" s="98"/>
      <c r="J499" s="98"/>
      <c r="K499" s="98"/>
      <c r="L499" s="98"/>
      <c r="M499" s="98"/>
      <c r="N499" s="98"/>
      <c r="O499" s="98"/>
    </row>
    <row r="500" spans="2:15">
      <c r="B500" s="96"/>
      <c r="C500" s="96"/>
      <c r="D500" s="96"/>
      <c r="E500" s="96"/>
      <c r="F500" s="96"/>
      <c r="G500" s="96"/>
      <c r="H500" s="98"/>
      <c r="I500" s="98"/>
      <c r="J500" s="98"/>
      <c r="K500" s="98"/>
      <c r="L500" s="98"/>
      <c r="M500" s="98"/>
      <c r="N500" s="98"/>
      <c r="O500" s="98"/>
    </row>
  </sheetData>
  <sheetProtection sheet="1" objects="1" scenarios="1"/>
  <sortState xmlns:xlrd2="http://schemas.microsoft.com/office/spreadsheetml/2017/richdata2" ref="B219:O265">
    <sortCondition ref="B219:B265"/>
  </sortState>
  <mergeCells count="2">
    <mergeCell ref="B6:O6"/>
    <mergeCell ref="B7:O7"/>
  </mergeCells>
  <phoneticPr fontId="4" type="noConversion"/>
  <dataValidations count="3">
    <dataValidation allowBlank="1" showInputMessage="1" showErrorMessage="1" sqref="A1 B34 K9 B36:I36 B274 B276" xr:uid="{00000000-0002-0000-0500-000000000000}"/>
    <dataValidation type="list" allowBlank="1" showInputMessage="1" showErrorMessage="1" sqref="E12:E35 E37:E359" xr:uid="{00000000-0002-0000-0500-000001000000}">
      <formula1>#REF!</formula1>
    </dataValidation>
    <dataValidation type="list" allowBlank="1" showInputMessage="1" showErrorMessage="1" sqref="H37:H359 G12:H35 G37:G365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1.28515625" style="2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4.28515625" style="1" bestFit="1" customWidth="1"/>
    <col min="9" max="9" width="11.85546875" style="1" bestFit="1" customWidth="1"/>
    <col min="10" max="10" width="9.7109375" style="1" bestFit="1" customWidth="1"/>
    <col min="11" max="11" width="14.28515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152</v>
      </c>
      <c r="C1" s="46" t="s" vm="1">
        <v>240</v>
      </c>
    </row>
    <row r="2" spans="2:14">
      <c r="B2" s="46" t="s">
        <v>151</v>
      </c>
      <c r="C2" s="46" t="s">
        <v>241</v>
      </c>
    </row>
    <row r="3" spans="2:14">
      <c r="B3" s="46" t="s">
        <v>153</v>
      </c>
      <c r="C3" s="46" t="s">
        <v>242</v>
      </c>
    </row>
    <row r="4" spans="2:14">
      <c r="B4" s="46" t="s">
        <v>154</v>
      </c>
      <c r="C4" s="46" t="s">
        <v>243</v>
      </c>
    </row>
    <row r="6" spans="2:14" ht="26.25" customHeight="1">
      <c r="B6" s="151" t="s">
        <v>180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</row>
    <row r="7" spans="2:14" ht="26.25" customHeight="1">
      <c r="B7" s="151" t="s">
        <v>238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</row>
    <row r="8" spans="2:14" s="3" customFormat="1" ht="74.25" customHeight="1">
      <c r="B8" s="21" t="s">
        <v>120</v>
      </c>
      <c r="C8" s="29" t="s">
        <v>49</v>
      </c>
      <c r="D8" s="29" t="s">
        <v>124</v>
      </c>
      <c r="E8" s="29" t="s">
        <v>122</v>
      </c>
      <c r="F8" s="29" t="s">
        <v>70</v>
      </c>
      <c r="G8" s="29" t="s">
        <v>108</v>
      </c>
      <c r="H8" s="29" t="s">
        <v>215</v>
      </c>
      <c r="I8" s="29" t="s">
        <v>214</v>
      </c>
      <c r="J8" s="29" t="s">
        <v>229</v>
      </c>
      <c r="K8" s="29" t="s">
        <v>66</v>
      </c>
      <c r="L8" s="29" t="s">
        <v>63</v>
      </c>
      <c r="M8" s="29" t="s">
        <v>155</v>
      </c>
      <c r="N8" s="13" t="s">
        <v>157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222</v>
      </c>
      <c r="I9" s="31"/>
      <c r="J9" s="15" t="s">
        <v>218</v>
      </c>
      <c r="K9" s="15" t="s">
        <v>218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6" t="s">
        <v>232</v>
      </c>
      <c r="C11" s="76"/>
      <c r="D11" s="77"/>
      <c r="E11" s="76"/>
      <c r="F11" s="77"/>
      <c r="G11" s="77"/>
      <c r="H11" s="79"/>
      <c r="I11" s="101"/>
      <c r="J11" s="79">
        <v>3.0300000000000004E-2</v>
      </c>
      <c r="K11" s="79">
        <v>14119025.567562288</v>
      </c>
      <c r="L11" s="80"/>
      <c r="M11" s="80">
        <f>IFERROR(K11/$K$11,0)</f>
        <v>1</v>
      </c>
      <c r="N11" s="80">
        <f>K11/'סכום נכסי הקרן'!$C$42</f>
        <v>0.126612862438857</v>
      </c>
    </row>
    <row r="12" spans="2:14">
      <c r="B12" s="81" t="s">
        <v>207</v>
      </c>
      <c r="C12" s="82"/>
      <c r="D12" s="83"/>
      <c r="E12" s="82"/>
      <c r="F12" s="83"/>
      <c r="G12" s="83"/>
      <c r="H12" s="85"/>
      <c r="I12" s="103"/>
      <c r="J12" s="85"/>
      <c r="K12" s="85">
        <v>3051431.7520966455</v>
      </c>
      <c r="L12" s="86"/>
      <c r="M12" s="86">
        <f t="shared" ref="M12:M74" si="0">IFERROR(K12/$K$11,0)</f>
        <v>0.21612197934587979</v>
      </c>
      <c r="N12" s="86">
        <f>K12/'סכום נכסי הקרן'!$C$42</f>
        <v>2.7363822440933376E-2</v>
      </c>
    </row>
    <row r="13" spans="2:14">
      <c r="B13" s="87" t="s">
        <v>233</v>
      </c>
      <c r="C13" s="82"/>
      <c r="D13" s="83"/>
      <c r="E13" s="82"/>
      <c r="F13" s="83"/>
      <c r="G13" s="83"/>
      <c r="H13" s="85"/>
      <c r="I13" s="103"/>
      <c r="J13" s="85"/>
      <c r="K13" s="85">
        <v>2475272.9422977283</v>
      </c>
      <c r="L13" s="86"/>
      <c r="M13" s="86">
        <f t="shared" si="0"/>
        <v>0.17531471491804199</v>
      </c>
      <c r="N13" s="86">
        <f>K13/'סכום נכסי הקרן'!$C$42</f>
        <v>2.2197097883425481E-2</v>
      </c>
    </row>
    <row r="14" spans="2:14">
      <c r="B14" s="88" t="s">
        <v>1605</v>
      </c>
      <c r="C14" s="90" t="s">
        <v>1606</v>
      </c>
      <c r="D14" s="91" t="s">
        <v>125</v>
      </c>
      <c r="E14" s="90" t="s">
        <v>1607</v>
      </c>
      <c r="F14" s="91" t="s">
        <v>1608</v>
      </c>
      <c r="G14" s="91" t="s">
        <v>139</v>
      </c>
      <c r="H14" s="93">
        <v>962084.00000000012</v>
      </c>
      <c r="I14" s="105">
        <v>1780</v>
      </c>
      <c r="J14" s="93"/>
      <c r="K14" s="93">
        <v>17125.095200000003</v>
      </c>
      <c r="L14" s="94">
        <v>0.20538128845226053</v>
      </c>
      <c r="M14" s="94">
        <f t="shared" si="0"/>
        <v>1.2129091429187579E-3</v>
      </c>
      <c r="N14" s="94">
        <f>K14/'סכום נכסי הקרן'!$C$42</f>
        <v>1.5356989846320465E-4</v>
      </c>
    </row>
    <row r="15" spans="2:14">
      <c r="B15" s="88" t="s">
        <v>1609</v>
      </c>
      <c r="C15" s="90" t="s">
        <v>1610</v>
      </c>
      <c r="D15" s="91" t="s">
        <v>125</v>
      </c>
      <c r="E15" s="90" t="s">
        <v>1607</v>
      </c>
      <c r="F15" s="91" t="s">
        <v>1608</v>
      </c>
      <c r="G15" s="91" t="s">
        <v>139</v>
      </c>
      <c r="H15" s="93">
        <v>3933328.0000000005</v>
      </c>
      <c r="I15" s="105">
        <v>1747</v>
      </c>
      <c r="J15" s="93"/>
      <c r="K15" s="93">
        <v>68715.240160000016</v>
      </c>
      <c r="L15" s="94">
        <v>0.29313688365806118</v>
      </c>
      <c r="M15" s="94">
        <f t="shared" si="0"/>
        <v>4.8668542904171542E-3</v>
      </c>
      <c r="N15" s="94">
        <f>K15/'סכום נכסי הקרן'!$C$42</f>
        <v>6.1620635278254818E-4</v>
      </c>
    </row>
    <row r="16" spans="2:14">
      <c r="B16" s="88" t="s">
        <v>1611</v>
      </c>
      <c r="C16" s="90" t="s">
        <v>1612</v>
      </c>
      <c r="D16" s="91" t="s">
        <v>125</v>
      </c>
      <c r="E16" s="90" t="s">
        <v>1607</v>
      </c>
      <c r="F16" s="91" t="s">
        <v>1608</v>
      </c>
      <c r="G16" s="91" t="s">
        <v>139</v>
      </c>
      <c r="H16" s="93">
        <v>14139011.589564001</v>
      </c>
      <c r="I16" s="105">
        <v>1753</v>
      </c>
      <c r="J16" s="93"/>
      <c r="K16" s="93">
        <v>247856.87316505905</v>
      </c>
      <c r="L16" s="94">
        <v>0.14522375882128077</v>
      </c>
      <c r="M16" s="94">
        <f t="shared" si="0"/>
        <v>1.7554814387084693E-2</v>
      </c>
      <c r="N16" s="94">
        <f>K16/'סכום נכסי הקרן'!$C$42</f>
        <v>2.2226652991316218E-3</v>
      </c>
    </row>
    <row r="17" spans="2:14">
      <c r="B17" s="88" t="s">
        <v>1613</v>
      </c>
      <c r="C17" s="90" t="s">
        <v>1614</v>
      </c>
      <c r="D17" s="91" t="s">
        <v>125</v>
      </c>
      <c r="E17" s="90" t="s">
        <v>1607</v>
      </c>
      <c r="F17" s="91" t="s">
        <v>1608</v>
      </c>
      <c r="G17" s="91" t="s">
        <v>139</v>
      </c>
      <c r="H17" s="93">
        <v>7809433.0000000009</v>
      </c>
      <c r="I17" s="105">
        <v>1775</v>
      </c>
      <c r="J17" s="93"/>
      <c r="K17" s="93">
        <v>138617.43575000003</v>
      </c>
      <c r="L17" s="94">
        <v>0.21770549182878868</v>
      </c>
      <c r="M17" s="94">
        <f t="shared" si="0"/>
        <v>9.8177763817119384E-3</v>
      </c>
      <c r="N17" s="94">
        <f>K17/'סכום נכסי הקרן'!$C$42</f>
        <v>1.2430567704731531E-3</v>
      </c>
    </row>
    <row r="18" spans="2:14">
      <c r="B18" s="88" t="s">
        <v>1615</v>
      </c>
      <c r="C18" s="90" t="s">
        <v>1616</v>
      </c>
      <c r="D18" s="91" t="s">
        <v>125</v>
      </c>
      <c r="E18" s="90" t="s">
        <v>1607</v>
      </c>
      <c r="F18" s="91" t="s">
        <v>1608</v>
      </c>
      <c r="G18" s="91" t="s">
        <v>139</v>
      </c>
      <c r="H18" s="93">
        <v>7219345.1981930016</v>
      </c>
      <c r="I18" s="105">
        <v>3159</v>
      </c>
      <c r="J18" s="93"/>
      <c r="K18" s="93">
        <v>228059.11481092108</v>
      </c>
      <c r="L18" s="94">
        <v>0.1064969299504097</v>
      </c>
      <c r="M18" s="94">
        <f t="shared" si="0"/>
        <v>1.6152610087687268E-2</v>
      </c>
      <c r="N18" s="94">
        <f>K18/'סכום נכסי הקרן'!$C$42</f>
        <v>2.0451281990608423E-3</v>
      </c>
    </row>
    <row r="19" spans="2:14">
      <c r="B19" s="88" t="s">
        <v>1617</v>
      </c>
      <c r="C19" s="90" t="s">
        <v>1618</v>
      </c>
      <c r="D19" s="91" t="s">
        <v>125</v>
      </c>
      <c r="E19" s="90" t="s">
        <v>1619</v>
      </c>
      <c r="F19" s="91" t="s">
        <v>1608</v>
      </c>
      <c r="G19" s="91" t="s">
        <v>139</v>
      </c>
      <c r="H19" s="93">
        <v>3383255.0000000005</v>
      </c>
      <c r="I19" s="105">
        <v>1739</v>
      </c>
      <c r="J19" s="93"/>
      <c r="K19" s="93">
        <v>58834.804450000011</v>
      </c>
      <c r="L19" s="94">
        <v>0.27481438430743754</v>
      </c>
      <c r="M19" s="94">
        <f t="shared" si="0"/>
        <v>4.1670584254178177E-3</v>
      </c>
      <c r="N19" s="94">
        <f>K19/'סכום נכסי הקרן'!$C$42</f>
        <v>5.2760319519210615E-4</v>
      </c>
    </row>
    <row r="20" spans="2:14">
      <c r="B20" s="88" t="s">
        <v>1620</v>
      </c>
      <c r="C20" s="90" t="s">
        <v>1621</v>
      </c>
      <c r="D20" s="91" t="s">
        <v>125</v>
      </c>
      <c r="E20" s="90" t="s">
        <v>1619</v>
      </c>
      <c r="F20" s="91" t="s">
        <v>1608</v>
      </c>
      <c r="G20" s="91" t="s">
        <v>139</v>
      </c>
      <c r="H20" s="93">
        <v>1323.0000000000002</v>
      </c>
      <c r="I20" s="105">
        <v>1747</v>
      </c>
      <c r="J20" s="93"/>
      <c r="K20" s="93">
        <v>23.112810000000003</v>
      </c>
      <c r="L20" s="94">
        <v>2.6145428143836063E-5</v>
      </c>
      <c r="M20" s="94">
        <f t="shared" si="0"/>
        <v>1.6369975314089988E-6</v>
      </c>
      <c r="N20" s="94">
        <f>K20/'סכום נכסי הקרן'!$C$42</f>
        <v>2.0726494325703607E-7</v>
      </c>
    </row>
    <row r="21" spans="2:14">
      <c r="B21" s="88" t="s">
        <v>1622</v>
      </c>
      <c r="C21" s="90" t="s">
        <v>1623</v>
      </c>
      <c r="D21" s="91" t="s">
        <v>125</v>
      </c>
      <c r="E21" s="90" t="s">
        <v>1619</v>
      </c>
      <c r="F21" s="91" t="s">
        <v>1608</v>
      </c>
      <c r="G21" s="91" t="s">
        <v>139</v>
      </c>
      <c r="H21" s="93">
        <v>3290841.4177480014</v>
      </c>
      <c r="I21" s="105">
        <v>3114</v>
      </c>
      <c r="J21" s="93"/>
      <c r="K21" s="93">
        <v>102476.80174864101</v>
      </c>
      <c r="L21" s="94">
        <v>3.8574306711789817E-2</v>
      </c>
      <c r="M21" s="94">
        <f t="shared" si="0"/>
        <v>7.2580647480429547E-3</v>
      </c>
      <c r="N21" s="94">
        <f>K21/'סכום נכסי הקרן'!$C$42</f>
        <v>9.1896435351627992E-4</v>
      </c>
    </row>
    <row r="22" spans="2:14">
      <c r="B22" s="88" t="s">
        <v>1624</v>
      </c>
      <c r="C22" s="90" t="s">
        <v>1625</v>
      </c>
      <c r="D22" s="91" t="s">
        <v>125</v>
      </c>
      <c r="E22" s="90" t="s">
        <v>1626</v>
      </c>
      <c r="F22" s="91" t="s">
        <v>1608</v>
      </c>
      <c r="G22" s="91" t="s">
        <v>139</v>
      </c>
      <c r="H22" s="93">
        <v>360694.00000000006</v>
      </c>
      <c r="I22" s="105">
        <v>17450</v>
      </c>
      <c r="J22" s="93"/>
      <c r="K22" s="93">
        <v>62941.10300000001</v>
      </c>
      <c r="L22" s="94">
        <v>0.21142871210984396</v>
      </c>
      <c r="M22" s="94">
        <f t="shared" si="0"/>
        <v>4.4578928410331561E-3</v>
      </c>
      <c r="N22" s="94">
        <f>K22/'סכום נכסי הקרן'!$C$42</f>
        <v>5.6442657304889635E-4</v>
      </c>
    </row>
    <row r="23" spans="2:14">
      <c r="B23" s="88" t="s">
        <v>1627</v>
      </c>
      <c r="C23" s="90" t="s">
        <v>1628</v>
      </c>
      <c r="D23" s="91" t="s">
        <v>125</v>
      </c>
      <c r="E23" s="90" t="s">
        <v>1626</v>
      </c>
      <c r="F23" s="91" t="s">
        <v>1608</v>
      </c>
      <c r="G23" s="91" t="s">
        <v>139</v>
      </c>
      <c r="H23" s="93">
        <v>1321537.0000000002</v>
      </c>
      <c r="I23" s="105">
        <v>16950</v>
      </c>
      <c r="J23" s="93"/>
      <c r="K23" s="93">
        <v>224000.51934999999</v>
      </c>
      <c r="L23" s="94">
        <v>0.112956166883598</v>
      </c>
      <c r="M23" s="94">
        <f t="shared" si="0"/>
        <v>1.5865154310976622E-2</v>
      </c>
      <c r="N23" s="94">
        <f>K23/'סכום נכסי הקרן'!$C$42</f>
        <v>2.0087326003469224E-3</v>
      </c>
    </row>
    <row r="24" spans="2:14">
      <c r="B24" s="88" t="s">
        <v>1629</v>
      </c>
      <c r="C24" s="90" t="s">
        <v>1630</v>
      </c>
      <c r="D24" s="91" t="s">
        <v>125</v>
      </c>
      <c r="E24" s="90" t="s">
        <v>1626</v>
      </c>
      <c r="F24" s="91" t="s">
        <v>1608</v>
      </c>
      <c r="G24" s="91" t="s">
        <v>139</v>
      </c>
      <c r="H24" s="93">
        <v>353735.94518000004</v>
      </c>
      <c r="I24" s="105">
        <v>17260</v>
      </c>
      <c r="J24" s="93"/>
      <c r="K24" s="93">
        <v>61054.824137534015</v>
      </c>
      <c r="L24" s="94">
        <v>4.805023682814271E-2</v>
      </c>
      <c r="M24" s="94">
        <f t="shared" si="0"/>
        <v>4.324294466737438E-3</v>
      </c>
      <c r="N24" s="94">
        <f>K24/'סכום נכסי הקרן'!$C$42</f>
        <v>5.4751130046213779E-4</v>
      </c>
    </row>
    <row r="25" spans="2:14">
      <c r="B25" s="88" t="s">
        <v>1631</v>
      </c>
      <c r="C25" s="90" t="s">
        <v>1632</v>
      </c>
      <c r="D25" s="91" t="s">
        <v>125</v>
      </c>
      <c r="E25" s="90" t="s">
        <v>1626</v>
      </c>
      <c r="F25" s="91" t="s">
        <v>1608</v>
      </c>
      <c r="G25" s="91" t="s">
        <v>139</v>
      </c>
      <c r="H25" s="93">
        <v>476935.56102100009</v>
      </c>
      <c r="I25" s="105">
        <v>30560</v>
      </c>
      <c r="J25" s="93"/>
      <c r="K25" s="93">
        <v>145751.50744786102</v>
      </c>
      <c r="L25" s="94">
        <v>6.2548679942374008E-2</v>
      </c>
      <c r="M25" s="94">
        <f t="shared" si="0"/>
        <v>1.0323057122491326E-2</v>
      </c>
      <c r="N25" s="94">
        <f>K25/'סכום נכסי הקרן'!$C$42</f>
        <v>1.3070318113984575E-3</v>
      </c>
    </row>
    <row r="26" spans="2:14">
      <c r="B26" s="88" t="s">
        <v>1633</v>
      </c>
      <c r="C26" s="90" t="s">
        <v>1634</v>
      </c>
      <c r="D26" s="91" t="s">
        <v>125</v>
      </c>
      <c r="E26" s="90" t="s">
        <v>1626</v>
      </c>
      <c r="F26" s="91" t="s">
        <v>1608</v>
      </c>
      <c r="G26" s="91" t="s">
        <v>139</v>
      </c>
      <c r="H26" s="93">
        <v>354.00000000000006</v>
      </c>
      <c r="I26" s="105">
        <v>27680</v>
      </c>
      <c r="J26" s="93"/>
      <c r="K26" s="93">
        <v>97.987200000000016</v>
      </c>
      <c r="L26" s="94">
        <v>5.1772248904592818E-4</v>
      </c>
      <c r="M26" s="94">
        <f t="shared" si="0"/>
        <v>6.9400823400391318E-6</v>
      </c>
      <c r="N26" s="94">
        <f>K26/'סכום נכסי הקרן'!$C$42</f>
        <v>8.7870369063371542E-7</v>
      </c>
    </row>
    <row r="27" spans="2:14">
      <c r="B27" s="88" t="s">
        <v>1635</v>
      </c>
      <c r="C27" s="90" t="s">
        <v>1636</v>
      </c>
      <c r="D27" s="91" t="s">
        <v>125</v>
      </c>
      <c r="E27" s="90" t="s">
        <v>1626</v>
      </c>
      <c r="F27" s="91" t="s">
        <v>1608</v>
      </c>
      <c r="G27" s="91" t="s">
        <v>139</v>
      </c>
      <c r="H27" s="93">
        <v>1435026.0325680003</v>
      </c>
      <c r="I27" s="105">
        <v>17510</v>
      </c>
      <c r="J27" s="93"/>
      <c r="K27" s="93">
        <v>251273.05830169501</v>
      </c>
      <c r="L27" s="94">
        <v>4.6849016246225873E-2</v>
      </c>
      <c r="M27" s="94">
        <f t="shared" si="0"/>
        <v>1.779677054194034E-2</v>
      </c>
      <c r="N27" s="94">
        <f>K27/'סכום נכסי הקרן'!$C$42</f>
        <v>2.2533000604825948E-3</v>
      </c>
    </row>
    <row r="28" spans="2:14">
      <c r="B28" s="88" t="s">
        <v>1637</v>
      </c>
      <c r="C28" s="90" t="s">
        <v>1638</v>
      </c>
      <c r="D28" s="91" t="s">
        <v>125</v>
      </c>
      <c r="E28" s="90" t="s">
        <v>1639</v>
      </c>
      <c r="F28" s="91" t="s">
        <v>1608</v>
      </c>
      <c r="G28" s="91" t="s">
        <v>139</v>
      </c>
      <c r="H28" s="93">
        <v>4301821.0000000009</v>
      </c>
      <c r="I28" s="105">
        <v>1754</v>
      </c>
      <c r="J28" s="93"/>
      <c r="K28" s="93">
        <v>75453.940340000001</v>
      </c>
      <c r="L28" s="94">
        <v>0.25839279958684269</v>
      </c>
      <c r="M28" s="94">
        <f t="shared" si="0"/>
        <v>5.3441322829920661E-3</v>
      </c>
      <c r="N28" s="94">
        <f>K28/'סכום נכסי הקרן'!$C$42</f>
        <v>6.7663588560152937E-4</v>
      </c>
    </row>
    <row r="29" spans="2:14">
      <c r="B29" s="88" t="s">
        <v>1640</v>
      </c>
      <c r="C29" s="90" t="s">
        <v>1641</v>
      </c>
      <c r="D29" s="91" t="s">
        <v>125</v>
      </c>
      <c r="E29" s="90" t="s">
        <v>1639</v>
      </c>
      <c r="F29" s="91" t="s">
        <v>1608</v>
      </c>
      <c r="G29" s="91" t="s">
        <v>139</v>
      </c>
      <c r="H29" s="93">
        <v>3911333.0000000005</v>
      </c>
      <c r="I29" s="105">
        <v>1763</v>
      </c>
      <c r="J29" s="93"/>
      <c r="K29" s="93">
        <v>68956.800790000023</v>
      </c>
      <c r="L29" s="94">
        <v>6.6218368163131383E-2</v>
      </c>
      <c r="M29" s="94">
        <f t="shared" si="0"/>
        <v>4.8839631644569453E-3</v>
      </c>
      <c r="N29" s="94">
        <f>K29/'סכום נכסי הקרן'!$C$42</f>
        <v>6.1837255629783197E-4</v>
      </c>
    </row>
    <row r="30" spans="2:14">
      <c r="B30" s="88" t="s">
        <v>1642</v>
      </c>
      <c r="C30" s="90" t="s">
        <v>1643</v>
      </c>
      <c r="D30" s="91" t="s">
        <v>125</v>
      </c>
      <c r="E30" s="90" t="s">
        <v>1639</v>
      </c>
      <c r="F30" s="91" t="s">
        <v>1608</v>
      </c>
      <c r="G30" s="91" t="s">
        <v>139</v>
      </c>
      <c r="H30" s="93">
        <v>123.00000000000001</v>
      </c>
      <c r="I30" s="105">
        <v>2848</v>
      </c>
      <c r="J30" s="93"/>
      <c r="K30" s="93">
        <v>3.5030400000000004</v>
      </c>
      <c r="L30" s="94">
        <v>3.8884317259357453E-5</v>
      </c>
      <c r="M30" s="94">
        <f t="shared" si="0"/>
        <v>2.4810777367299688E-7</v>
      </c>
      <c r="N30" s="94">
        <f>K30/'סכום נכסי הקרן'!$C$42</f>
        <v>3.1413635418070223E-8</v>
      </c>
    </row>
    <row r="31" spans="2:14">
      <c r="B31" s="88" t="s">
        <v>1644</v>
      </c>
      <c r="C31" s="90" t="s">
        <v>1645</v>
      </c>
      <c r="D31" s="91" t="s">
        <v>125</v>
      </c>
      <c r="E31" s="90" t="s">
        <v>1639</v>
      </c>
      <c r="F31" s="91" t="s">
        <v>1608</v>
      </c>
      <c r="G31" s="91" t="s">
        <v>139</v>
      </c>
      <c r="H31" s="93">
        <v>13826564.468247002</v>
      </c>
      <c r="I31" s="105">
        <v>1757</v>
      </c>
      <c r="J31" s="93"/>
      <c r="K31" s="93">
        <v>242932.73770709906</v>
      </c>
      <c r="L31" s="94">
        <v>7.6143751817623825E-2</v>
      </c>
      <c r="M31" s="94">
        <f t="shared" si="0"/>
        <v>1.7206055513152702E-2</v>
      </c>
      <c r="N31" s="94">
        <f>K31/'סכום נכסי הקרן'!$C$42</f>
        <v>2.1785079398021403E-3</v>
      </c>
    </row>
    <row r="32" spans="2:14">
      <c r="B32" s="88" t="s">
        <v>1646</v>
      </c>
      <c r="C32" s="90" t="s">
        <v>1647</v>
      </c>
      <c r="D32" s="91" t="s">
        <v>125</v>
      </c>
      <c r="E32" s="90" t="s">
        <v>1639</v>
      </c>
      <c r="F32" s="91" t="s">
        <v>1608</v>
      </c>
      <c r="G32" s="91" t="s">
        <v>139</v>
      </c>
      <c r="H32" s="93">
        <v>3295968.4002780006</v>
      </c>
      <c r="I32" s="105">
        <v>1732</v>
      </c>
      <c r="J32" s="93"/>
      <c r="K32" s="93">
        <v>57086.172694731002</v>
      </c>
      <c r="L32" s="94">
        <v>3.8997294232436572E-2</v>
      </c>
      <c r="M32" s="94">
        <f t="shared" si="0"/>
        <v>4.0432091026085717E-3</v>
      </c>
      <c r="N32" s="94">
        <f>K32/'סכום נכסי הקרן'!$C$42</f>
        <v>5.1192227792011362E-4</v>
      </c>
    </row>
    <row r="33" spans="2:14">
      <c r="B33" s="88" t="s">
        <v>1648</v>
      </c>
      <c r="C33" s="90" t="s">
        <v>1649</v>
      </c>
      <c r="D33" s="91" t="s">
        <v>125</v>
      </c>
      <c r="E33" s="90" t="s">
        <v>1639</v>
      </c>
      <c r="F33" s="91" t="s">
        <v>1608</v>
      </c>
      <c r="G33" s="91" t="s">
        <v>139</v>
      </c>
      <c r="H33" s="93">
        <v>13677816.457877003</v>
      </c>
      <c r="I33" s="105">
        <v>3100</v>
      </c>
      <c r="J33" s="93"/>
      <c r="K33" s="93">
        <v>424012.31019418698</v>
      </c>
      <c r="L33" s="94">
        <v>9.2743811756834743E-2</v>
      </c>
      <c r="M33" s="94">
        <f t="shared" si="0"/>
        <v>3.0031272920727107E-2</v>
      </c>
      <c r="N33" s="94">
        <f>K33/'סכום נכסי הקרן'!$C$42</f>
        <v>3.8023454271757925E-3</v>
      </c>
    </row>
    <row r="34" spans="2:14">
      <c r="B34" s="95"/>
      <c r="C34" s="90"/>
      <c r="D34" s="90"/>
      <c r="E34" s="90"/>
      <c r="F34" s="90"/>
      <c r="G34" s="90"/>
      <c r="H34" s="93"/>
      <c r="I34" s="105"/>
      <c r="J34" s="90"/>
      <c r="K34" s="90"/>
      <c r="L34" s="90"/>
      <c r="M34" s="94"/>
      <c r="N34" s="90"/>
    </row>
    <row r="35" spans="2:14">
      <c r="B35" s="87" t="s">
        <v>234</v>
      </c>
      <c r="C35" s="82"/>
      <c r="D35" s="83"/>
      <c r="E35" s="82"/>
      <c r="F35" s="83"/>
      <c r="G35" s="83"/>
      <c r="H35" s="85"/>
      <c r="I35" s="103"/>
      <c r="J35" s="85"/>
      <c r="K35" s="85">
        <v>196847.10126837002</v>
      </c>
      <c r="L35" s="86"/>
      <c r="M35" s="86">
        <f t="shared" si="0"/>
        <v>1.3941974984492967E-2</v>
      </c>
      <c r="N35" s="86">
        <f>K35/'סכום נכסי הקרן'!$C$42</f>
        <v>1.7652333608375935E-3</v>
      </c>
    </row>
    <row r="36" spans="2:14">
      <c r="B36" s="88" t="s">
        <v>1650</v>
      </c>
      <c r="C36" s="90" t="s">
        <v>1651</v>
      </c>
      <c r="D36" s="91" t="s">
        <v>125</v>
      </c>
      <c r="E36" s="90" t="s">
        <v>1626</v>
      </c>
      <c r="F36" s="91" t="s">
        <v>1608</v>
      </c>
      <c r="G36" s="91" t="s">
        <v>139</v>
      </c>
      <c r="H36" s="93">
        <v>849815.79469700006</v>
      </c>
      <c r="I36" s="105">
        <v>17610</v>
      </c>
      <c r="J36" s="93"/>
      <c r="K36" s="93">
        <v>149652.56144622603</v>
      </c>
      <c r="L36" s="94">
        <v>5.4262072812052524E-2</v>
      </c>
      <c r="M36" s="94">
        <f t="shared" si="0"/>
        <v>1.0599354801796298E-2</v>
      </c>
      <c r="N36" s="94">
        <f>K36/'סכום נכסי הקרן'!$C$42</f>
        <v>1.3420146514604731E-3</v>
      </c>
    </row>
    <row r="37" spans="2:14">
      <c r="B37" s="88" t="s">
        <v>1652</v>
      </c>
      <c r="C37" s="90" t="s">
        <v>1653</v>
      </c>
      <c r="D37" s="91" t="s">
        <v>125</v>
      </c>
      <c r="E37" s="90" t="s">
        <v>1639</v>
      </c>
      <c r="F37" s="91" t="s">
        <v>1608</v>
      </c>
      <c r="G37" s="91" t="s">
        <v>139</v>
      </c>
      <c r="H37" s="93">
        <v>250634.83708000006</v>
      </c>
      <c r="I37" s="105">
        <v>18830</v>
      </c>
      <c r="J37" s="93"/>
      <c r="K37" s="93">
        <v>47194.539822144005</v>
      </c>
      <c r="L37" s="94">
        <v>1.549623996864581E-2</v>
      </c>
      <c r="M37" s="94">
        <f t="shared" si="0"/>
        <v>3.3426201826966696E-3</v>
      </c>
      <c r="N37" s="94">
        <f>K37/'סכום נכסי הקרן'!$C$42</f>
        <v>4.2321870937712052E-4</v>
      </c>
    </row>
    <row r="38" spans="2:14">
      <c r="B38" s="95"/>
      <c r="C38" s="90"/>
      <c r="D38" s="90"/>
      <c r="E38" s="90"/>
      <c r="F38" s="90"/>
      <c r="G38" s="90"/>
      <c r="H38" s="93"/>
      <c r="I38" s="105"/>
      <c r="J38" s="90"/>
      <c r="K38" s="90"/>
      <c r="L38" s="90"/>
      <c r="M38" s="94"/>
      <c r="N38" s="90"/>
    </row>
    <row r="39" spans="2:14">
      <c r="B39" s="87" t="s">
        <v>235</v>
      </c>
      <c r="C39" s="82"/>
      <c r="D39" s="83"/>
      <c r="E39" s="82"/>
      <c r="F39" s="83"/>
      <c r="G39" s="83"/>
      <c r="H39" s="85"/>
      <c r="I39" s="103"/>
      <c r="J39" s="85"/>
      <c r="K39" s="85">
        <v>379311.7085305471</v>
      </c>
      <c r="L39" s="86"/>
      <c r="M39" s="86">
        <f t="shared" si="0"/>
        <v>2.6865289443344847E-2</v>
      </c>
      <c r="N39" s="86">
        <f>K39/'סכום נכסי הקרן'!$C$42</f>
        <v>3.4014911966702985E-3</v>
      </c>
    </row>
    <row r="40" spans="2:14">
      <c r="B40" s="88" t="s">
        <v>1654</v>
      </c>
      <c r="C40" s="90" t="s">
        <v>1655</v>
      </c>
      <c r="D40" s="91" t="s">
        <v>125</v>
      </c>
      <c r="E40" s="90" t="s">
        <v>1656</v>
      </c>
      <c r="F40" s="91" t="s">
        <v>1657</v>
      </c>
      <c r="G40" s="91" t="s">
        <v>139</v>
      </c>
      <c r="H40" s="93">
        <v>92000.000000000015</v>
      </c>
      <c r="I40" s="105">
        <v>440.29</v>
      </c>
      <c r="J40" s="93"/>
      <c r="K40" s="93">
        <v>405.06680000000006</v>
      </c>
      <c r="L40" s="94">
        <v>3.1678864464216574E-3</v>
      </c>
      <c r="M40" s="94">
        <f t="shared" si="0"/>
        <v>2.8689430305347668E-5</v>
      </c>
      <c r="N40" s="94">
        <f>K40/'סכום נכסי הקרן'!$C$42</f>
        <v>3.6324508927001597E-6</v>
      </c>
    </row>
    <row r="41" spans="2:14">
      <c r="B41" s="88" t="s">
        <v>1658</v>
      </c>
      <c r="C41" s="90" t="s">
        <v>1659</v>
      </c>
      <c r="D41" s="91" t="s">
        <v>125</v>
      </c>
      <c r="E41" s="90" t="s">
        <v>1607</v>
      </c>
      <c r="F41" s="91" t="s">
        <v>1657</v>
      </c>
      <c r="G41" s="91" t="s">
        <v>139</v>
      </c>
      <c r="H41" s="93">
        <v>22027656.000000004</v>
      </c>
      <c r="I41" s="105">
        <v>355.06</v>
      </c>
      <c r="J41" s="93"/>
      <c r="K41" s="93">
        <v>78211.395400000023</v>
      </c>
      <c r="L41" s="94">
        <v>0.18659546629976329</v>
      </c>
      <c r="M41" s="94">
        <f t="shared" si="0"/>
        <v>5.5394329463986916E-3</v>
      </c>
      <c r="N41" s="94">
        <f>K41/'סכום נכסי הקרן'!$C$42</f>
        <v>7.0136346163164988E-4</v>
      </c>
    </row>
    <row r="42" spans="2:14">
      <c r="B42" s="88" t="s">
        <v>1660</v>
      </c>
      <c r="C42" s="90" t="s">
        <v>1661</v>
      </c>
      <c r="D42" s="91" t="s">
        <v>125</v>
      </c>
      <c r="E42" s="90" t="s">
        <v>1607</v>
      </c>
      <c r="F42" s="91" t="s">
        <v>1657</v>
      </c>
      <c r="G42" s="91" t="s">
        <v>139</v>
      </c>
      <c r="H42" s="93">
        <v>8044998.0000000009</v>
      </c>
      <c r="I42" s="105">
        <v>367.3</v>
      </c>
      <c r="J42" s="93"/>
      <c r="K42" s="93">
        <v>29549.27766</v>
      </c>
      <c r="L42" s="94">
        <v>0.26045701168094143</v>
      </c>
      <c r="M42" s="94">
        <f t="shared" si="0"/>
        <v>2.0928694773304965E-3</v>
      </c>
      <c r="N42" s="94">
        <f>K42/'סכום נכסי הקרן'!$C$42</f>
        <v>2.6498419523572869E-4</v>
      </c>
    </row>
    <row r="43" spans="2:14">
      <c r="B43" s="88" t="s">
        <v>1662</v>
      </c>
      <c r="C43" s="90" t="s">
        <v>1663</v>
      </c>
      <c r="D43" s="91" t="s">
        <v>125</v>
      </c>
      <c r="E43" s="90" t="s">
        <v>1607</v>
      </c>
      <c r="F43" s="91" t="s">
        <v>1657</v>
      </c>
      <c r="G43" s="91" t="s">
        <v>139</v>
      </c>
      <c r="H43" s="93">
        <v>91434.000000000015</v>
      </c>
      <c r="I43" s="105">
        <v>369.35</v>
      </c>
      <c r="J43" s="93"/>
      <c r="K43" s="93">
        <v>337.71147999999999</v>
      </c>
      <c r="L43" s="94">
        <v>1.0439833565527546E-3</v>
      </c>
      <c r="M43" s="94">
        <f t="shared" si="0"/>
        <v>2.3918894287993515E-5</v>
      </c>
      <c r="N43" s="94">
        <f>K43/'סכום נכסי הקרן'!$C$42</f>
        <v>3.0284396721752854E-6</v>
      </c>
    </row>
    <row r="44" spans="2:14">
      <c r="B44" s="88" t="s">
        <v>1664</v>
      </c>
      <c r="C44" s="90" t="s">
        <v>1665</v>
      </c>
      <c r="D44" s="91" t="s">
        <v>125</v>
      </c>
      <c r="E44" s="90" t="s">
        <v>1607</v>
      </c>
      <c r="F44" s="91" t="s">
        <v>1657</v>
      </c>
      <c r="G44" s="91" t="s">
        <v>139</v>
      </c>
      <c r="H44" s="93">
        <v>2838750.5760000008</v>
      </c>
      <c r="I44" s="105">
        <v>359.86</v>
      </c>
      <c r="J44" s="93"/>
      <c r="K44" s="93">
        <v>10215.527823794002</v>
      </c>
      <c r="L44" s="94">
        <v>4.2362773904470921E-2</v>
      </c>
      <c r="M44" s="94">
        <f t="shared" si="0"/>
        <v>7.2352923896275355E-4</v>
      </c>
      <c r="N44" s="94">
        <f>K44/'סכום נכסי הקרן'!$C$42</f>
        <v>9.1608108003282026E-5</v>
      </c>
    </row>
    <row r="45" spans="2:14">
      <c r="B45" s="88" t="s">
        <v>1666</v>
      </c>
      <c r="C45" s="90" t="s">
        <v>1667</v>
      </c>
      <c r="D45" s="91" t="s">
        <v>125</v>
      </c>
      <c r="E45" s="90" t="s">
        <v>1607</v>
      </c>
      <c r="F45" s="91" t="s">
        <v>1657</v>
      </c>
      <c r="G45" s="91" t="s">
        <v>139</v>
      </c>
      <c r="H45" s="93">
        <v>142024.00000000003</v>
      </c>
      <c r="I45" s="105">
        <v>333.88</v>
      </c>
      <c r="J45" s="93"/>
      <c r="K45" s="93">
        <v>474.18973000000011</v>
      </c>
      <c r="L45" s="94">
        <v>3.7786413854777197E-3</v>
      </c>
      <c r="M45" s="94">
        <f t="shared" si="0"/>
        <v>3.358515980659642E-5</v>
      </c>
      <c r="N45" s="94">
        <f>K45/'סכום נכסי הקרן'!$C$42</f>
        <v>4.2523132185796215E-6</v>
      </c>
    </row>
    <row r="46" spans="2:14">
      <c r="B46" s="88" t="s">
        <v>1668</v>
      </c>
      <c r="C46" s="90" t="s">
        <v>1669</v>
      </c>
      <c r="D46" s="91" t="s">
        <v>125</v>
      </c>
      <c r="E46" s="90" t="s">
        <v>1607</v>
      </c>
      <c r="F46" s="91" t="s">
        <v>1657</v>
      </c>
      <c r="G46" s="91" t="s">
        <v>139</v>
      </c>
      <c r="H46" s="93">
        <v>2103706.4456690005</v>
      </c>
      <c r="I46" s="105">
        <v>345.2</v>
      </c>
      <c r="J46" s="93"/>
      <c r="K46" s="93">
        <v>7261.9946504489999</v>
      </c>
      <c r="L46" s="94">
        <v>1.2408612668380253E-2</v>
      </c>
      <c r="M46" s="94">
        <f t="shared" si="0"/>
        <v>5.1434106523137453E-4</v>
      </c>
      <c r="N46" s="94">
        <f>K46/'סכום נכסי הקרן'!$C$42</f>
        <v>6.5122194538795206E-5</v>
      </c>
    </row>
    <row r="47" spans="2:14">
      <c r="B47" s="88" t="s">
        <v>1670</v>
      </c>
      <c r="C47" s="90" t="s">
        <v>1671</v>
      </c>
      <c r="D47" s="91" t="s">
        <v>125</v>
      </c>
      <c r="E47" s="90" t="s">
        <v>1619</v>
      </c>
      <c r="F47" s="91" t="s">
        <v>1657</v>
      </c>
      <c r="G47" s="91" t="s">
        <v>139</v>
      </c>
      <c r="H47" s="93">
        <v>850.00000000000011</v>
      </c>
      <c r="I47" s="105">
        <v>267.54000000000002</v>
      </c>
      <c r="J47" s="93"/>
      <c r="K47" s="93">
        <v>2.2740900000000006</v>
      </c>
      <c r="L47" s="94">
        <v>3.775401959273718E-5</v>
      </c>
      <c r="M47" s="94">
        <f t="shared" si="0"/>
        <v>1.6106564784644925E-7</v>
      </c>
      <c r="N47" s="94">
        <f>K47/'סכום נכסי הקרן'!$C$42</f>
        <v>2.0392982714407864E-8</v>
      </c>
    </row>
    <row r="48" spans="2:14">
      <c r="B48" s="88" t="s">
        <v>1672</v>
      </c>
      <c r="C48" s="90" t="s">
        <v>1673</v>
      </c>
      <c r="D48" s="91" t="s">
        <v>125</v>
      </c>
      <c r="E48" s="90" t="s">
        <v>1619</v>
      </c>
      <c r="F48" s="91" t="s">
        <v>1657</v>
      </c>
      <c r="G48" s="91" t="s">
        <v>139</v>
      </c>
      <c r="H48" s="93">
        <v>700.00000000000011</v>
      </c>
      <c r="I48" s="105">
        <v>352.88</v>
      </c>
      <c r="J48" s="93"/>
      <c r="K48" s="93">
        <v>2.4701600000000004</v>
      </c>
      <c r="L48" s="94">
        <v>4.4248635103440989E-5</v>
      </c>
      <c r="M48" s="94">
        <f t="shared" si="0"/>
        <v>1.7495258353204359E-7</v>
      </c>
      <c r="N48" s="94">
        <f>K48/'סכום נכסי הקרן'!$C$42</f>
        <v>2.2151247392065277E-8</v>
      </c>
    </row>
    <row r="49" spans="2:14">
      <c r="B49" s="88" t="s">
        <v>1674</v>
      </c>
      <c r="C49" s="90" t="s">
        <v>1675</v>
      </c>
      <c r="D49" s="91" t="s">
        <v>125</v>
      </c>
      <c r="E49" s="90" t="s">
        <v>1619</v>
      </c>
      <c r="F49" s="91" t="s">
        <v>1657</v>
      </c>
      <c r="G49" s="91" t="s">
        <v>139</v>
      </c>
      <c r="H49" s="93">
        <v>19543658.000000004</v>
      </c>
      <c r="I49" s="105">
        <v>345.1</v>
      </c>
      <c r="J49" s="93"/>
      <c r="K49" s="93">
        <v>67445.163760000025</v>
      </c>
      <c r="L49" s="94">
        <v>0.17596472158920898</v>
      </c>
      <c r="M49" s="94">
        <f t="shared" si="0"/>
        <v>4.7768993290125995E-3</v>
      </c>
      <c r="N49" s="94">
        <f>K49/'סכום נכסי הקרן'!$C$42</f>
        <v>6.0481689762854061E-4</v>
      </c>
    </row>
    <row r="50" spans="2:14">
      <c r="B50" s="88" t="s">
        <v>1676</v>
      </c>
      <c r="C50" s="90" t="s">
        <v>1677</v>
      </c>
      <c r="D50" s="91" t="s">
        <v>125</v>
      </c>
      <c r="E50" s="90" t="s">
        <v>1619</v>
      </c>
      <c r="F50" s="91" t="s">
        <v>1657</v>
      </c>
      <c r="G50" s="91" t="s">
        <v>139</v>
      </c>
      <c r="H50" s="93">
        <v>112.00000000000001</v>
      </c>
      <c r="I50" s="105">
        <v>3993.73</v>
      </c>
      <c r="J50" s="93"/>
      <c r="K50" s="93">
        <v>4.4729799999999997</v>
      </c>
      <c r="L50" s="94">
        <v>9.1473001171997839E-5</v>
      </c>
      <c r="M50" s="94">
        <f t="shared" si="0"/>
        <v>3.1680514909445552E-7</v>
      </c>
      <c r="N50" s="94">
        <f>K50/'סכום נכסי הקרן'!$C$42</f>
        <v>4.011160676221788E-8</v>
      </c>
    </row>
    <row r="51" spans="2:14">
      <c r="B51" s="88" t="s">
        <v>1678</v>
      </c>
      <c r="C51" s="90" t="s">
        <v>1679</v>
      </c>
      <c r="D51" s="91" t="s">
        <v>125</v>
      </c>
      <c r="E51" s="90" t="s">
        <v>1619</v>
      </c>
      <c r="F51" s="91" t="s">
        <v>1657</v>
      </c>
      <c r="G51" s="91" t="s">
        <v>139</v>
      </c>
      <c r="H51" s="93">
        <v>3627.0000000000005</v>
      </c>
      <c r="I51" s="105">
        <v>5779.47</v>
      </c>
      <c r="J51" s="93"/>
      <c r="K51" s="93">
        <v>209.62138000000004</v>
      </c>
      <c r="L51" s="94">
        <v>6.2229985004409469E-3</v>
      </c>
      <c r="M51" s="94">
        <f t="shared" si="0"/>
        <v>1.4846731383615739E-5</v>
      </c>
      <c r="N51" s="94">
        <f>K51/'סכום נכסי הקרן'!$C$42</f>
        <v>1.8797871583404007E-6</v>
      </c>
    </row>
    <row r="52" spans="2:14">
      <c r="B52" s="88" t="s">
        <v>1680</v>
      </c>
      <c r="C52" s="90" t="s">
        <v>1681</v>
      </c>
      <c r="D52" s="91" t="s">
        <v>125</v>
      </c>
      <c r="E52" s="90" t="s">
        <v>1619</v>
      </c>
      <c r="F52" s="91" t="s">
        <v>1657</v>
      </c>
      <c r="G52" s="91" t="s">
        <v>139</v>
      </c>
      <c r="H52" s="93">
        <v>782814.00000000012</v>
      </c>
      <c r="I52" s="105">
        <v>346.08</v>
      </c>
      <c r="J52" s="93"/>
      <c r="K52" s="93">
        <v>2709.1626800000008</v>
      </c>
      <c r="L52" s="94">
        <v>2.4929193900493289E-3</v>
      </c>
      <c r="M52" s="94">
        <f t="shared" si="0"/>
        <v>1.9188028713710656E-4</v>
      </c>
      <c r="N52" s="94">
        <f>K52/'סכום נכסי הקרן'!$C$42</f>
        <v>2.4294512400018857E-5</v>
      </c>
    </row>
    <row r="53" spans="2:14">
      <c r="B53" s="88" t="s">
        <v>1682</v>
      </c>
      <c r="C53" s="90" t="s">
        <v>1683</v>
      </c>
      <c r="D53" s="91" t="s">
        <v>125</v>
      </c>
      <c r="E53" s="90" t="s">
        <v>1619</v>
      </c>
      <c r="F53" s="91" t="s">
        <v>1657</v>
      </c>
      <c r="G53" s="91" t="s">
        <v>139</v>
      </c>
      <c r="H53" s="93">
        <v>1600600.0000000002</v>
      </c>
      <c r="I53" s="105">
        <v>365.44</v>
      </c>
      <c r="J53" s="93"/>
      <c r="K53" s="93">
        <v>5849.2326399999993</v>
      </c>
      <c r="L53" s="94">
        <v>8.821904293416781E-2</v>
      </c>
      <c r="M53" s="94">
        <f t="shared" si="0"/>
        <v>4.1428019320528049E-4</v>
      </c>
      <c r="N53" s="94">
        <f>K53/'סכום נכסי הקרן'!$C$42</f>
        <v>5.2453201113443282E-5</v>
      </c>
    </row>
    <row r="54" spans="2:14">
      <c r="B54" s="88" t="s">
        <v>1684</v>
      </c>
      <c r="C54" s="90" t="s">
        <v>1685</v>
      </c>
      <c r="D54" s="91" t="s">
        <v>125</v>
      </c>
      <c r="E54" s="90" t="s">
        <v>1619</v>
      </c>
      <c r="F54" s="91" t="s">
        <v>1657</v>
      </c>
      <c r="G54" s="91" t="s">
        <v>139</v>
      </c>
      <c r="H54" s="93">
        <v>170000.00000000003</v>
      </c>
      <c r="I54" s="105">
        <v>352.65</v>
      </c>
      <c r="J54" s="93"/>
      <c r="K54" s="93">
        <v>599.50500000000011</v>
      </c>
      <c r="L54" s="94">
        <v>8.3325252826094826E-4</v>
      </c>
      <c r="M54" s="94">
        <f t="shared" si="0"/>
        <v>4.2460791442812528E-5</v>
      </c>
      <c r="N54" s="94">
        <f>K54/'סכום נכסי הקרן'!$C$42</f>
        <v>5.3760823459938194E-6</v>
      </c>
    </row>
    <row r="55" spans="2:14">
      <c r="B55" s="88" t="s">
        <v>1686</v>
      </c>
      <c r="C55" s="90" t="s">
        <v>1687</v>
      </c>
      <c r="D55" s="91" t="s">
        <v>125</v>
      </c>
      <c r="E55" s="90" t="s">
        <v>1619</v>
      </c>
      <c r="F55" s="91" t="s">
        <v>1657</v>
      </c>
      <c r="G55" s="91" t="s">
        <v>139</v>
      </c>
      <c r="H55" s="93">
        <v>432343.00000000006</v>
      </c>
      <c r="I55" s="105">
        <v>364.56</v>
      </c>
      <c r="J55" s="93"/>
      <c r="K55" s="93">
        <v>1576.1496399999999</v>
      </c>
      <c r="L55" s="94">
        <v>2.3577431660579047E-3</v>
      </c>
      <c r="M55" s="94">
        <f t="shared" si="0"/>
        <v>1.1163303249631618E-4</v>
      </c>
      <c r="N55" s="94">
        <f>K55/'סכום נכסי הקרן'!$C$42</f>
        <v>1.4134177787088535E-5</v>
      </c>
    </row>
    <row r="56" spans="2:14">
      <c r="B56" s="88" t="s">
        <v>1688</v>
      </c>
      <c r="C56" s="90" t="s">
        <v>1689</v>
      </c>
      <c r="D56" s="91" t="s">
        <v>125</v>
      </c>
      <c r="E56" s="90" t="s">
        <v>1626</v>
      </c>
      <c r="F56" s="91" t="s">
        <v>1657</v>
      </c>
      <c r="G56" s="91" t="s">
        <v>139</v>
      </c>
      <c r="H56" s="93">
        <v>405447.00000000006</v>
      </c>
      <c r="I56" s="105">
        <v>3668.48</v>
      </c>
      <c r="J56" s="93"/>
      <c r="K56" s="93">
        <v>14873.742110000003</v>
      </c>
      <c r="L56" s="94">
        <v>0.19500313103903366</v>
      </c>
      <c r="M56" s="94">
        <f t="shared" si="0"/>
        <v>1.0534538689533671E-3</v>
      </c>
      <c r="N56" s="94">
        <f>K56/'סכום נכסי הקרן'!$C$42</f>
        <v>1.3338080979547438E-4</v>
      </c>
    </row>
    <row r="57" spans="2:14">
      <c r="B57" s="88" t="s">
        <v>1690</v>
      </c>
      <c r="C57" s="90" t="s">
        <v>1691</v>
      </c>
      <c r="D57" s="91" t="s">
        <v>125</v>
      </c>
      <c r="E57" s="90" t="s">
        <v>1626</v>
      </c>
      <c r="F57" s="91" t="s">
        <v>1657</v>
      </c>
      <c r="G57" s="91" t="s">
        <v>139</v>
      </c>
      <c r="H57" s="93">
        <v>37407571.000000007</v>
      </c>
      <c r="I57" s="105">
        <v>105.45</v>
      </c>
      <c r="J57" s="93"/>
      <c r="K57" s="93">
        <v>39446.283620000009</v>
      </c>
      <c r="L57" s="94">
        <v>0.15412977732697125</v>
      </c>
      <c r="M57" s="94">
        <f t="shared" si="0"/>
        <v>2.7938389537749513E-3</v>
      </c>
      <c r="N57" s="94">
        <f>K57/'סכום נכסי הקרן'!$C$42</f>
        <v>3.5373594713062809E-4</v>
      </c>
    </row>
    <row r="58" spans="2:14">
      <c r="B58" s="88" t="s">
        <v>1692</v>
      </c>
      <c r="C58" s="90" t="s">
        <v>1693</v>
      </c>
      <c r="D58" s="91" t="s">
        <v>125</v>
      </c>
      <c r="E58" s="90" t="s">
        <v>1626</v>
      </c>
      <c r="F58" s="91" t="s">
        <v>1657</v>
      </c>
      <c r="G58" s="91" t="s">
        <v>139</v>
      </c>
      <c r="H58" s="93">
        <v>4.0000000000000009</v>
      </c>
      <c r="I58" s="105">
        <v>3178.33</v>
      </c>
      <c r="J58" s="93"/>
      <c r="K58" s="93">
        <v>0.12713000000000002</v>
      </c>
      <c r="L58" s="94">
        <v>2.8946911364557406E-6</v>
      </c>
      <c r="M58" s="94">
        <f t="shared" si="0"/>
        <v>9.0041624609048416E-9</v>
      </c>
      <c r="N58" s="94">
        <f>K58/'סכום נכסי הקרן'!$C$42</f>
        <v>1.1400427830396649E-9</v>
      </c>
    </row>
    <row r="59" spans="2:14">
      <c r="B59" s="88" t="s">
        <v>1694</v>
      </c>
      <c r="C59" s="90" t="s">
        <v>1695</v>
      </c>
      <c r="D59" s="91" t="s">
        <v>125</v>
      </c>
      <c r="E59" s="90" t="s">
        <v>1626</v>
      </c>
      <c r="F59" s="91" t="s">
        <v>1657</v>
      </c>
      <c r="G59" s="91" t="s">
        <v>139</v>
      </c>
      <c r="H59" s="93">
        <v>11020.000000000002</v>
      </c>
      <c r="I59" s="105">
        <v>3322.45</v>
      </c>
      <c r="J59" s="93"/>
      <c r="K59" s="93">
        <v>366.13399000000004</v>
      </c>
      <c r="L59" s="94">
        <v>1.5813881804292165E-3</v>
      </c>
      <c r="M59" s="94">
        <f t="shared" si="0"/>
        <v>2.5931958848574754E-5</v>
      </c>
      <c r="N59" s="94">
        <f>K59/'סכום נכסי הקרן'!$C$42</f>
        <v>3.2833195384646962E-6</v>
      </c>
    </row>
    <row r="60" spans="2:14">
      <c r="B60" s="88" t="s">
        <v>1696</v>
      </c>
      <c r="C60" s="90" t="s">
        <v>1697</v>
      </c>
      <c r="D60" s="91" t="s">
        <v>125</v>
      </c>
      <c r="E60" s="90" t="s">
        <v>1626</v>
      </c>
      <c r="F60" s="91" t="s">
        <v>1657</v>
      </c>
      <c r="G60" s="91" t="s">
        <v>139</v>
      </c>
      <c r="H60" s="93">
        <v>70677.000000000015</v>
      </c>
      <c r="I60" s="105">
        <v>3440.87</v>
      </c>
      <c r="J60" s="93"/>
      <c r="K60" s="93">
        <v>2431.9036900000006</v>
      </c>
      <c r="L60" s="94">
        <v>2.4240060870240722E-3</v>
      </c>
      <c r="M60" s="94">
        <f t="shared" si="0"/>
        <v>1.7224302614673141E-4</v>
      </c>
      <c r="N60" s="94">
        <f>K60/'סכום נכסי הקרן'!$C$42</f>
        <v>2.1808182575568557E-5</v>
      </c>
    </row>
    <row r="61" spans="2:14">
      <c r="B61" s="88" t="s">
        <v>1698</v>
      </c>
      <c r="C61" s="90" t="s">
        <v>1699</v>
      </c>
      <c r="D61" s="91" t="s">
        <v>125</v>
      </c>
      <c r="E61" s="90" t="s">
        <v>1626</v>
      </c>
      <c r="F61" s="91" t="s">
        <v>1657</v>
      </c>
      <c r="G61" s="91" t="s">
        <v>139</v>
      </c>
      <c r="H61" s="93">
        <v>10262.000000000002</v>
      </c>
      <c r="I61" s="105">
        <v>3659.07</v>
      </c>
      <c r="J61" s="93"/>
      <c r="K61" s="93">
        <v>375.49376000000007</v>
      </c>
      <c r="L61" s="94">
        <v>6.101383204144185E-4</v>
      </c>
      <c r="M61" s="94">
        <f t="shared" si="0"/>
        <v>2.6594877826602782E-5</v>
      </c>
      <c r="N61" s="94">
        <f>K61/'סכום נכסי הקרן'!$C$42</f>
        <v>3.3672536078378667E-6</v>
      </c>
    </row>
    <row r="62" spans="2:14">
      <c r="B62" s="88" t="s">
        <v>1700</v>
      </c>
      <c r="C62" s="90" t="s">
        <v>1701</v>
      </c>
      <c r="D62" s="91" t="s">
        <v>125</v>
      </c>
      <c r="E62" s="90" t="s">
        <v>1626</v>
      </c>
      <c r="F62" s="91" t="s">
        <v>1657</v>
      </c>
      <c r="G62" s="91" t="s">
        <v>139</v>
      </c>
      <c r="H62" s="93">
        <v>255185.068761</v>
      </c>
      <c r="I62" s="105">
        <v>3608</v>
      </c>
      <c r="J62" s="93"/>
      <c r="K62" s="93">
        <v>9207.0772809120026</v>
      </c>
      <c r="L62" s="94">
        <v>4.0846727414415737E-2</v>
      </c>
      <c r="M62" s="94">
        <f t="shared" si="0"/>
        <v>6.5210429975173171E-4</v>
      </c>
      <c r="N62" s="94">
        <f>K62/'סכום נכסי הקרן'!$C$42</f>
        <v>8.2564792000253186E-5</v>
      </c>
    </row>
    <row r="63" spans="2:14">
      <c r="B63" s="88" t="s">
        <v>1702</v>
      </c>
      <c r="C63" s="90" t="s">
        <v>1703</v>
      </c>
      <c r="D63" s="91" t="s">
        <v>125</v>
      </c>
      <c r="E63" s="90" t="s">
        <v>1639</v>
      </c>
      <c r="F63" s="91" t="s">
        <v>1657</v>
      </c>
      <c r="G63" s="91" t="s">
        <v>139</v>
      </c>
      <c r="H63" s="93">
        <v>33471.000000000007</v>
      </c>
      <c r="I63" s="105">
        <v>268.69</v>
      </c>
      <c r="J63" s="93"/>
      <c r="K63" s="93">
        <v>89.933230000000023</v>
      </c>
      <c r="L63" s="94">
        <v>2.5635462845214241E-4</v>
      </c>
      <c r="M63" s="94">
        <f t="shared" si="0"/>
        <v>6.3696484980250225E-6</v>
      </c>
      <c r="N63" s="94">
        <f>K63/'סכום נכסי הקרן'!$C$42</f>
        <v>8.0647942906431442E-7</v>
      </c>
    </row>
    <row r="64" spans="2:14">
      <c r="B64" s="88" t="s">
        <v>1704</v>
      </c>
      <c r="C64" s="90" t="s">
        <v>1705</v>
      </c>
      <c r="D64" s="91" t="s">
        <v>125</v>
      </c>
      <c r="E64" s="90" t="s">
        <v>1639</v>
      </c>
      <c r="F64" s="91" t="s">
        <v>1657</v>
      </c>
      <c r="G64" s="91" t="s">
        <v>139</v>
      </c>
      <c r="H64" s="93">
        <v>25192.000000000004</v>
      </c>
      <c r="I64" s="105">
        <v>351.61</v>
      </c>
      <c r="J64" s="93"/>
      <c r="K64" s="93">
        <v>88.577590000000001</v>
      </c>
      <c r="L64" s="94">
        <v>1.5657027079099314E-3</v>
      </c>
      <c r="M64" s="94">
        <f t="shared" si="0"/>
        <v>6.2736333733612835E-6</v>
      </c>
      <c r="N64" s="94">
        <f>K64/'סכום נכסי הקרן'!$C$42</f>
        <v>7.943226792932146E-7</v>
      </c>
    </row>
    <row r="65" spans="2:14">
      <c r="B65" s="88" t="s">
        <v>1706</v>
      </c>
      <c r="C65" s="90" t="s">
        <v>1707</v>
      </c>
      <c r="D65" s="91" t="s">
        <v>125</v>
      </c>
      <c r="E65" s="90" t="s">
        <v>1639</v>
      </c>
      <c r="F65" s="91" t="s">
        <v>1657</v>
      </c>
      <c r="G65" s="91" t="s">
        <v>139</v>
      </c>
      <c r="H65" s="93">
        <v>8918306.0000000019</v>
      </c>
      <c r="I65" s="105">
        <v>369.27</v>
      </c>
      <c r="J65" s="93"/>
      <c r="K65" s="93">
        <v>32932.628570000001</v>
      </c>
      <c r="L65" s="94">
        <v>0.23223889755566665</v>
      </c>
      <c r="M65" s="94">
        <f t="shared" si="0"/>
        <v>2.3325001015410702E-3</v>
      </c>
      <c r="N65" s="94">
        <f>K65/'סכום נכסי הקרן'!$C$42</f>
        <v>2.9532451449503953E-4</v>
      </c>
    </row>
    <row r="66" spans="2:14">
      <c r="B66" s="88" t="s">
        <v>1708</v>
      </c>
      <c r="C66" s="90" t="s">
        <v>1709</v>
      </c>
      <c r="D66" s="91" t="s">
        <v>125</v>
      </c>
      <c r="E66" s="90" t="s">
        <v>1639</v>
      </c>
      <c r="F66" s="91" t="s">
        <v>1657</v>
      </c>
      <c r="G66" s="91" t="s">
        <v>139</v>
      </c>
      <c r="H66" s="93">
        <v>1270854.0000000002</v>
      </c>
      <c r="I66" s="105">
        <v>3632.52</v>
      </c>
      <c r="J66" s="93"/>
      <c r="K66" s="93">
        <v>46164.025729999994</v>
      </c>
      <c r="L66" s="94">
        <v>0.40912304332373567</v>
      </c>
      <c r="M66" s="94">
        <f t="shared" si="0"/>
        <v>3.269632561333368E-3</v>
      </c>
      <c r="N66" s="94">
        <f>K66/'סכום נכסי הקרן'!$C$42</f>
        <v>4.1397753771370944E-4</v>
      </c>
    </row>
    <row r="67" spans="2:14">
      <c r="B67" s="88" t="s">
        <v>1710</v>
      </c>
      <c r="C67" s="90" t="s">
        <v>1711</v>
      </c>
      <c r="D67" s="91" t="s">
        <v>125</v>
      </c>
      <c r="E67" s="90" t="s">
        <v>1639</v>
      </c>
      <c r="F67" s="91" t="s">
        <v>1657</v>
      </c>
      <c r="G67" s="91" t="s">
        <v>139</v>
      </c>
      <c r="H67" s="93">
        <v>215.00000000000003</v>
      </c>
      <c r="I67" s="105">
        <v>3129.67</v>
      </c>
      <c r="J67" s="93"/>
      <c r="K67" s="93">
        <v>6.7287900000000009</v>
      </c>
      <c r="L67" s="94">
        <v>4.9517264251759598E-4</v>
      </c>
      <c r="M67" s="94">
        <f t="shared" si="0"/>
        <v>4.7657609002841097E-7</v>
      </c>
      <c r="N67" s="94">
        <f>K67/'סכום נכסי הקרן'!$C$42</f>
        <v>6.0340662928415531E-8</v>
      </c>
    </row>
    <row r="68" spans="2:14">
      <c r="B68" s="88" t="s">
        <v>1712</v>
      </c>
      <c r="C68" s="90" t="s">
        <v>1713</v>
      </c>
      <c r="D68" s="91" t="s">
        <v>125</v>
      </c>
      <c r="E68" s="90" t="s">
        <v>1639</v>
      </c>
      <c r="F68" s="91" t="s">
        <v>1657</v>
      </c>
      <c r="G68" s="91" t="s">
        <v>139</v>
      </c>
      <c r="H68" s="93">
        <v>31854.000000000004</v>
      </c>
      <c r="I68" s="105">
        <v>404.76</v>
      </c>
      <c r="J68" s="93"/>
      <c r="K68" s="93">
        <v>128.93225000000001</v>
      </c>
      <c r="L68" s="94">
        <v>1.4460046370745805E-3</v>
      </c>
      <c r="M68" s="94">
        <f t="shared" si="0"/>
        <v>9.1318093719027624E-6</v>
      </c>
      <c r="N68" s="94">
        <f>K68/'סכום נכסי הקרן'!$C$42</f>
        <v>1.1562045238225895E-6</v>
      </c>
    </row>
    <row r="69" spans="2:14">
      <c r="B69" s="88" t="s">
        <v>1714</v>
      </c>
      <c r="C69" s="90" t="s">
        <v>1715</v>
      </c>
      <c r="D69" s="91" t="s">
        <v>125</v>
      </c>
      <c r="E69" s="90" t="s">
        <v>1639</v>
      </c>
      <c r="F69" s="91" t="s">
        <v>1657</v>
      </c>
      <c r="G69" s="91" t="s">
        <v>139</v>
      </c>
      <c r="H69" s="93">
        <v>15093.000000000002</v>
      </c>
      <c r="I69" s="105">
        <v>581.24</v>
      </c>
      <c r="J69" s="93"/>
      <c r="K69" s="93">
        <v>87.726560000000006</v>
      </c>
      <c r="L69" s="94">
        <v>2.1134845861817348E-3</v>
      </c>
      <c r="M69" s="94">
        <f t="shared" si="0"/>
        <v>6.2133579672486128E-6</v>
      </c>
      <c r="N69" s="94">
        <f>K69/'סכום נכסי הקרן'!$C$42</f>
        <v>7.8669103759062476E-7</v>
      </c>
    </row>
    <row r="70" spans="2:14">
      <c r="B70" s="88" t="s">
        <v>1716</v>
      </c>
      <c r="C70" s="90" t="s">
        <v>1717</v>
      </c>
      <c r="D70" s="91" t="s">
        <v>125</v>
      </c>
      <c r="E70" s="90" t="s">
        <v>1639</v>
      </c>
      <c r="F70" s="91" t="s">
        <v>1657</v>
      </c>
      <c r="G70" s="91" t="s">
        <v>139</v>
      </c>
      <c r="H70" s="93">
        <v>1680.0000000000002</v>
      </c>
      <c r="I70" s="105">
        <v>3640.29</v>
      </c>
      <c r="J70" s="93"/>
      <c r="K70" s="93">
        <v>61.156870000000012</v>
      </c>
      <c r="L70" s="94">
        <v>2.2172000880545179E-4</v>
      </c>
      <c r="M70" s="94">
        <f t="shared" si="0"/>
        <v>4.3315220095999175E-6</v>
      </c>
      <c r="N70" s="94">
        <f>K70/'סכום נכסי הקרן'!$C$42</f>
        <v>5.4842640035235582E-7</v>
      </c>
    </row>
    <row r="71" spans="2:14">
      <c r="B71" s="88" t="s">
        <v>1718</v>
      </c>
      <c r="C71" s="90" t="s">
        <v>1719</v>
      </c>
      <c r="D71" s="91" t="s">
        <v>125</v>
      </c>
      <c r="E71" s="90" t="s">
        <v>1639</v>
      </c>
      <c r="F71" s="91" t="s">
        <v>1657</v>
      </c>
      <c r="G71" s="91" t="s">
        <v>139</v>
      </c>
      <c r="H71" s="93">
        <v>465086.98548000009</v>
      </c>
      <c r="I71" s="105">
        <v>3613</v>
      </c>
      <c r="J71" s="93"/>
      <c r="K71" s="93">
        <v>16803.592785392</v>
      </c>
      <c r="L71" s="94">
        <v>4.6046073646077865E-2</v>
      </c>
      <c r="M71" s="94">
        <f t="shared" si="0"/>
        <v>1.1901382786640292E-3</v>
      </c>
      <c r="N71" s="94">
        <f>K71/'סכום נכסי הקרן'!$C$42</f>
        <v>1.506868141597068E-4</v>
      </c>
    </row>
    <row r="72" spans="2:14">
      <c r="B72" s="88" t="s">
        <v>1720</v>
      </c>
      <c r="C72" s="90" t="s">
        <v>1721</v>
      </c>
      <c r="D72" s="91" t="s">
        <v>125</v>
      </c>
      <c r="E72" s="90" t="s">
        <v>1639</v>
      </c>
      <c r="F72" s="91" t="s">
        <v>1657</v>
      </c>
      <c r="G72" s="91" t="s">
        <v>139</v>
      </c>
      <c r="H72" s="93">
        <v>79776.000000000015</v>
      </c>
      <c r="I72" s="105">
        <v>333.83</v>
      </c>
      <c r="J72" s="93"/>
      <c r="K72" s="93">
        <v>266.31621999999999</v>
      </c>
      <c r="L72" s="94">
        <v>1.9849110335585221E-3</v>
      </c>
      <c r="M72" s="94">
        <f t="shared" si="0"/>
        <v>1.8862223793393176E-5</v>
      </c>
      <c r="N72" s="94">
        <f>K72/'סכום נכסי הקרן'!$C$42</f>
        <v>2.388200146443826E-6</v>
      </c>
    </row>
    <row r="73" spans="2:14">
      <c r="B73" s="88" t="s">
        <v>1722</v>
      </c>
      <c r="C73" s="90" t="s">
        <v>1723</v>
      </c>
      <c r="D73" s="91" t="s">
        <v>125</v>
      </c>
      <c r="E73" s="90" t="s">
        <v>1639</v>
      </c>
      <c r="F73" s="91" t="s">
        <v>1657</v>
      </c>
      <c r="G73" s="91" t="s">
        <v>139</v>
      </c>
      <c r="H73" s="93">
        <v>2558165.3000000003</v>
      </c>
      <c r="I73" s="105">
        <v>345.71</v>
      </c>
      <c r="J73" s="93"/>
      <c r="K73" s="93">
        <v>8843.8332500000015</v>
      </c>
      <c r="L73" s="94">
        <v>5.6432147514708037E-3</v>
      </c>
      <c r="M73" s="94">
        <f t="shared" si="0"/>
        <v>6.2637702635217544E-4</v>
      </c>
      <c r="N73" s="94">
        <f>K73/'סכום נכסי הקרן'!$C$42</f>
        <v>7.9307388272388299E-5</v>
      </c>
    </row>
    <row r="74" spans="2:14">
      <c r="B74" s="88" t="s">
        <v>1724</v>
      </c>
      <c r="C74" s="90" t="s">
        <v>1725</v>
      </c>
      <c r="D74" s="91" t="s">
        <v>125</v>
      </c>
      <c r="E74" s="90" t="s">
        <v>1639</v>
      </c>
      <c r="F74" s="91" t="s">
        <v>1657</v>
      </c>
      <c r="G74" s="91" t="s">
        <v>139</v>
      </c>
      <c r="H74" s="93">
        <v>620610.00000000012</v>
      </c>
      <c r="I74" s="105">
        <v>368.07</v>
      </c>
      <c r="J74" s="93"/>
      <c r="K74" s="93">
        <v>2284.2792300000006</v>
      </c>
      <c r="L74" s="94">
        <v>2.7160659073101738E-3</v>
      </c>
      <c r="M74" s="94">
        <f t="shared" si="0"/>
        <v>1.6178731450476377E-4</v>
      </c>
      <c r="N74" s="94">
        <f>K74/'סכום נכסי הקרן'!$C$42</f>
        <v>2.0484354995743751E-5</v>
      </c>
    </row>
    <row r="75" spans="2:14">
      <c r="B75" s="95"/>
      <c r="C75" s="90"/>
      <c r="D75" s="90"/>
      <c r="E75" s="90"/>
      <c r="F75" s="90"/>
      <c r="G75" s="90"/>
      <c r="H75" s="93"/>
      <c r="I75" s="105"/>
      <c r="J75" s="90"/>
      <c r="K75" s="90"/>
      <c r="L75" s="90"/>
      <c r="M75" s="94"/>
      <c r="N75" s="90"/>
    </row>
    <row r="76" spans="2:14">
      <c r="B76" s="81" t="s">
        <v>206</v>
      </c>
      <c r="C76" s="82"/>
      <c r="D76" s="83"/>
      <c r="E76" s="82"/>
      <c r="F76" s="83"/>
      <c r="G76" s="83"/>
      <c r="H76" s="85"/>
      <c r="I76" s="103"/>
      <c r="J76" s="85">
        <v>3.0300000000000004E-2</v>
      </c>
      <c r="K76" s="85">
        <v>11067593.815465637</v>
      </c>
      <c r="L76" s="86"/>
      <c r="M76" s="86">
        <f t="shared" ref="M76:M139" si="1">IFERROR(K76/$K$11,0)</f>
        <v>0.78387802065411982</v>
      </c>
      <c r="N76" s="86">
        <f>K76/'סכום נכסי הקרן'!$C$42</f>
        <v>9.9249039997923588E-2</v>
      </c>
    </row>
    <row r="77" spans="2:14">
      <c r="B77" s="87" t="s">
        <v>236</v>
      </c>
      <c r="C77" s="82"/>
      <c r="D77" s="83"/>
      <c r="E77" s="82"/>
      <c r="F77" s="83"/>
      <c r="G77" s="83"/>
      <c r="H77" s="85"/>
      <c r="I77" s="103"/>
      <c r="J77" s="85">
        <v>3.0300000000000004E-2</v>
      </c>
      <c r="K77" s="85">
        <v>10852929.546595542</v>
      </c>
      <c r="L77" s="86"/>
      <c r="M77" s="86">
        <f t="shared" si="1"/>
        <v>0.76867411951782083</v>
      </c>
      <c r="N77" s="86">
        <f>K77/'סכום נכסי הקרן'!$C$42</f>
        <v>9.7324030554819377E-2</v>
      </c>
    </row>
    <row r="78" spans="2:14">
      <c r="B78" s="88" t="s">
        <v>1726</v>
      </c>
      <c r="C78" s="90" t="s">
        <v>1727</v>
      </c>
      <c r="D78" s="91" t="s">
        <v>29</v>
      </c>
      <c r="E78" s="90"/>
      <c r="F78" s="91" t="s">
        <v>1608</v>
      </c>
      <c r="G78" s="91" t="s">
        <v>138</v>
      </c>
      <c r="H78" s="93">
        <v>2663660.6192059987</v>
      </c>
      <c r="I78" s="105">
        <v>6351.4</v>
      </c>
      <c r="J78" s="93"/>
      <c r="K78" s="93">
        <v>625965.04009786213</v>
      </c>
      <c r="L78" s="94">
        <v>6.0262755544003191E-2</v>
      </c>
      <c r="M78" s="94">
        <f t="shared" si="1"/>
        <v>4.4334861290710008E-2</v>
      </c>
      <c r="N78" s="94">
        <f>K78/'סכום נכסי הקרן'!$C$42</f>
        <v>5.6133636938464722E-3</v>
      </c>
    </row>
    <row r="79" spans="2:14">
      <c r="B79" s="88" t="s">
        <v>1728</v>
      </c>
      <c r="C79" s="90" t="s">
        <v>1729</v>
      </c>
      <c r="D79" s="91" t="s">
        <v>29</v>
      </c>
      <c r="E79" s="90"/>
      <c r="F79" s="91" t="s">
        <v>1608</v>
      </c>
      <c r="G79" s="91" t="s">
        <v>138</v>
      </c>
      <c r="H79" s="93">
        <v>497242.4850220001</v>
      </c>
      <c r="I79" s="105">
        <v>8561</v>
      </c>
      <c r="J79" s="93"/>
      <c r="K79" s="93">
        <v>157505.03784121803</v>
      </c>
      <c r="L79" s="94">
        <v>1.354850856314104E-2</v>
      </c>
      <c r="M79" s="94">
        <f t="shared" si="1"/>
        <v>1.1155517573611985E-2</v>
      </c>
      <c r="N79" s="94">
        <f>K79/'סכום נכסי הקרן'!$C$42</f>
        <v>1.4124320119819861E-3</v>
      </c>
    </row>
    <row r="80" spans="2:14">
      <c r="B80" s="88" t="s">
        <v>1730</v>
      </c>
      <c r="C80" s="90" t="s">
        <v>1731</v>
      </c>
      <c r="D80" s="91" t="s">
        <v>1448</v>
      </c>
      <c r="E80" s="90"/>
      <c r="F80" s="91" t="s">
        <v>1608</v>
      </c>
      <c r="G80" s="91" t="s">
        <v>138</v>
      </c>
      <c r="H80" s="93">
        <v>1865176.8329220007</v>
      </c>
      <c r="I80" s="105">
        <v>6508</v>
      </c>
      <c r="J80" s="93"/>
      <c r="K80" s="93">
        <v>449127.12065751018</v>
      </c>
      <c r="L80" s="94">
        <v>9.2771789749912983E-3</v>
      </c>
      <c r="M80" s="94">
        <f t="shared" si="1"/>
        <v>3.1810064972851659E-2</v>
      </c>
      <c r="N80" s="94">
        <f>K80/'סכום נכסי הקרן'!$C$42</f>
        <v>4.0275633805787713E-3</v>
      </c>
    </row>
    <row r="81" spans="2:14">
      <c r="B81" s="88" t="s">
        <v>1732</v>
      </c>
      <c r="C81" s="90" t="s">
        <v>1733</v>
      </c>
      <c r="D81" s="91" t="s">
        <v>1448</v>
      </c>
      <c r="E81" s="90"/>
      <c r="F81" s="91" t="s">
        <v>1608</v>
      </c>
      <c r="G81" s="91" t="s">
        <v>138</v>
      </c>
      <c r="H81" s="93">
        <v>123214.03451400004</v>
      </c>
      <c r="I81" s="105">
        <v>16981</v>
      </c>
      <c r="J81" s="93"/>
      <c r="K81" s="93">
        <v>77415.008241296004</v>
      </c>
      <c r="L81" s="94">
        <v>1.2144907342546303E-3</v>
      </c>
      <c r="M81" s="94">
        <f t="shared" si="1"/>
        <v>5.4830276969788112E-3</v>
      </c>
      <c r="N81" s="94">
        <f>K81/'סכום נכסי הקרן'!$C$42</f>
        <v>6.9422183154602113E-4</v>
      </c>
    </row>
    <row r="82" spans="2:14">
      <c r="B82" s="88" t="s">
        <v>1734</v>
      </c>
      <c r="C82" s="90" t="s">
        <v>1735</v>
      </c>
      <c r="D82" s="91" t="s">
        <v>1448</v>
      </c>
      <c r="E82" s="90"/>
      <c r="F82" s="91" t="s">
        <v>1608</v>
      </c>
      <c r="G82" s="91" t="s">
        <v>138</v>
      </c>
      <c r="H82" s="93">
        <v>662236.01582900016</v>
      </c>
      <c r="I82" s="105">
        <v>7417</v>
      </c>
      <c r="J82" s="93"/>
      <c r="K82" s="93">
        <v>181736.76758875701</v>
      </c>
      <c r="L82" s="94">
        <v>2.8195636532479733E-3</v>
      </c>
      <c r="M82" s="94">
        <f t="shared" si="1"/>
        <v>1.2871764182245522E-2</v>
      </c>
      <c r="N82" s="94">
        <f>K82/'סכום נכסי הקרן'!$C$42</f>
        <v>1.6297309077520591E-3</v>
      </c>
    </row>
    <row r="83" spans="2:14">
      <c r="B83" s="88" t="s">
        <v>1736</v>
      </c>
      <c r="C83" s="90" t="s">
        <v>1737</v>
      </c>
      <c r="D83" s="91" t="s">
        <v>127</v>
      </c>
      <c r="E83" s="90"/>
      <c r="F83" s="91" t="s">
        <v>1608</v>
      </c>
      <c r="G83" s="91" t="s">
        <v>147</v>
      </c>
      <c r="H83" s="93">
        <v>489638.00000000006</v>
      </c>
      <c r="I83" s="105">
        <v>244850</v>
      </c>
      <c r="J83" s="93"/>
      <c r="K83" s="93">
        <v>30669.713490000006</v>
      </c>
      <c r="L83" s="94">
        <v>1.3468146139302746E-4</v>
      </c>
      <c r="M83" s="94">
        <f t="shared" si="1"/>
        <v>2.1722259332444334E-3</v>
      </c>
      <c r="N83" s="94">
        <f>K83/'סכום נכסי הקרן'!$C$42</f>
        <v>2.7503174327199524E-4</v>
      </c>
    </row>
    <row r="84" spans="2:14">
      <c r="B84" s="88" t="s">
        <v>1738</v>
      </c>
      <c r="C84" s="90" t="s">
        <v>1739</v>
      </c>
      <c r="D84" s="91" t="s">
        <v>1448</v>
      </c>
      <c r="E84" s="90"/>
      <c r="F84" s="91" t="s">
        <v>1608</v>
      </c>
      <c r="G84" s="91" t="s">
        <v>138</v>
      </c>
      <c r="H84" s="93">
        <v>205942.57455699996</v>
      </c>
      <c r="I84" s="105">
        <v>8117</v>
      </c>
      <c r="J84" s="93"/>
      <c r="K84" s="93">
        <v>61850.52747540603</v>
      </c>
      <c r="L84" s="94">
        <v>4.9831945608266848E-4</v>
      </c>
      <c r="M84" s="94">
        <f t="shared" si="1"/>
        <v>4.3806512835775531E-3</v>
      </c>
      <c r="N84" s="94">
        <f>K84/'סכום נכסי הקרן'!$C$42</f>
        <v>5.5464679836020716E-4</v>
      </c>
    </row>
    <row r="85" spans="2:14">
      <c r="B85" s="88" t="s">
        <v>1740</v>
      </c>
      <c r="C85" s="90" t="s">
        <v>1741</v>
      </c>
      <c r="D85" s="91" t="s">
        <v>1448</v>
      </c>
      <c r="E85" s="90"/>
      <c r="F85" s="91" t="s">
        <v>1608</v>
      </c>
      <c r="G85" s="91" t="s">
        <v>138</v>
      </c>
      <c r="H85" s="93">
        <v>1759724.1589600004</v>
      </c>
      <c r="I85" s="105">
        <v>3371</v>
      </c>
      <c r="J85" s="93"/>
      <c r="K85" s="93">
        <v>219485.11517529306</v>
      </c>
      <c r="L85" s="94">
        <v>1.8248807468004308E-3</v>
      </c>
      <c r="M85" s="94">
        <f t="shared" si="1"/>
        <v>1.5545344409570904E-2</v>
      </c>
      <c r="N85" s="94">
        <f>K85/'סכום נכסי הקרן'!$C$42</f>
        <v>1.9682405532936557E-3</v>
      </c>
    </row>
    <row r="86" spans="2:14">
      <c r="B86" s="88" t="s">
        <v>1742</v>
      </c>
      <c r="C86" s="90" t="s">
        <v>1743</v>
      </c>
      <c r="D86" s="91" t="s">
        <v>1432</v>
      </c>
      <c r="E86" s="90"/>
      <c r="F86" s="91" t="s">
        <v>1608</v>
      </c>
      <c r="G86" s="91" t="s">
        <v>138</v>
      </c>
      <c r="H86" s="93">
        <v>690187.02530400013</v>
      </c>
      <c r="I86" s="105">
        <v>2426</v>
      </c>
      <c r="J86" s="93"/>
      <c r="K86" s="93">
        <v>61952.567765339998</v>
      </c>
      <c r="L86" s="94">
        <v>2.3285662122267212E-2</v>
      </c>
      <c r="M86" s="94">
        <f t="shared" si="1"/>
        <v>4.3878784317575529E-3</v>
      </c>
      <c r="N86" s="94">
        <f>K86/'סכום נכסי הקרן'!$C$42</f>
        <v>5.5556184827854657E-4</v>
      </c>
    </row>
    <row r="87" spans="2:14">
      <c r="B87" s="88" t="s">
        <v>1744</v>
      </c>
      <c r="C87" s="90" t="s">
        <v>1745</v>
      </c>
      <c r="D87" s="91" t="s">
        <v>29</v>
      </c>
      <c r="E87" s="90"/>
      <c r="F87" s="91" t="s">
        <v>1608</v>
      </c>
      <c r="G87" s="91" t="s">
        <v>146</v>
      </c>
      <c r="H87" s="93">
        <v>2532224.7490490004</v>
      </c>
      <c r="I87" s="105">
        <v>5040</v>
      </c>
      <c r="J87" s="93"/>
      <c r="K87" s="93">
        <v>356045.79048986599</v>
      </c>
      <c r="L87" s="94">
        <v>3.6833923351815873E-2</v>
      </c>
      <c r="M87" s="94">
        <f t="shared" si="1"/>
        <v>2.5217447817918986E-2</v>
      </c>
      <c r="N87" s="94">
        <f>K87/'סכום נכסי הקרן'!$C$42</f>
        <v>3.1928532516292316E-3</v>
      </c>
    </row>
    <row r="88" spans="2:14">
      <c r="B88" s="88" t="s">
        <v>1746</v>
      </c>
      <c r="C88" s="90" t="s">
        <v>1747</v>
      </c>
      <c r="D88" s="91" t="s">
        <v>126</v>
      </c>
      <c r="E88" s="90"/>
      <c r="F88" s="91" t="s">
        <v>1608</v>
      </c>
      <c r="G88" s="91" t="s">
        <v>138</v>
      </c>
      <c r="H88" s="93">
        <v>3668950.2509170026</v>
      </c>
      <c r="I88" s="105">
        <v>1003</v>
      </c>
      <c r="J88" s="93"/>
      <c r="K88" s="93">
        <v>136158.41276680882</v>
      </c>
      <c r="L88" s="94">
        <v>1.6070899316754574E-2</v>
      </c>
      <c r="M88" s="94">
        <f t="shared" si="1"/>
        <v>9.6436125931824608E-3</v>
      </c>
      <c r="N88" s="94">
        <f>K88/'סכום נכסי הקרן'!$C$42</f>
        <v>1.22100539467424E-3</v>
      </c>
    </row>
    <row r="89" spans="2:14">
      <c r="B89" s="88" t="s">
        <v>1748</v>
      </c>
      <c r="C89" s="90" t="s">
        <v>1749</v>
      </c>
      <c r="D89" s="91" t="s">
        <v>126</v>
      </c>
      <c r="E89" s="90"/>
      <c r="F89" s="91" t="s">
        <v>1608</v>
      </c>
      <c r="G89" s="91" t="s">
        <v>138</v>
      </c>
      <c r="H89" s="93">
        <v>4155207.6013199999</v>
      </c>
      <c r="I89" s="105">
        <v>446</v>
      </c>
      <c r="J89" s="93"/>
      <c r="K89" s="93">
        <v>68569.235836982989</v>
      </c>
      <c r="L89" s="94">
        <v>6.9561162898599781E-3</v>
      </c>
      <c r="M89" s="94">
        <f t="shared" si="1"/>
        <v>4.8565133272736021E-3</v>
      </c>
      <c r="N89" s="94">
        <f>K89/'סכום נכסי הקרן'!$C$42</f>
        <v>6.1489705383856836E-4</v>
      </c>
    </row>
    <row r="90" spans="2:14">
      <c r="B90" s="88" t="s">
        <v>1750</v>
      </c>
      <c r="C90" s="90" t="s">
        <v>1751</v>
      </c>
      <c r="D90" s="91" t="s">
        <v>1448</v>
      </c>
      <c r="E90" s="90"/>
      <c r="F90" s="91" t="s">
        <v>1608</v>
      </c>
      <c r="G90" s="91" t="s">
        <v>138</v>
      </c>
      <c r="H90" s="93">
        <v>978547.47748600016</v>
      </c>
      <c r="I90" s="105">
        <v>10732</v>
      </c>
      <c r="J90" s="93"/>
      <c r="K90" s="93">
        <v>388565.54655005207</v>
      </c>
      <c r="L90" s="94">
        <v>7.066549275585662E-3</v>
      </c>
      <c r="M90" s="94">
        <f t="shared" si="1"/>
        <v>2.752070563869229E-2</v>
      </c>
      <c r="N90" s="94">
        <f>K90/'סכום נכסי הקרן'!$C$42</f>
        <v>3.4844753172520232E-3</v>
      </c>
    </row>
    <row r="91" spans="2:14">
      <c r="B91" s="88" t="s">
        <v>1752</v>
      </c>
      <c r="C91" s="90" t="s">
        <v>1753</v>
      </c>
      <c r="D91" s="91" t="s">
        <v>29</v>
      </c>
      <c r="E91" s="90"/>
      <c r="F91" s="91" t="s">
        <v>1608</v>
      </c>
      <c r="G91" s="91" t="s">
        <v>138</v>
      </c>
      <c r="H91" s="93">
        <v>518422.79393900023</v>
      </c>
      <c r="I91" s="105">
        <v>4648</v>
      </c>
      <c r="J91" s="93"/>
      <c r="K91" s="93">
        <v>89156.278412346961</v>
      </c>
      <c r="L91" s="94">
        <v>5.5315430153949199E-2</v>
      </c>
      <c r="M91" s="94">
        <f t="shared" si="1"/>
        <v>6.31461980047538E-3</v>
      </c>
      <c r="N91" s="94">
        <f>K91/'סכום נכסי הקרן'!$C$42</f>
        <v>7.9951208815127192E-4</v>
      </c>
    </row>
    <row r="92" spans="2:14">
      <c r="B92" s="88" t="s">
        <v>1754</v>
      </c>
      <c r="C92" s="90" t="s">
        <v>1755</v>
      </c>
      <c r="D92" s="91" t="s">
        <v>1448</v>
      </c>
      <c r="E92" s="90"/>
      <c r="F92" s="91" t="s">
        <v>1608</v>
      </c>
      <c r="G92" s="91" t="s">
        <v>138</v>
      </c>
      <c r="H92" s="93">
        <v>1464886.7475840005</v>
      </c>
      <c r="I92" s="105">
        <v>6014.5</v>
      </c>
      <c r="J92" s="93"/>
      <c r="K92" s="93">
        <v>325990.76970372809</v>
      </c>
      <c r="L92" s="94">
        <v>4.3559637771796E-2</v>
      </c>
      <c r="M92" s="94">
        <f t="shared" si="1"/>
        <v>2.3088758366772464E-2</v>
      </c>
      <c r="N92" s="94">
        <f>K92/'סכום נכסי הקרן'!$C$42</f>
        <v>2.9233337869761706E-3</v>
      </c>
    </row>
    <row r="93" spans="2:14">
      <c r="B93" s="88" t="s">
        <v>1756</v>
      </c>
      <c r="C93" s="90" t="s">
        <v>1757</v>
      </c>
      <c r="D93" s="91" t="s">
        <v>126</v>
      </c>
      <c r="E93" s="90"/>
      <c r="F93" s="91" t="s">
        <v>1608</v>
      </c>
      <c r="G93" s="91" t="s">
        <v>138</v>
      </c>
      <c r="H93" s="93">
        <v>20046666.043325</v>
      </c>
      <c r="I93" s="105">
        <v>792</v>
      </c>
      <c r="J93" s="93"/>
      <c r="K93" s="93">
        <v>587447.50173354009</v>
      </c>
      <c r="L93" s="94">
        <v>2.3325492341225613E-2</v>
      </c>
      <c r="M93" s="94">
        <f t="shared" si="1"/>
        <v>4.1606802036195017E-2</v>
      </c>
      <c r="N93" s="94">
        <f>K93/'סכום נכסי הקרן'!$C$42</f>
        <v>5.2679563027295149E-3</v>
      </c>
    </row>
    <row r="94" spans="2:14">
      <c r="B94" s="88" t="s">
        <v>1758</v>
      </c>
      <c r="C94" s="90" t="s">
        <v>1759</v>
      </c>
      <c r="D94" s="91" t="s">
        <v>1760</v>
      </c>
      <c r="E94" s="90"/>
      <c r="F94" s="91" t="s">
        <v>1608</v>
      </c>
      <c r="G94" s="91" t="s">
        <v>143</v>
      </c>
      <c r="H94" s="93">
        <v>4864667.042897</v>
      </c>
      <c r="I94" s="105">
        <v>1929</v>
      </c>
      <c r="J94" s="93"/>
      <c r="K94" s="93">
        <v>44310.039154992999</v>
      </c>
      <c r="L94" s="94">
        <v>1.8965659716258444E-2</v>
      </c>
      <c r="M94" s="94">
        <f t="shared" si="1"/>
        <v>3.1383213340723005E-3</v>
      </c>
      <c r="N94" s="94">
        <f>K94/'סכום נכסי הקרן'!$C$42</f>
        <v>3.973518473598264E-4</v>
      </c>
    </row>
    <row r="95" spans="2:14">
      <c r="B95" s="88" t="s">
        <v>1761</v>
      </c>
      <c r="C95" s="90" t="s">
        <v>1762</v>
      </c>
      <c r="D95" s="91" t="s">
        <v>29</v>
      </c>
      <c r="E95" s="90"/>
      <c r="F95" s="91" t="s">
        <v>1608</v>
      </c>
      <c r="G95" s="91" t="s">
        <v>140</v>
      </c>
      <c r="H95" s="93">
        <v>7553968.6226469995</v>
      </c>
      <c r="I95" s="105">
        <v>2899</v>
      </c>
      <c r="J95" s="93"/>
      <c r="K95" s="93">
        <v>880009.50815706735</v>
      </c>
      <c r="L95" s="94">
        <v>3.1140071710544597E-2</v>
      </c>
      <c r="M95" s="94">
        <f t="shared" si="1"/>
        <v>6.2327920857289366E-2</v>
      </c>
      <c r="N95" s="94">
        <f>K95/'סכום נכסי הקרן'!$C$42</f>
        <v>7.8915164696039455E-3</v>
      </c>
    </row>
    <row r="96" spans="2:14">
      <c r="B96" s="88" t="s">
        <v>1763</v>
      </c>
      <c r="C96" s="90" t="s">
        <v>1764</v>
      </c>
      <c r="D96" s="91" t="s">
        <v>1432</v>
      </c>
      <c r="E96" s="90"/>
      <c r="F96" s="91" t="s">
        <v>1608</v>
      </c>
      <c r="G96" s="91" t="s">
        <v>138</v>
      </c>
      <c r="H96" s="93">
        <v>18.000000000000004</v>
      </c>
      <c r="I96" s="105">
        <v>9594</v>
      </c>
      <c r="J96" s="93"/>
      <c r="K96" s="93">
        <v>6.3896100000000011</v>
      </c>
      <c r="L96" s="94">
        <v>9.6982758620689675E-8</v>
      </c>
      <c r="M96" s="94">
        <f t="shared" si="1"/>
        <v>4.5255318572974263E-7</v>
      </c>
      <c r="N96" s="94">
        <f>K96/'סכום נכסי הקרן'!$C$42</f>
        <v>5.7299054251066415E-8</v>
      </c>
    </row>
    <row r="97" spans="2:14">
      <c r="B97" s="88" t="s">
        <v>1765</v>
      </c>
      <c r="C97" s="90" t="s">
        <v>1766</v>
      </c>
      <c r="D97" s="91" t="s">
        <v>29</v>
      </c>
      <c r="E97" s="90"/>
      <c r="F97" s="91" t="s">
        <v>1608</v>
      </c>
      <c r="G97" s="91" t="s">
        <v>138</v>
      </c>
      <c r="H97" s="93">
        <v>669755.29828400002</v>
      </c>
      <c r="I97" s="105">
        <v>3805</v>
      </c>
      <c r="J97" s="93"/>
      <c r="K97" s="93">
        <v>94291.499669065015</v>
      </c>
      <c r="L97" s="94">
        <v>1.0685311076643268E-2</v>
      </c>
      <c r="M97" s="94">
        <f t="shared" si="1"/>
        <v>6.6783291253253857E-3</v>
      </c>
      <c r="N97" s="94">
        <f>K97/'סכום נכסי הקרן'!$C$42</f>
        <v>8.4556236686623531E-4</v>
      </c>
    </row>
    <row r="98" spans="2:14">
      <c r="B98" s="88" t="s">
        <v>1767</v>
      </c>
      <c r="C98" s="90" t="s">
        <v>1768</v>
      </c>
      <c r="D98" s="91" t="s">
        <v>126</v>
      </c>
      <c r="E98" s="90"/>
      <c r="F98" s="91" t="s">
        <v>1608</v>
      </c>
      <c r="G98" s="91" t="s">
        <v>138</v>
      </c>
      <c r="H98" s="93">
        <v>6383558.9689029977</v>
      </c>
      <c r="I98" s="105">
        <v>483.55</v>
      </c>
      <c r="J98" s="93"/>
      <c r="K98" s="93">
        <v>114210.48776027303</v>
      </c>
      <c r="L98" s="94">
        <v>5.9077321990114118E-2</v>
      </c>
      <c r="M98" s="94">
        <f t="shared" si="1"/>
        <v>8.0891196926978839E-3</v>
      </c>
      <c r="N98" s="94">
        <f>K98/'סכום נכסי הקרן'!$C$42</f>
        <v>1.0241865989030065E-3</v>
      </c>
    </row>
    <row r="99" spans="2:14">
      <c r="B99" s="88" t="s">
        <v>1769</v>
      </c>
      <c r="C99" s="90" t="s">
        <v>1770</v>
      </c>
      <c r="D99" s="91" t="s">
        <v>126</v>
      </c>
      <c r="E99" s="90"/>
      <c r="F99" s="91" t="s">
        <v>1608</v>
      </c>
      <c r="G99" s="91" t="s">
        <v>138</v>
      </c>
      <c r="H99" s="93">
        <v>745746.29831800016</v>
      </c>
      <c r="I99" s="105">
        <v>3885.75</v>
      </c>
      <c r="J99" s="93"/>
      <c r="K99" s="93">
        <v>107217.996111204</v>
      </c>
      <c r="L99" s="94">
        <v>7.4334427050916224E-3</v>
      </c>
      <c r="M99" s="94">
        <f t="shared" si="1"/>
        <v>7.5938665595685064E-3</v>
      </c>
      <c r="N99" s="94">
        <f>K99/'סכום נכסי הקרן'!$C$42</f>
        <v>9.6148118208568359E-4</v>
      </c>
    </row>
    <row r="100" spans="2:14">
      <c r="B100" s="88" t="s">
        <v>1771</v>
      </c>
      <c r="C100" s="90" t="s">
        <v>1772</v>
      </c>
      <c r="D100" s="91" t="s">
        <v>29</v>
      </c>
      <c r="E100" s="90"/>
      <c r="F100" s="91" t="s">
        <v>1608</v>
      </c>
      <c r="G100" s="91" t="s">
        <v>140</v>
      </c>
      <c r="H100" s="93">
        <v>5673306.0470050005</v>
      </c>
      <c r="I100" s="105">
        <v>658.2</v>
      </c>
      <c r="J100" s="93"/>
      <c r="K100" s="93">
        <v>150057.62306283804</v>
      </c>
      <c r="L100" s="94">
        <v>2.6881602858650464E-2</v>
      </c>
      <c r="M100" s="94">
        <f t="shared" si="1"/>
        <v>1.0628043864980844E-2</v>
      </c>
      <c r="N100" s="94">
        <f>K100/'סכום נכסי הקרן'!$C$42</f>
        <v>1.3456470558709578E-3</v>
      </c>
    </row>
    <row r="101" spans="2:14">
      <c r="B101" s="88" t="s">
        <v>1773</v>
      </c>
      <c r="C101" s="90" t="s">
        <v>1774</v>
      </c>
      <c r="D101" s="91" t="s">
        <v>126</v>
      </c>
      <c r="E101" s="90"/>
      <c r="F101" s="91" t="s">
        <v>1608</v>
      </c>
      <c r="G101" s="91" t="s">
        <v>138</v>
      </c>
      <c r="H101" s="93">
        <v>707.00000000000011</v>
      </c>
      <c r="I101" s="105">
        <v>2225.5</v>
      </c>
      <c r="J101" s="93"/>
      <c r="K101" s="93">
        <v>58.216860000000011</v>
      </c>
      <c r="L101" s="94">
        <v>3.9830985915492963E-6</v>
      </c>
      <c r="M101" s="94">
        <f t="shared" si="1"/>
        <v>4.1232916337902356E-6</v>
      </c>
      <c r="N101" s="94">
        <f>K101/'סכום נכסי הקרן'!$C$42</f>
        <v>5.2206175642437306E-7</v>
      </c>
    </row>
    <row r="102" spans="2:14">
      <c r="B102" s="88" t="s">
        <v>1775</v>
      </c>
      <c r="C102" s="90" t="s">
        <v>1776</v>
      </c>
      <c r="D102" s="91" t="s">
        <v>126</v>
      </c>
      <c r="E102" s="90"/>
      <c r="F102" s="91" t="s">
        <v>1608</v>
      </c>
      <c r="G102" s="91" t="s">
        <v>138</v>
      </c>
      <c r="H102" s="93">
        <v>9169237.5331960022</v>
      </c>
      <c r="I102" s="105">
        <v>1024</v>
      </c>
      <c r="J102" s="93"/>
      <c r="K102" s="93">
        <v>347404.0716601311</v>
      </c>
      <c r="L102" s="94">
        <v>3.954984689829185E-2</v>
      </c>
      <c r="M102" s="94">
        <f t="shared" si="1"/>
        <v>2.4605385831885845E-2</v>
      </c>
      <c r="N102" s="94">
        <f>K102/'סכום נכסי הקרן'!$C$42</f>
        <v>3.1153583315875638E-3</v>
      </c>
    </row>
    <row r="103" spans="2:14">
      <c r="B103" s="88" t="s">
        <v>1777</v>
      </c>
      <c r="C103" s="90" t="s">
        <v>1778</v>
      </c>
      <c r="D103" s="91" t="s">
        <v>1448</v>
      </c>
      <c r="E103" s="90"/>
      <c r="F103" s="91" t="s">
        <v>1608</v>
      </c>
      <c r="G103" s="91" t="s">
        <v>138</v>
      </c>
      <c r="H103" s="93">
        <v>301385.18907900009</v>
      </c>
      <c r="I103" s="105">
        <v>34591</v>
      </c>
      <c r="J103" s="93"/>
      <c r="K103" s="93">
        <v>385732.957789101</v>
      </c>
      <c r="L103" s="94">
        <v>1.6424260985231611E-2</v>
      </c>
      <c r="M103" s="94">
        <f t="shared" si="1"/>
        <v>2.7320083524411346E-2</v>
      </c>
      <c r="N103" s="94">
        <f>K103/'סכום נכסי הקרן'!$C$42</f>
        <v>3.4590739770943772E-3</v>
      </c>
    </row>
    <row r="104" spans="2:14">
      <c r="B104" s="88" t="s">
        <v>1779</v>
      </c>
      <c r="C104" s="90" t="s">
        <v>1780</v>
      </c>
      <c r="D104" s="91" t="s">
        <v>29</v>
      </c>
      <c r="E104" s="90"/>
      <c r="F104" s="91" t="s">
        <v>1608</v>
      </c>
      <c r="G104" s="91" t="s">
        <v>138</v>
      </c>
      <c r="H104" s="93">
        <v>15609532.623791002</v>
      </c>
      <c r="I104" s="105">
        <v>715.79</v>
      </c>
      <c r="J104" s="93"/>
      <c r="K104" s="93">
        <v>413406.45222611708</v>
      </c>
      <c r="L104" s="94">
        <v>4.2537330865012414E-2</v>
      </c>
      <c r="M104" s="94">
        <f t="shared" si="1"/>
        <v>2.9280097995990351E-2</v>
      </c>
      <c r="N104" s="94">
        <f>K104/'סכום נכסי הקרן'!$C$42</f>
        <v>3.7072370197625791E-3</v>
      </c>
    </row>
    <row r="105" spans="2:14">
      <c r="B105" s="88" t="s">
        <v>1781</v>
      </c>
      <c r="C105" s="90" t="s">
        <v>1782</v>
      </c>
      <c r="D105" s="91" t="s">
        <v>29</v>
      </c>
      <c r="E105" s="90"/>
      <c r="F105" s="91" t="s">
        <v>1608</v>
      </c>
      <c r="G105" s="91" t="s">
        <v>140</v>
      </c>
      <c r="H105" s="93">
        <v>152983.63202199992</v>
      </c>
      <c r="I105" s="105">
        <v>7477</v>
      </c>
      <c r="J105" s="93"/>
      <c r="K105" s="93">
        <v>45965.958512377016</v>
      </c>
      <c r="L105" s="94">
        <v>4.5061452731075084E-2</v>
      </c>
      <c r="M105" s="94">
        <f t="shared" si="1"/>
        <v>3.2556041698785054E-3</v>
      </c>
      <c r="N105" s="94">
        <f>K105/'סכום נכסי הקרן'!$C$42</f>
        <v>4.1220136291619645E-4</v>
      </c>
    </row>
    <row r="106" spans="2:14">
      <c r="B106" s="88" t="s">
        <v>1783</v>
      </c>
      <c r="C106" s="90" t="s">
        <v>1784</v>
      </c>
      <c r="D106" s="91" t="s">
        <v>29</v>
      </c>
      <c r="E106" s="90"/>
      <c r="F106" s="91" t="s">
        <v>1608</v>
      </c>
      <c r="G106" s="91" t="s">
        <v>140</v>
      </c>
      <c r="H106" s="93">
        <v>1544085.7087420011</v>
      </c>
      <c r="I106" s="105">
        <v>20830</v>
      </c>
      <c r="J106" s="93"/>
      <c r="K106" s="93">
        <v>1292482.4240041065</v>
      </c>
      <c r="L106" s="94">
        <v>5.478413936559802E-2</v>
      </c>
      <c r="M106" s="94">
        <f t="shared" si="1"/>
        <v>9.1541899815913388E-2</v>
      </c>
      <c r="N106" s="94">
        <f>K106/'סכום נכסי הקרן'!$C$42</f>
        <v>1.1590381968783871E-2</v>
      </c>
    </row>
    <row r="107" spans="2:14">
      <c r="B107" s="88" t="s">
        <v>1785</v>
      </c>
      <c r="C107" s="90" t="s">
        <v>1786</v>
      </c>
      <c r="D107" s="91" t="s">
        <v>126</v>
      </c>
      <c r="E107" s="90"/>
      <c r="F107" s="91" t="s">
        <v>1608</v>
      </c>
      <c r="G107" s="91" t="s">
        <v>138</v>
      </c>
      <c r="H107" s="93">
        <v>776453.11183099996</v>
      </c>
      <c r="I107" s="105">
        <v>4554.875</v>
      </c>
      <c r="J107" s="93"/>
      <c r="K107" s="93">
        <v>130855.93409578201</v>
      </c>
      <c r="L107" s="94">
        <v>1.5315538210176708E-2</v>
      </c>
      <c r="M107" s="94">
        <f t="shared" si="1"/>
        <v>9.2680570248712194E-3</v>
      </c>
      <c r="N107" s="94">
        <f>K107/'סכום נכסי הקרן'!$C$42</f>
        <v>1.173455229165502E-3</v>
      </c>
    </row>
    <row r="108" spans="2:14">
      <c r="B108" s="88" t="s">
        <v>1787</v>
      </c>
      <c r="C108" s="90" t="s">
        <v>1788</v>
      </c>
      <c r="D108" s="91" t="s">
        <v>29</v>
      </c>
      <c r="E108" s="90"/>
      <c r="F108" s="91" t="s">
        <v>1608</v>
      </c>
      <c r="G108" s="91" t="s">
        <v>140</v>
      </c>
      <c r="H108" s="93">
        <v>178574.54618699985</v>
      </c>
      <c r="I108" s="105">
        <v>5352.9</v>
      </c>
      <c r="J108" s="93"/>
      <c r="K108" s="93">
        <v>38412.507486965034</v>
      </c>
      <c r="L108" s="94">
        <v>3.4415914943762595E-2</v>
      </c>
      <c r="M108" s="94">
        <f t="shared" si="1"/>
        <v>2.7206202937414981E-3</v>
      </c>
      <c r="N108" s="94">
        <f>K108/'סכום נכסי הקרן'!$C$42</f>
        <v>3.4446552299985508E-4</v>
      </c>
    </row>
    <row r="109" spans="2:14">
      <c r="B109" s="88" t="s">
        <v>1789</v>
      </c>
      <c r="C109" s="90" t="s">
        <v>1790</v>
      </c>
      <c r="D109" s="91" t="s">
        <v>29</v>
      </c>
      <c r="E109" s="90"/>
      <c r="F109" s="91" t="s">
        <v>1608</v>
      </c>
      <c r="G109" s="91" t="s">
        <v>140</v>
      </c>
      <c r="H109" s="93">
        <v>780568.65957099956</v>
      </c>
      <c r="I109" s="105">
        <v>8269.7999999999993</v>
      </c>
      <c r="J109" s="93"/>
      <c r="K109" s="93">
        <v>259400.0701781048</v>
      </c>
      <c r="L109" s="94">
        <v>0.13823700532745645</v>
      </c>
      <c r="M109" s="94">
        <f t="shared" si="1"/>
        <v>1.8372377678390405E-2</v>
      </c>
      <c r="N109" s="94">
        <f>K109/'סכום נכסי הקרן'!$C$42</f>
        <v>2.3261793276687713E-3</v>
      </c>
    </row>
    <row r="110" spans="2:14">
      <c r="B110" s="88" t="s">
        <v>1791</v>
      </c>
      <c r="C110" s="90" t="s">
        <v>1792</v>
      </c>
      <c r="D110" s="91" t="s">
        <v>29</v>
      </c>
      <c r="E110" s="90"/>
      <c r="F110" s="91" t="s">
        <v>1608</v>
      </c>
      <c r="G110" s="91" t="s">
        <v>140</v>
      </c>
      <c r="H110" s="93">
        <v>1219408.272602</v>
      </c>
      <c r="I110" s="105">
        <v>2323.1999999999998</v>
      </c>
      <c r="J110" s="93"/>
      <c r="K110" s="93">
        <v>113841.26388109007</v>
      </c>
      <c r="L110" s="94">
        <v>4.181449941714193E-2</v>
      </c>
      <c r="M110" s="94">
        <f t="shared" si="1"/>
        <v>8.0629688880679076E-3</v>
      </c>
      <c r="N110" s="94">
        <f>K110/'סכום נכסי הקרן'!$C$42</f>
        <v>1.020875570673726E-3</v>
      </c>
    </row>
    <row r="111" spans="2:14">
      <c r="B111" s="88" t="s">
        <v>1793</v>
      </c>
      <c r="C111" s="90" t="s">
        <v>1794</v>
      </c>
      <c r="D111" s="91" t="s">
        <v>127</v>
      </c>
      <c r="E111" s="90"/>
      <c r="F111" s="91" t="s">
        <v>1608</v>
      </c>
      <c r="G111" s="91" t="s">
        <v>147</v>
      </c>
      <c r="H111" s="93">
        <v>6588828.7837969996</v>
      </c>
      <c r="I111" s="105">
        <v>241950</v>
      </c>
      <c r="J111" s="93"/>
      <c r="K111" s="93">
        <v>407819.8337426341</v>
      </c>
      <c r="L111" s="94">
        <v>8.2032914467969516E-4</v>
      </c>
      <c r="M111" s="94">
        <f t="shared" si="1"/>
        <v>2.8884417822684489E-2</v>
      </c>
      <c r="N111" s="94">
        <f>K111/'סכום נכסי הקרן'!$C$42</f>
        <v>3.6571388204100206E-3</v>
      </c>
    </row>
    <row r="112" spans="2:14">
      <c r="B112" s="88" t="s">
        <v>1795</v>
      </c>
      <c r="C112" s="90" t="s">
        <v>1796</v>
      </c>
      <c r="D112" s="91" t="s">
        <v>127</v>
      </c>
      <c r="E112" s="90"/>
      <c r="F112" s="91" t="s">
        <v>1608</v>
      </c>
      <c r="G112" s="91" t="s">
        <v>147</v>
      </c>
      <c r="H112" s="93">
        <v>17998074.356000002</v>
      </c>
      <c r="I112" s="105">
        <v>23390</v>
      </c>
      <c r="J112" s="93"/>
      <c r="K112" s="93">
        <v>107693.81405917701</v>
      </c>
      <c r="L112" s="94">
        <v>5.0134946673968957E-2</v>
      </c>
      <c r="M112" s="94">
        <f t="shared" si="1"/>
        <v>7.6275670402210921E-3</v>
      </c>
      <c r="N112" s="94">
        <f>K112/'סכום נכסי הקרן'!$C$42</f>
        <v>9.657480964066729E-4</v>
      </c>
    </row>
    <row r="113" spans="2:14">
      <c r="B113" s="88" t="s">
        <v>1797</v>
      </c>
      <c r="C113" s="90" t="s">
        <v>1798</v>
      </c>
      <c r="D113" s="91" t="s">
        <v>127</v>
      </c>
      <c r="E113" s="90"/>
      <c r="F113" s="91" t="s">
        <v>1608</v>
      </c>
      <c r="G113" s="91" t="s">
        <v>147</v>
      </c>
      <c r="H113" s="93">
        <v>118.00000000000001</v>
      </c>
      <c r="I113" s="105">
        <v>3474000</v>
      </c>
      <c r="J113" s="93"/>
      <c r="K113" s="93">
        <v>104.86880000000001</v>
      </c>
      <c r="L113" s="94">
        <v>4.4680963249623743E-7</v>
      </c>
      <c r="M113" s="94">
        <f t="shared" si="1"/>
        <v>7.427481414930681E-6</v>
      </c>
      <c r="N113" s="94">
        <f>K113/'סכום נכסי הקרן'!$C$42</f>
        <v>9.4041468265578533E-7</v>
      </c>
    </row>
    <row r="114" spans="2:14">
      <c r="B114" s="88" t="s">
        <v>1799</v>
      </c>
      <c r="C114" s="90" t="s">
        <v>1800</v>
      </c>
      <c r="D114" s="91" t="s">
        <v>126</v>
      </c>
      <c r="E114" s="90"/>
      <c r="F114" s="91" t="s">
        <v>1608</v>
      </c>
      <c r="G114" s="91" t="s">
        <v>138</v>
      </c>
      <c r="H114" s="93">
        <v>165324.49627100004</v>
      </c>
      <c r="I114" s="105">
        <v>85752</v>
      </c>
      <c r="J114" s="93"/>
      <c r="K114" s="93">
        <v>524545.52954542206</v>
      </c>
      <c r="L114" s="94">
        <v>1.05467663366607E-2</v>
      </c>
      <c r="M114" s="94">
        <f t="shared" si="1"/>
        <v>3.7151680690382598E-2</v>
      </c>
      <c r="N114" s="94">
        <f>K114/'סכום נכסי הקרן'!$C$42</f>
        <v>4.7038806366237525E-3</v>
      </c>
    </row>
    <row r="115" spans="2:14">
      <c r="B115" s="88" t="s">
        <v>1801</v>
      </c>
      <c r="C115" s="90" t="s">
        <v>1802</v>
      </c>
      <c r="D115" s="91" t="s">
        <v>29</v>
      </c>
      <c r="E115" s="90"/>
      <c r="F115" s="91" t="s">
        <v>1608</v>
      </c>
      <c r="G115" s="91" t="s">
        <v>140</v>
      </c>
      <c r="H115" s="93">
        <v>92435.762320000009</v>
      </c>
      <c r="I115" s="105">
        <v>17672</v>
      </c>
      <c r="J115" s="93"/>
      <c r="K115" s="93">
        <v>65643.193753456013</v>
      </c>
      <c r="L115" s="94">
        <v>1.6759271565587892E-2</v>
      </c>
      <c r="M115" s="94">
        <f t="shared" si="1"/>
        <v>4.6492722489480977E-3</v>
      </c>
      <c r="N115" s="94">
        <f>K115/'סכום נכסי הקרן'!$C$42</f>
        <v>5.8865766769686093E-4</v>
      </c>
    </row>
    <row r="116" spans="2:14">
      <c r="B116" s="88" t="s">
        <v>1803</v>
      </c>
      <c r="C116" s="90" t="s">
        <v>1804</v>
      </c>
      <c r="D116" s="91" t="s">
        <v>1448</v>
      </c>
      <c r="E116" s="90"/>
      <c r="F116" s="91" t="s">
        <v>1608</v>
      </c>
      <c r="G116" s="91" t="s">
        <v>138</v>
      </c>
      <c r="H116" s="93">
        <v>946855.21612000023</v>
      </c>
      <c r="I116" s="105">
        <v>3600</v>
      </c>
      <c r="J116" s="93"/>
      <c r="K116" s="93">
        <v>126121.11478718402</v>
      </c>
      <c r="L116" s="94">
        <v>2.5214429080138708E-2</v>
      </c>
      <c r="M116" s="94">
        <f t="shared" si="1"/>
        <v>8.9327067355795854E-3</v>
      </c>
      <c r="N116" s="94">
        <f>K116/'סכום נכסי הקרן'!$C$42</f>
        <v>1.1309955691185894E-3</v>
      </c>
    </row>
    <row r="117" spans="2:14">
      <c r="B117" s="88" t="s">
        <v>1805</v>
      </c>
      <c r="C117" s="90" t="s">
        <v>1806</v>
      </c>
      <c r="D117" s="91" t="s">
        <v>29</v>
      </c>
      <c r="E117" s="90"/>
      <c r="F117" s="91" t="s">
        <v>1608</v>
      </c>
      <c r="G117" s="91" t="s">
        <v>140</v>
      </c>
      <c r="H117" s="93">
        <v>122105.19662499992</v>
      </c>
      <c r="I117" s="105">
        <v>22655</v>
      </c>
      <c r="J117" s="93"/>
      <c r="K117" s="93">
        <v>111163.49343673897</v>
      </c>
      <c r="L117" s="94">
        <v>0.10256631383872317</v>
      </c>
      <c r="M117" s="94">
        <f t="shared" si="1"/>
        <v>7.8733120005201485E-3</v>
      </c>
      <c r="N117" s="94">
        <f>K117/'סכום נכסי הקרן'!$C$42</f>
        <v>9.9686256926005972E-4</v>
      </c>
    </row>
    <row r="118" spans="2:14">
      <c r="B118" s="88" t="s">
        <v>1807</v>
      </c>
      <c r="C118" s="90" t="s">
        <v>1808</v>
      </c>
      <c r="D118" s="91" t="s">
        <v>29</v>
      </c>
      <c r="E118" s="90"/>
      <c r="F118" s="91" t="s">
        <v>1608</v>
      </c>
      <c r="G118" s="91" t="s">
        <v>140</v>
      </c>
      <c r="H118" s="93">
        <v>347832.35005999985</v>
      </c>
      <c r="I118" s="105">
        <v>19926</v>
      </c>
      <c r="J118" s="93"/>
      <c r="K118" s="93">
        <v>278518.51415736193</v>
      </c>
      <c r="L118" s="94">
        <v>0.11372645089422914</v>
      </c>
      <c r="M118" s="94">
        <f t="shared" si="1"/>
        <v>1.9726468574236697E-2</v>
      </c>
      <c r="N118" s="94">
        <f>K118/'סכום נכסי הקרן'!$C$42</f>
        <v>2.4976246519942667E-3</v>
      </c>
    </row>
    <row r="119" spans="2:14">
      <c r="B119" s="88" t="s">
        <v>1809</v>
      </c>
      <c r="C119" s="90" t="s">
        <v>1810</v>
      </c>
      <c r="D119" s="91" t="s">
        <v>1448</v>
      </c>
      <c r="E119" s="90"/>
      <c r="F119" s="91" t="s">
        <v>1608</v>
      </c>
      <c r="G119" s="91" t="s">
        <v>138</v>
      </c>
      <c r="H119" s="93">
        <v>5.0000000000000009</v>
      </c>
      <c r="I119" s="105">
        <v>44328</v>
      </c>
      <c r="J119" s="93">
        <v>3.0300000000000004E-2</v>
      </c>
      <c r="K119" s="93">
        <v>8.230990000000002</v>
      </c>
      <c r="L119" s="94">
        <v>5.2450370316188757E-9</v>
      </c>
      <c r="M119" s="94">
        <f t="shared" si="1"/>
        <v>5.8297153444571026E-7</v>
      </c>
      <c r="N119" s="94">
        <f>K119/'סכום נכסי הקרן'!$C$42</f>
        <v>7.3811694696544099E-8</v>
      </c>
    </row>
    <row r="120" spans="2:14">
      <c r="B120" s="88" t="s">
        <v>1811</v>
      </c>
      <c r="C120" s="90" t="s">
        <v>1812</v>
      </c>
      <c r="D120" s="91" t="s">
        <v>126</v>
      </c>
      <c r="E120" s="90"/>
      <c r="F120" s="91" t="s">
        <v>1608</v>
      </c>
      <c r="G120" s="91" t="s">
        <v>138</v>
      </c>
      <c r="H120" s="93">
        <v>1799807.4356000004</v>
      </c>
      <c r="I120" s="105">
        <v>3005.25</v>
      </c>
      <c r="J120" s="93"/>
      <c r="K120" s="93">
        <v>200128.23794596602</v>
      </c>
      <c r="L120" s="94">
        <v>9.5227906645502666E-2</v>
      </c>
      <c r="M120" s="94">
        <f t="shared" si="1"/>
        <v>1.4174366140801531E-2</v>
      </c>
      <c r="N120" s="94">
        <f>K120/'סכום נכסי הקרן'!$C$42</f>
        <v>1.7946570703432968E-3</v>
      </c>
    </row>
    <row r="121" spans="2:14">
      <c r="B121" s="88" t="s">
        <v>1813</v>
      </c>
      <c r="C121" s="90" t="s">
        <v>1814</v>
      </c>
      <c r="D121" s="91" t="s">
        <v>1448</v>
      </c>
      <c r="E121" s="90"/>
      <c r="F121" s="91" t="s">
        <v>1608</v>
      </c>
      <c r="G121" s="91" t="s">
        <v>138</v>
      </c>
      <c r="H121" s="93">
        <v>482407.86464100005</v>
      </c>
      <c r="I121" s="105">
        <v>17386</v>
      </c>
      <c r="J121" s="93"/>
      <c r="K121" s="93">
        <v>310324.29598284309</v>
      </c>
      <c r="L121" s="94">
        <v>1.6814149506344934E-3</v>
      </c>
      <c r="M121" s="94">
        <f t="shared" si="1"/>
        <v>2.1979158157755356E-2</v>
      </c>
      <c r="N121" s="94">
        <f>K121/'סכום נכסי הקרן'!$C$42</f>
        <v>2.7828441283497605E-3</v>
      </c>
    </row>
    <row r="122" spans="2:14">
      <c r="B122" s="88" t="s">
        <v>1815</v>
      </c>
      <c r="C122" s="90" t="s">
        <v>1816</v>
      </c>
      <c r="D122" s="91" t="s">
        <v>130</v>
      </c>
      <c r="E122" s="90"/>
      <c r="F122" s="91" t="s">
        <v>1608</v>
      </c>
      <c r="G122" s="91" t="s">
        <v>138</v>
      </c>
      <c r="H122" s="93">
        <v>141249.00000000003</v>
      </c>
      <c r="I122" s="105">
        <v>9940</v>
      </c>
      <c r="J122" s="93"/>
      <c r="K122" s="93">
        <v>51948.557230007027</v>
      </c>
      <c r="L122" s="94">
        <v>9.1842423424333738E-3</v>
      </c>
      <c r="M122" s="94">
        <f t="shared" si="1"/>
        <v>3.6793302045826791E-3</v>
      </c>
      <c r="N122" s="94">
        <f>K122/'סכום נכסי הקרן'!$C$42</f>
        <v>4.6585052905995835E-4</v>
      </c>
    </row>
    <row r="123" spans="2:14">
      <c r="B123" s="88" t="s">
        <v>1817</v>
      </c>
      <c r="C123" s="90" t="s">
        <v>1818</v>
      </c>
      <c r="D123" s="91" t="s">
        <v>1448</v>
      </c>
      <c r="E123" s="90"/>
      <c r="F123" s="91" t="s">
        <v>1608</v>
      </c>
      <c r="G123" s="91" t="s">
        <v>138</v>
      </c>
      <c r="H123" s="93">
        <v>281708.98991999996</v>
      </c>
      <c r="I123" s="105">
        <v>6544</v>
      </c>
      <c r="J123" s="93"/>
      <c r="K123" s="93">
        <v>68209.634311348011</v>
      </c>
      <c r="L123" s="94">
        <v>1.2112652150178677E-3</v>
      </c>
      <c r="M123" s="94">
        <f t="shared" si="1"/>
        <v>4.8310440394736609E-3</v>
      </c>
      <c r="N123" s="94">
        <f>K123/'סכום נכסי הקרן'!$C$42</f>
        <v>6.1167231440593874E-4</v>
      </c>
    </row>
    <row r="124" spans="2:14">
      <c r="B124" s="88" t="s">
        <v>1819</v>
      </c>
      <c r="C124" s="90" t="s">
        <v>1820</v>
      </c>
      <c r="D124" s="91" t="s">
        <v>1448</v>
      </c>
      <c r="E124" s="90"/>
      <c r="F124" s="91" t="s">
        <v>1608</v>
      </c>
      <c r="G124" s="91" t="s">
        <v>138</v>
      </c>
      <c r="H124" s="93">
        <v>167851.60649400004</v>
      </c>
      <c r="I124" s="105">
        <v>15225</v>
      </c>
      <c r="J124" s="93"/>
      <c r="K124" s="93">
        <v>94555.006228234008</v>
      </c>
      <c r="L124" s="94">
        <v>2.7565518265047981E-3</v>
      </c>
      <c r="M124" s="94">
        <f t="shared" si="1"/>
        <v>6.6969923509076377E-3</v>
      </c>
      <c r="N124" s="94">
        <f>K124/'סכום נכסי הקרן'!$C$42</f>
        <v>8.479253712795463E-4</v>
      </c>
    </row>
    <row r="125" spans="2:14">
      <c r="B125" s="88" t="s">
        <v>1821</v>
      </c>
      <c r="C125" s="90" t="s">
        <v>1822</v>
      </c>
      <c r="D125" s="91" t="s">
        <v>128</v>
      </c>
      <c r="E125" s="90"/>
      <c r="F125" s="91" t="s">
        <v>1608</v>
      </c>
      <c r="G125" s="91" t="s">
        <v>142</v>
      </c>
      <c r="H125" s="93">
        <v>1037299.4981400002</v>
      </c>
      <c r="I125" s="105">
        <v>9007</v>
      </c>
      <c r="J125" s="93"/>
      <c r="K125" s="93">
        <v>229061.26645848303</v>
      </c>
      <c r="L125" s="94">
        <v>7.5816297405500443E-3</v>
      </c>
      <c r="M125" s="94">
        <f t="shared" si="1"/>
        <v>1.6223588898708362E-2</v>
      </c>
      <c r="N125" s="94">
        <f>K125/'סכום נכסי הקרן'!$C$42</f>
        <v>2.0541150294967293E-3</v>
      </c>
    </row>
    <row r="126" spans="2:14">
      <c r="B126" s="88" t="s">
        <v>1823</v>
      </c>
      <c r="C126" s="90" t="s">
        <v>1824</v>
      </c>
      <c r="D126" s="91" t="s">
        <v>126</v>
      </c>
      <c r="E126" s="90"/>
      <c r="F126" s="91" t="s">
        <v>1608</v>
      </c>
      <c r="G126" s="91" t="s">
        <v>138</v>
      </c>
      <c r="H126" s="93">
        <v>130399.26817500003</v>
      </c>
      <c r="I126" s="105">
        <v>8659.5</v>
      </c>
      <c r="J126" s="93"/>
      <c r="K126" s="93">
        <v>41780.121121462013</v>
      </c>
      <c r="L126" s="94">
        <v>2.3265186266069556E-3</v>
      </c>
      <c r="M126" s="94">
        <f t="shared" si="1"/>
        <v>2.9591363031064711E-3</v>
      </c>
      <c r="N126" s="94">
        <f>K126/'סכום נכסי הקרן'!$C$42</f>
        <v>3.7466471768304752E-4</v>
      </c>
    </row>
    <row r="127" spans="2:14">
      <c r="B127" s="95"/>
      <c r="C127" s="90"/>
      <c r="D127" s="90"/>
      <c r="E127" s="90"/>
      <c r="F127" s="90"/>
      <c r="G127" s="90"/>
      <c r="H127" s="93"/>
      <c r="I127" s="105"/>
      <c r="J127" s="90"/>
      <c r="K127" s="90"/>
      <c r="L127" s="90"/>
      <c r="M127" s="94"/>
      <c r="N127" s="90"/>
    </row>
    <row r="128" spans="2:14">
      <c r="B128" s="87" t="s">
        <v>237</v>
      </c>
      <c r="C128" s="82"/>
      <c r="D128" s="83"/>
      <c r="E128" s="82"/>
      <c r="F128" s="83"/>
      <c r="G128" s="83"/>
      <c r="H128" s="85"/>
      <c r="I128" s="103"/>
      <c r="J128" s="85"/>
      <c r="K128" s="85">
        <v>214664.26887009706</v>
      </c>
      <c r="L128" s="86"/>
      <c r="M128" s="86">
        <f t="shared" si="1"/>
        <v>1.5203901136299153E-2</v>
      </c>
      <c r="N128" s="86">
        <f>K128/'סכום נכסי הקרן'!$C$42</f>
        <v>1.9250094431042264E-3</v>
      </c>
    </row>
    <row r="129" spans="2:14">
      <c r="B129" s="88" t="s">
        <v>1825</v>
      </c>
      <c r="C129" s="90" t="s">
        <v>1826</v>
      </c>
      <c r="D129" s="91" t="s">
        <v>29</v>
      </c>
      <c r="E129" s="90"/>
      <c r="F129" s="91" t="s">
        <v>1657</v>
      </c>
      <c r="G129" s="91" t="s">
        <v>140</v>
      </c>
      <c r="H129" s="93">
        <v>9704.0000000000018</v>
      </c>
      <c r="I129" s="105">
        <v>22326.77</v>
      </c>
      <c r="J129" s="93"/>
      <c r="K129" s="93">
        <v>8706.4410000000025</v>
      </c>
      <c r="L129" s="94">
        <v>1.1811085916399813E-2</v>
      </c>
      <c r="M129" s="94">
        <f t="shared" si="1"/>
        <v>6.166460254879479E-4</v>
      </c>
      <c r="N129" s="94">
        <f>K129/'סכום נכסי הקרן'!$C$42</f>
        <v>7.8075318398573458E-5</v>
      </c>
    </row>
    <row r="130" spans="2:14">
      <c r="B130" s="88" t="s">
        <v>1827</v>
      </c>
      <c r="C130" s="90" t="s">
        <v>1828</v>
      </c>
      <c r="D130" s="91" t="s">
        <v>126</v>
      </c>
      <c r="E130" s="90"/>
      <c r="F130" s="91" t="s">
        <v>1657</v>
      </c>
      <c r="G130" s="91" t="s">
        <v>138</v>
      </c>
      <c r="H130" s="93">
        <v>19501.000000000004</v>
      </c>
      <c r="I130" s="105">
        <v>8575</v>
      </c>
      <c r="J130" s="93"/>
      <c r="K130" s="93">
        <v>6187.1797900000029</v>
      </c>
      <c r="L130" s="94">
        <v>2.3959377790894014E-3</v>
      </c>
      <c r="M130" s="94">
        <f t="shared" si="1"/>
        <v>4.3821577915509411E-4</v>
      </c>
      <c r="N130" s="94">
        <f>K130/'סכום נכסי הקרן'!$C$42</f>
        <v>5.5483754164700474E-5</v>
      </c>
    </row>
    <row r="131" spans="2:14">
      <c r="B131" s="88" t="s">
        <v>1829</v>
      </c>
      <c r="C131" s="90" t="s">
        <v>1830</v>
      </c>
      <c r="D131" s="91" t="s">
        <v>126</v>
      </c>
      <c r="E131" s="90"/>
      <c r="F131" s="91" t="s">
        <v>1657</v>
      </c>
      <c r="G131" s="91" t="s">
        <v>138</v>
      </c>
      <c r="H131" s="93">
        <v>360202.01962499996</v>
      </c>
      <c r="I131" s="105">
        <v>8993</v>
      </c>
      <c r="J131" s="93"/>
      <c r="K131" s="93">
        <v>119853.98022009704</v>
      </c>
      <c r="L131" s="94">
        <v>1.0105219648426172E-2</v>
      </c>
      <c r="M131" s="94">
        <f t="shared" si="1"/>
        <v>8.4888280459988127E-3</v>
      </c>
      <c r="N131" s="94">
        <f>K131/'סכום נכסי הקרן'!$C$42</f>
        <v>1.0747948176551589E-3</v>
      </c>
    </row>
    <row r="132" spans="2:14">
      <c r="B132" s="88" t="s">
        <v>1831</v>
      </c>
      <c r="C132" s="90" t="s">
        <v>1832</v>
      </c>
      <c r="D132" s="91" t="s">
        <v>126</v>
      </c>
      <c r="E132" s="90"/>
      <c r="F132" s="91" t="s">
        <v>1657</v>
      </c>
      <c r="G132" s="91" t="s">
        <v>140</v>
      </c>
      <c r="H132" s="93">
        <v>10040.000000000002</v>
      </c>
      <c r="I132" s="105">
        <v>9091</v>
      </c>
      <c r="J132" s="93"/>
      <c r="K132" s="93">
        <v>3667.8312400000004</v>
      </c>
      <c r="L132" s="94">
        <v>1.8096850486506972E-4</v>
      </c>
      <c r="M132" s="94">
        <f t="shared" si="1"/>
        <v>2.5977934684293287E-4</v>
      </c>
      <c r="N132" s="94">
        <f>K132/'סכום נכסי הקרן'!$C$42</f>
        <v>3.2891406706280383E-5</v>
      </c>
    </row>
    <row r="133" spans="2:14">
      <c r="B133" s="88" t="s">
        <v>1833</v>
      </c>
      <c r="C133" s="90" t="s">
        <v>1834</v>
      </c>
      <c r="D133" s="91" t="s">
        <v>126</v>
      </c>
      <c r="E133" s="90"/>
      <c r="F133" s="91" t="s">
        <v>1657</v>
      </c>
      <c r="G133" s="91" t="s">
        <v>138</v>
      </c>
      <c r="H133" s="93">
        <v>38504.000000000007</v>
      </c>
      <c r="I133" s="105">
        <v>10164</v>
      </c>
      <c r="J133" s="93"/>
      <c r="K133" s="93">
        <v>14480.12227</v>
      </c>
      <c r="L133" s="94">
        <v>8.9534058286988203E-4</v>
      </c>
      <c r="M133" s="94">
        <f t="shared" si="1"/>
        <v>1.025575185816457E-3</v>
      </c>
      <c r="N133" s="94">
        <f>K133/'סכום נכסי הקרן'!$C$42</f>
        <v>1.2985100992248428E-4</v>
      </c>
    </row>
    <row r="134" spans="2:14">
      <c r="B134" s="88" t="s">
        <v>1835</v>
      </c>
      <c r="C134" s="90" t="s">
        <v>1836</v>
      </c>
      <c r="D134" s="91" t="s">
        <v>1448</v>
      </c>
      <c r="E134" s="90"/>
      <c r="F134" s="91" t="s">
        <v>1657</v>
      </c>
      <c r="G134" s="91" t="s">
        <v>138</v>
      </c>
      <c r="H134" s="93">
        <v>44341.000000000007</v>
      </c>
      <c r="I134" s="105">
        <v>9485</v>
      </c>
      <c r="J134" s="93"/>
      <c r="K134" s="93">
        <v>15561.252260000001</v>
      </c>
      <c r="L134" s="94">
        <v>5.6629629629629643E-3</v>
      </c>
      <c r="M134" s="94">
        <f t="shared" si="1"/>
        <v>1.1021477498950887E-3</v>
      </c>
      <c r="N134" s="94">
        <f>K134/'סכום נכסי הקרן'!$C$42</f>
        <v>1.3954608144476263E-4</v>
      </c>
    </row>
    <row r="135" spans="2:14">
      <c r="B135" s="88" t="s">
        <v>1837</v>
      </c>
      <c r="C135" s="90" t="s">
        <v>1838</v>
      </c>
      <c r="D135" s="91" t="s">
        <v>1448</v>
      </c>
      <c r="E135" s="90"/>
      <c r="F135" s="91" t="s">
        <v>1657</v>
      </c>
      <c r="G135" s="91" t="s">
        <v>138</v>
      </c>
      <c r="H135" s="93">
        <v>63317.000000000007</v>
      </c>
      <c r="I135" s="105">
        <v>9203</v>
      </c>
      <c r="J135" s="93"/>
      <c r="K135" s="93">
        <v>21560.135010000005</v>
      </c>
      <c r="L135" s="94">
        <v>6.8469608494137397E-4</v>
      </c>
      <c r="M135" s="94">
        <f t="shared" si="1"/>
        <v>1.5270271242750118E-3</v>
      </c>
      <c r="N135" s="94">
        <f>K135/'סכום נכסי הקרן'!$C$42</f>
        <v>1.9334127522623547E-4</v>
      </c>
    </row>
    <row r="136" spans="2:14">
      <c r="B136" s="88" t="s">
        <v>1839</v>
      </c>
      <c r="C136" s="90" t="s">
        <v>1840</v>
      </c>
      <c r="D136" s="91" t="s">
        <v>1448</v>
      </c>
      <c r="E136" s="90"/>
      <c r="F136" s="91" t="s">
        <v>1657</v>
      </c>
      <c r="G136" s="91" t="s">
        <v>138</v>
      </c>
      <c r="H136" s="93">
        <v>131832.00000000003</v>
      </c>
      <c r="I136" s="105">
        <v>3211</v>
      </c>
      <c r="J136" s="93"/>
      <c r="K136" s="93">
        <v>15662.564420000002</v>
      </c>
      <c r="L136" s="94">
        <v>6.8949764830632504E-4</v>
      </c>
      <c r="M136" s="94">
        <f t="shared" si="1"/>
        <v>1.1093233272403667E-3</v>
      </c>
      <c r="N136" s="94">
        <f>K136/'סכום נכסי הקרן'!$C$42</f>
        <v>1.4045460183209971E-4</v>
      </c>
    </row>
    <row r="137" spans="2:14">
      <c r="B137" s="88" t="s">
        <v>1841</v>
      </c>
      <c r="C137" s="90" t="s">
        <v>1842</v>
      </c>
      <c r="D137" s="91" t="s">
        <v>126</v>
      </c>
      <c r="E137" s="90"/>
      <c r="F137" s="91" t="s">
        <v>1657</v>
      </c>
      <c r="G137" s="91" t="s">
        <v>138</v>
      </c>
      <c r="H137" s="93">
        <v>606.00000000000011</v>
      </c>
      <c r="I137" s="105">
        <v>4694</v>
      </c>
      <c r="J137" s="93"/>
      <c r="K137" s="93">
        <v>105.24886000000001</v>
      </c>
      <c r="L137" s="94">
        <v>1.0127152583936299E-4</v>
      </c>
      <c r="M137" s="94">
        <f t="shared" si="1"/>
        <v>7.4543997031780781E-6</v>
      </c>
      <c r="N137" s="94">
        <f>K137/'סכום נכסי הקרן'!$C$42</f>
        <v>9.4382288418274246E-7</v>
      </c>
    </row>
    <row r="138" spans="2:14">
      <c r="B138" s="88" t="s">
        <v>1843</v>
      </c>
      <c r="C138" s="90" t="s">
        <v>1844</v>
      </c>
      <c r="D138" s="91" t="s">
        <v>1448</v>
      </c>
      <c r="E138" s="90"/>
      <c r="F138" s="91" t="s">
        <v>1657</v>
      </c>
      <c r="G138" s="91" t="s">
        <v>138</v>
      </c>
      <c r="H138" s="93">
        <v>31346.000000000004</v>
      </c>
      <c r="I138" s="105">
        <v>7566</v>
      </c>
      <c r="J138" s="93"/>
      <c r="K138" s="93">
        <v>8775.0619200000019</v>
      </c>
      <c r="L138" s="94">
        <v>6.798690987593761E-5</v>
      </c>
      <c r="M138" s="94">
        <f t="shared" si="1"/>
        <v>6.2150619941933117E-4</v>
      </c>
      <c r="N138" s="94">
        <f>K138/'סכום נכסי הקרן'!$C$42</f>
        <v>7.8690678931976605E-5</v>
      </c>
    </row>
    <row r="139" spans="2:14">
      <c r="B139" s="88" t="s">
        <v>1845</v>
      </c>
      <c r="C139" s="90" t="s">
        <v>1846</v>
      </c>
      <c r="D139" s="91" t="s">
        <v>126</v>
      </c>
      <c r="E139" s="90"/>
      <c r="F139" s="91" t="s">
        <v>1657</v>
      </c>
      <c r="G139" s="91" t="s">
        <v>138</v>
      </c>
      <c r="H139" s="93">
        <v>2284.0000000000005</v>
      </c>
      <c r="I139" s="105">
        <v>1236</v>
      </c>
      <c r="J139" s="93"/>
      <c r="K139" s="93">
        <v>104.45188000000002</v>
      </c>
      <c r="L139" s="94">
        <v>6.8037083666071629E-5</v>
      </c>
      <c r="M139" s="94">
        <f t="shared" si="1"/>
        <v>7.3979524649330386E-6</v>
      </c>
      <c r="N139" s="94">
        <f>K139/'סכום נכסי הקרן'!$C$42</f>
        <v>9.3667593777176986E-7</v>
      </c>
    </row>
    <row r="140" spans="2:14">
      <c r="B140" s="96"/>
      <c r="C140" s="96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</row>
    <row r="141" spans="2:14">
      <c r="B141" s="96"/>
      <c r="C141" s="96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</row>
    <row r="142" spans="2:14">
      <c r="B142" s="96"/>
      <c r="C142" s="96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</row>
    <row r="143" spans="2:14">
      <c r="B143" s="112" t="s">
        <v>230</v>
      </c>
      <c r="C143" s="96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</row>
    <row r="144" spans="2:14">
      <c r="B144" s="112" t="s">
        <v>117</v>
      </c>
      <c r="C144" s="96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</row>
    <row r="145" spans="2:14">
      <c r="B145" s="112" t="s">
        <v>213</v>
      </c>
      <c r="C145" s="96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</row>
    <row r="146" spans="2:14">
      <c r="B146" s="112" t="s">
        <v>221</v>
      </c>
      <c r="C146" s="96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</row>
    <row r="147" spans="2:14">
      <c r="B147" s="112" t="s">
        <v>228</v>
      </c>
      <c r="C147" s="96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</row>
    <row r="148" spans="2:14">
      <c r="B148" s="96"/>
      <c r="C148" s="96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</row>
    <row r="149" spans="2:14">
      <c r="B149" s="96"/>
      <c r="C149" s="96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</row>
    <row r="150" spans="2:14">
      <c r="B150" s="96"/>
      <c r="C150" s="96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</row>
    <row r="151" spans="2:14">
      <c r="B151" s="96"/>
      <c r="C151" s="96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</row>
    <row r="152" spans="2:14">
      <c r="B152" s="96"/>
      <c r="C152" s="96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</row>
    <row r="153" spans="2:14">
      <c r="B153" s="96"/>
      <c r="C153" s="96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</row>
    <row r="154" spans="2:14">
      <c r="B154" s="96"/>
      <c r="C154" s="96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</row>
    <row r="155" spans="2:14">
      <c r="B155" s="96"/>
      <c r="C155" s="96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2:14">
      <c r="B156" s="96"/>
      <c r="C156" s="96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</row>
    <row r="157" spans="2:14">
      <c r="B157" s="96"/>
      <c r="C157" s="96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</row>
    <row r="158" spans="2:14">
      <c r="B158" s="96"/>
      <c r="C158" s="96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</row>
    <row r="159" spans="2:14">
      <c r="B159" s="96"/>
      <c r="C159" s="96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</row>
    <row r="160" spans="2:14">
      <c r="B160" s="96"/>
      <c r="C160" s="96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</row>
    <row r="161" spans="2:14">
      <c r="B161" s="96"/>
      <c r="C161" s="96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</row>
    <row r="162" spans="2:14">
      <c r="B162" s="96"/>
      <c r="C162" s="96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</row>
    <row r="163" spans="2:14">
      <c r="B163" s="96"/>
      <c r="C163" s="96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</row>
    <row r="164" spans="2:14">
      <c r="B164" s="96"/>
      <c r="C164" s="96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</row>
    <row r="165" spans="2:14">
      <c r="B165" s="96"/>
      <c r="C165" s="96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</row>
    <row r="166" spans="2:14">
      <c r="B166" s="96"/>
      <c r="C166" s="96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</row>
    <row r="167" spans="2:14">
      <c r="B167" s="96"/>
      <c r="C167" s="96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</row>
    <row r="168" spans="2:14">
      <c r="B168" s="96"/>
      <c r="C168" s="96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</row>
    <row r="169" spans="2:14">
      <c r="B169" s="96"/>
      <c r="C169" s="96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</row>
    <row r="170" spans="2:14">
      <c r="B170" s="96"/>
      <c r="C170" s="96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</row>
    <row r="171" spans="2:14">
      <c r="B171" s="96"/>
      <c r="C171" s="96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</row>
    <row r="172" spans="2:14">
      <c r="B172" s="96"/>
      <c r="C172" s="96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</row>
    <row r="173" spans="2:14">
      <c r="B173" s="96"/>
      <c r="C173" s="96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</row>
    <row r="174" spans="2:14">
      <c r="B174" s="96"/>
      <c r="C174" s="96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</row>
    <row r="175" spans="2:14">
      <c r="B175" s="96"/>
      <c r="C175" s="96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</row>
    <row r="176" spans="2:14">
      <c r="B176" s="96"/>
      <c r="C176" s="96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</row>
    <row r="177" spans="2:14">
      <c r="B177" s="96"/>
      <c r="C177" s="96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</row>
    <row r="178" spans="2:14">
      <c r="B178" s="96"/>
      <c r="C178" s="96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</row>
    <row r="179" spans="2:14">
      <c r="B179" s="96"/>
      <c r="C179" s="96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</row>
    <row r="180" spans="2:14">
      <c r="B180" s="96"/>
      <c r="C180" s="96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</row>
    <row r="181" spans="2:14">
      <c r="B181" s="96"/>
      <c r="C181" s="96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</row>
    <row r="182" spans="2:14">
      <c r="B182" s="96"/>
      <c r="C182" s="96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</row>
    <row r="183" spans="2:14">
      <c r="B183" s="96"/>
      <c r="C183" s="96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</row>
    <row r="184" spans="2:14">
      <c r="B184" s="96"/>
      <c r="C184" s="96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</row>
    <row r="185" spans="2:14">
      <c r="B185" s="96"/>
      <c r="C185" s="96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</row>
    <row r="186" spans="2:14">
      <c r="B186" s="96"/>
      <c r="C186" s="96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</row>
    <row r="187" spans="2:14">
      <c r="B187" s="96"/>
      <c r="C187" s="96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</row>
    <row r="188" spans="2:14">
      <c r="B188" s="96"/>
      <c r="C188" s="96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</row>
    <row r="189" spans="2:14">
      <c r="B189" s="96"/>
      <c r="C189" s="96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</row>
    <row r="190" spans="2:14">
      <c r="B190" s="96"/>
      <c r="C190" s="96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</row>
    <row r="191" spans="2:14">
      <c r="B191" s="96"/>
      <c r="C191" s="96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</row>
    <row r="192" spans="2:14">
      <c r="B192" s="96"/>
      <c r="C192" s="96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</row>
    <row r="193" spans="2:14">
      <c r="B193" s="96"/>
      <c r="C193" s="96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</row>
    <row r="194" spans="2:14">
      <c r="B194" s="96"/>
      <c r="C194" s="96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</row>
    <row r="195" spans="2:14">
      <c r="B195" s="96"/>
      <c r="C195" s="96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</row>
    <row r="196" spans="2:14">
      <c r="B196" s="96"/>
      <c r="C196" s="96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</row>
    <row r="197" spans="2:14">
      <c r="B197" s="96"/>
      <c r="C197" s="96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</row>
    <row r="198" spans="2:14">
      <c r="B198" s="96"/>
      <c r="C198" s="96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</row>
    <row r="199" spans="2:14">
      <c r="B199" s="96"/>
      <c r="C199" s="96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</row>
    <row r="200" spans="2:14">
      <c r="B200" s="96"/>
      <c r="C200" s="96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</row>
    <row r="201" spans="2:14">
      <c r="B201" s="96"/>
      <c r="C201" s="96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</row>
    <row r="202" spans="2:14">
      <c r="B202" s="96"/>
      <c r="C202" s="96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</row>
    <row r="203" spans="2:14">
      <c r="B203" s="96"/>
      <c r="C203" s="96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</row>
    <row r="204" spans="2:14">
      <c r="B204" s="96"/>
      <c r="C204" s="96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</row>
    <row r="205" spans="2:14">
      <c r="B205" s="96"/>
      <c r="C205" s="96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</row>
    <row r="206" spans="2:14">
      <c r="B206" s="96"/>
      <c r="C206" s="96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</row>
    <row r="207" spans="2:14">
      <c r="B207" s="96"/>
      <c r="C207" s="96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</row>
    <row r="208" spans="2:14">
      <c r="B208" s="96"/>
      <c r="C208" s="96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</row>
    <row r="209" spans="2:14">
      <c r="B209" s="96"/>
      <c r="C209" s="96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</row>
    <row r="210" spans="2:14">
      <c r="B210" s="96"/>
      <c r="C210" s="96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</row>
    <row r="211" spans="2:14">
      <c r="B211" s="96"/>
      <c r="C211" s="96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</row>
    <row r="212" spans="2:14">
      <c r="B212" s="96"/>
      <c r="C212" s="96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</row>
    <row r="213" spans="2:14">
      <c r="B213" s="96"/>
      <c r="C213" s="96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</row>
    <row r="214" spans="2:14">
      <c r="B214" s="96"/>
      <c r="C214" s="96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</row>
    <row r="215" spans="2:14">
      <c r="B215" s="96"/>
      <c r="C215" s="96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</row>
    <row r="216" spans="2:14">
      <c r="B216" s="96"/>
      <c r="C216" s="96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</row>
    <row r="217" spans="2:14">
      <c r="B217" s="96"/>
      <c r="C217" s="96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</row>
    <row r="218" spans="2:14">
      <c r="B218" s="96"/>
      <c r="C218" s="96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</row>
    <row r="219" spans="2:14">
      <c r="B219" s="96"/>
      <c r="C219" s="96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</row>
    <row r="220" spans="2:14">
      <c r="B220" s="96"/>
      <c r="C220" s="96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</row>
    <row r="221" spans="2:14">
      <c r="B221" s="96"/>
      <c r="C221" s="96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</row>
    <row r="222" spans="2:14">
      <c r="B222" s="96"/>
      <c r="C222" s="96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</row>
    <row r="223" spans="2:14">
      <c r="B223" s="96"/>
      <c r="C223" s="96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</row>
    <row r="224" spans="2:14">
      <c r="B224" s="96"/>
      <c r="C224" s="96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</row>
    <row r="225" spans="2:14">
      <c r="B225" s="96"/>
      <c r="C225" s="96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</row>
    <row r="226" spans="2:14">
      <c r="B226" s="96"/>
      <c r="C226" s="96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</row>
    <row r="227" spans="2:14">
      <c r="B227" s="96"/>
      <c r="C227" s="96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</row>
    <row r="228" spans="2:14">
      <c r="B228" s="96"/>
      <c r="C228" s="96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</row>
    <row r="229" spans="2:14">
      <c r="B229" s="96"/>
      <c r="C229" s="96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</row>
    <row r="230" spans="2:14">
      <c r="B230" s="96"/>
      <c r="C230" s="96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</row>
    <row r="231" spans="2:14">
      <c r="B231" s="96"/>
      <c r="C231" s="96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</row>
    <row r="232" spans="2:14">
      <c r="B232" s="96"/>
      <c r="C232" s="96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</row>
    <row r="233" spans="2:14">
      <c r="B233" s="96"/>
      <c r="C233" s="96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</row>
    <row r="234" spans="2:14">
      <c r="B234" s="96"/>
      <c r="C234" s="96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</row>
    <row r="235" spans="2:14">
      <c r="B235" s="96"/>
      <c r="C235" s="96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</row>
    <row r="236" spans="2:14">
      <c r="B236" s="96"/>
      <c r="C236" s="96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</row>
    <row r="237" spans="2:14">
      <c r="B237" s="96"/>
      <c r="C237" s="96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</row>
    <row r="238" spans="2:14">
      <c r="B238" s="96"/>
      <c r="C238" s="96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</row>
    <row r="239" spans="2:14">
      <c r="B239" s="96"/>
      <c r="C239" s="96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</row>
    <row r="240" spans="2:14">
      <c r="B240" s="96"/>
      <c r="C240" s="96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</row>
    <row r="241" spans="2:14">
      <c r="B241" s="96"/>
      <c r="C241" s="96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</row>
    <row r="242" spans="2:14">
      <c r="B242" s="96"/>
      <c r="C242" s="96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</row>
    <row r="243" spans="2:14">
      <c r="B243" s="96"/>
      <c r="C243" s="96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</row>
    <row r="244" spans="2:14">
      <c r="B244" s="96"/>
      <c r="C244" s="96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</row>
    <row r="245" spans="2:14">
      <c r="B245" s="96"/>
      <c r="C245" s="96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</row>
    <row r="246" spans="2:14">
      <c r="B246" s="96"/>
      <c r="C246" s="96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</row>
    <row r="247" spans="2:14">
      <c r="B247" s="96"/>
      <c r="C247" s="96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</row>
    <row r="248" spans="2:14">
      <c r="B248" s="96"/>
      <c r="C248" s="96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</row>
    <row r="249" spans="2:14">
      <c r="B249" s="96"/>
      <c r="C249" s="96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</row>
    <row r="250" spans="2:14">
      <c r="B250" s="114"/>
      <c r="C250" s="96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</row>
    <row r="251" spans="2:14">
      <c r="B251" s="114"/>
      <c r="C251" s="96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</row>
    <row r="252" spans="2:14">
      <c r="B252" s="113"/>
      <c r="C252" s="96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</row>
    <row r="253" spans="2:14">
      <c r="B253" s="96"/>
      <c r="C253" s="96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</row>
    <row r="254" spans="2:14">
      <c r="B254" s="96"/>
      <c r="C254" s="96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</row>
    <row r="255" spans="2:14">
      <c r="B255" s="96"/>
      <c r="C255" s="96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</row>
    <row r="256" spans="2:14">
      <c r="B256" s="96"/>
      <c r="C256" s="96"/>
      <c r="D256" s="96"/>
      <c r="E256" s="96"/>
      <c r="F256" s="96"/>
      <c r="G256" s="96"/>
      <c r="H256" s="98"/>
      <c r="I256" s="98"/>
      <c r="J256" s="98"/>
      <c r="K256" s="98"/>
      <c r="L256" s="98"/>
      <c r="M256" s="98"/>
      <c r="N256" s="98"/>
    </row>
    <row r="257" spans="2:14">
      <c r="B257" s="96"/>
      <c r="C257" s="96"/>
      <c r="D257" s="96"/>
      <c r="E257" s="96"/>
      <c r="F257" s="96"/>
      <c r="G257" s="96"/>
      <c r="H257" s="98"/>
      <c r="I257" s="98"/>
      <c r="J257" s="98"/>
      <c r="K257" s="98"/>
      <c r="L257" s="98"/>
      <c r="M257" s="98"/>
      <c r="N257" s="98"/>
    </row>
    <row r="258" spans="2:14">
      <c r="B258" s="96"/>
      <c r="C258" s="96"/>
      <c r="D258" s="96"/>
      <c r="E258" s="96"/>
      <c r="F258" s="96"/>
      <c r="G258" s="96"/>
      <c r="H258" s="98"/>
      <c r="I258" s="98"/>
      <c r="J258" s="98"/>
      <c r="K258" s="98"/>
      <c r="L258" s="98"/>
      <c r="M258" s="98"/>
      <c r="N258" s="98"/>
    </row>
    <row r="259" spans="2:14">
      <c r="B259" s="96"/>
      <c r="C259" s="96"/>
      <c r="D259" s="96"/>
      <c r="E259" s="96"/>
      <c r="F259" s="96"/>
      <c r="G259" s="96"/>
      <c r="H259" s="98"/>
      <c r="I259" s="98"/>
      <c r="J259" s="98"/>
      <c r="K259" s="98"/>
      <c r="L259" s="98"/>
      <c r="M259" s="98"/>
      <c r="N259" s="98"/>
    </row>
    <row r="260" spans="2:14">
      <c r="B260" s="96"/>
      <c r="C260" s="96"/>
      <c r="D260" s="96"/>
      <c r="E260" s="96"/>
      <c r="F260" s="96"/>
      <c r="G260" s="96"/>
      <c r="H260" s="98"/>
      <c r="I260" s="98"/>
      <c r="J260" s="98"/>
      <c r="K260" s="98"/>
      <c r="L260" s="98"/>
      <c r="M260" s="98"/>
      <c r="N260" s="98"/>
    </row>
    <row r="261" spans="2:14">
      <c r="B261" s="96"/>
      <c r="C261" s="96"/>
      <c r="D261" s="96"/>
      <c r="E261" s="96"/>
      <c r="F261" s="96"/>
      <c r="G261" s="96"/>
      <c r="H261" s="98"/>
      <c r="I261" s="98"/>
      <c r="J261" s="98"/>
      <c r="K261" s="98"/>
      <c r="L261" s="98"/>
      <c r="M261" s="98"/>
      <c r="N261" s="98"/>
    </row>
    <row r="262" spans="2:14">
      <c r="B262" s="96"/>
      <c r="C262" s="96"/>
      <c r="D262" s="96"/>
      <c r="E262" s="96"/>
      <c r="F262" s="96"/>
      <c r="G262" s="96"/>
      <c r="H262" s="98"/>
      <c r="I262" s="98"/>
      <c r="J262" s="98"/>
      <c r="K262" s="98"/>
      <c r="L262" s="98"/>
      <c r="M262" s="98"/>
      <c r="N262" s="98"/>
    </row>
    <row r="263" spans="2:14">
      <c r="B263" s="96"/>
      <c r="C263" s="96"/>
      <c r="D263" s="96"/>
      <c r="E263" s="96"/>
      <c r="F263" s="96"/>
      <c r="G263" s="96"/>
      <c r="H263" s="98"/>
      <c r="I263" s="98"/>
      <c r="J263" s="98"/>
      <c r="K263" s="98"/>
      <c r="L263" s="98"/>
      <c r="M263" s="98"/>
      <c r="N263" s="98"/>
    </row>
    <row r="264" spans="2:14">
      <c r="B264" s="96"/>
      <c r="C264" s="96"/>
      <c r="D264" s="96"/>
      <c r="E264" s="96"/>
      <c r="F264" s="96"/>
      <c r="G264" s="96"/>
      <c r="H264" s="98"/>
      <c r="I264" s="98"/>
      <c r="J264" s="98"/>
      <c r="K264" s="98"/>
      <c r="L264" s="98"/>
      <c r="M264" s="98"/>
      <c r="N264" s="98"/>
    </row>
    <row r="265" spans="2:14">
      <c r="B265" s="96"/>
      <c r="C265" s="96"/>
      <c r="D265" s="96"/>
      <c r="E265" s="96"/>
      <c r="F265" s="96"/>
      <c r="G265" s="96"/>
      <c r="H265" s="98"/>
      <c r="I265" s="98"/>
      <c r="J265" s="98"/>
      <c r="K265" s="98"/>
      <c r="L265" s="98"/>
      <c r="M265" s="98"/>
      <c r="N265" s="98"/>
    </row>
    <row r="266" spans="2:14">
      <c r="B266" s="96"/>
      <c r="C266" s="96"/>
      <c r="D266" s="96"/>
      <c r="E266" s="96"/>
      <c r="F266" s="96"/>
      <c r="G266" s="96"/>
      <c r="H266" s="98"/>
      <c r="I266" s="98"/>
      <c r="J266" s="98"/>
      <c r="K266" s="98"/>
      <c r="L266" s="98"/>
      <c r="M266" s="98"/>
      <c r="N266" s="98"/>
    </row>
    <row r="267" spans="2:14">
      <c r="B267" s="96"/>
      <c r="C267" s="96"/>
      <c r="D267" s="96"/>
      <c r="E267" s="96"/>
      <c r="F267" s="96"/>
      <c r="G267" s="96"/>
      <c r="H267" s="98"/>
      <c r="I267" s="98"/>
      <c r="J267" s="98"/>
      <c r="K267" s="98"/>
      <c r="L267" s="98"/>
      <c r="M267" s="98"/>
      <c r="N267" s="98"/>
    </row>
    <row r="268" spans="2:14">
      <c r="B268" s="96"/>
      <c r="C268" s="96"/>
      <c r="D268" s="96"/>
      <c r="E268" s="96"/>
      <c r="F268" s="96"/>
      <c r="G268" s="96"/>
      <c r="H268" s="98"/>
      <c r="I268" s="98"/>
      <c r="J268" s="98"/>
      <c r="K268" s="98"/>
      <c r="L268" s="98"/>
      <c r="M268" s="98"/>
      <c r="N268" s="98"/>
    </row>
    <row r="269" spans="2:14">
      <c r="B269" s="96"/>
      <c r="C269" s="96"/>
      <c r="D269" s="96"/>
      <c r="E269" s="96"/>
      <c r="F269" s="96"/>
      <c r="G269" s="96"/>
      <c r="H269" s="98"/>
      <c r="I269" s="98"/>
      <c r="J269" s="98"/>
      <c r="K269" s="98"/>
      <c r="L269" s="98"/>
      <c r="M269" s="98"/>
      <c r="N269" s="98"/>
    </row>
    <row r="270" spans="2:14">
      <c r="B270" s="96"/>
      <c r="C270" s="96"/>
      <c r="D270" s="96"/>
      <c r="E270" s="96"/>
      <c r="F270" s="96"/>
      <c r="G270" s="96"/>
      <c r="H270" s="98"/>
      <c r="I270" s="98"/>
      <c r="J270" s="98"/>
      <c r="K270" s="98"/>
      <c r="L270" s="98"/>
      <c r="M270" s="98"/>
      <c r="N270" s="98"/>
    </row>
    <row r="271" spans="2:14">
      <c r="B271" s="96"/>
      <c r="C271" s="96"/>
      <c r="D271" s="96"/>
      <c r="E271" s="96"/>
      <c r="F271" s="96"/>
      <c r="G271" s="96"/>
      <c r="H271" s="98"/>
      <c r="I271" s="98"/>
      <c r="J271" s="98"/>
      <c r="K271" s="98"/>
      <c r="L271" s="98"/>
      <c r="M271" s="98"/>
      <c r="N271" s="98"/>
    </row>
    <row r="272" spans="2:14">
      <c r="B272" s="96"/>
      <c r="C272" s="96"/>
      <c r="D272" s="96"/>
      <c r="E272" s="96"/>
      <c r="F272" s="96"/>
      <c r="G272" s="96"/>
      <c r="H272" s="98"/>
      <c r="I272" s="98"/>
      <c r="J272" s="98"/>
      <c r="K272" s="98"/>
      <c r="L272" s="98"/>
      <c r="M272" s="98"/>
      <c r="N272" s="98"/>
    </row>
    <row r="273" spans="2:14">
      <c r="B273" s="96"/>
      <c r="C273" s="96"/>
      <c r="D273" s="96"/>
      <c r="E273" s="96"/>
      <c r="F273" s="96"/>
      <c r="G273" s="96"/>
      <c r="H273" s="98"/>
      <c r="I273" s="98"/>
      <c r="J273" s="98"/>
      <c r="K273" s="98"/>
      <c r="L273" s="98"/>
      <c r="M273" s="98"/>
      <c r="N273" s="98"/>
    </row>
    <row r="274" spans="2:14">
      <c r="B274" s="96"/>
      <c r="C274" s="96"/>
      <c r="D274" s="96"/>
      <c r="E274" s="96"/>
      <c r="F274" s="96"/>
      <c r="G274" s="96"/>
      <c r="H274" s="98"/>
      <c r="I274" s="98"/>
      <c r="J274" s="98"/>
      <c r="K274" s="98"/>
      <c r="L274" s="98"/>
      <c r="M274" s="98"/>
      <c r="N274" s="98"/>
    </row>
    <row r="275" spans="2:14">
      <c r="B275" s="96"/>
      <c r="C275" s="96"/>
      <c r="D275" s="96"/>
      <c r="E275" s="96"/>
      <c r="F275" s="96"/>
      <c r="G275" s="96"/>
      <c r="H275" s="98"/>
      <c r="I275" s="98"/>
      <c r="J275" s="98"/>
      <c r="K275" s="98"/>
      <c r="L275" s="98"/>
      <c r="M275" s="98"/>
      <c r="N275" s="98"/>
    </row>
    <row r="276" spans="2:14">
      <c r="B276" s="96"/>
      <c r="C276" s="96"/>
      <c r="D276" s="96"/>
      <c r="E276" s="96"/>
      <c r="F276" s="96"/>
      <c r="G276" s="96"/>
      <c r="H276" s="98"/>
      <c r="I276" s="98"/>
      <c r="J276" s="98"/>
      <c r="K276" s="98"/>
      <c r="L276" s="98"/>
      <c r="M276" s="98"/>
      <c r="N276" s="98"/>
    </row>
    <row r="277" spans="2:14">
      <c r="B277" s="96"/>
      <c r="C277" s="96"/>
      <c r="D277" s="96"/>
      <c r="E277" s="96"/>
      <c r="F277" s="96"/>
      <c r="G277" s="96"/>
      <c r="H277" s="98"/>
      <c r="I277" s="98"/>
      <c r="J277" s="98"/>
      <c r="K277" s="98"/>
      <c r="L277" s="98"/>
      <c r="M277" s="98"/>
      <c r="N277" s="98"/>
    </row>
    <row r="278" spans="2:14">
      <c r="B278" s="96"/>
      <c r="C278" s="96"/>
      <c r="D278" s="96"/>
      <c r="E278" s="96"/>
      <c r="F278" s="96"/>
      <c r="G278" s="96"/>
      <c r="H278" s="98"/>
      <c r="I278" s="98"/>
      <c r="J278" s="98"/>
      <c r="K278" s="98"/>
      <c r="L278" s="98"/>
      <c r="M278" s="98"/>
      <c r="N278" s="98"/>
    </row>
    <row r="279" spans="2:14">
      <c r="B279" s="96"/>
      <c r="C279" s="96"/>
      <c r="D279" s="96"/>
      <c r="E279" s="96"/>
      <c r="F279" s="96"/>
      <c r="G279" s="96"/>
      <c r="H279" s="98"/>
      <c r="I279" s="98"/>
      <c r="J279" s="98"/>
      <c r="K279" s="98"/>
      <c r="L279" s="98"/>
      <c r="M279" s="98"/>
      <c r="N279" s="98"/>
    </row>
    <row r="280" spans="2:14">
      <c r="B280" s="96"/>
      <c r="C280" s="96"/>
      <c r="D280" s="96"/>
      <c r="E280" s="96"/>
      <c r="F280" s="96"/>
      <c r="G280" s="96"/>
      <c r="H280" s="98"/>
      <c r="I280" s="98"/>
      <c r="J280" s="98"/>
      <c r="K280" s="98"/>
      <c r="L280" s="98"/>
      <c r="M280" s="98"/>
      <c r="N280" s="98"/>
    </row>
    <row r="281" spans="2:14">
      <c r="B281" s="96"/>
      <c r="C281" s="96"/>
      <c r="D281" s="96"/>
      <c r="E281" s="96"/>
      <c r="F281" s="96"/>
      <c r="G281" s="96"/>
      <c r="H281" s="98"/>
      <c r="I281" s="98"/>
      <c r="J281" s="98"/>
      <c r="K281" s="98"/>
      <c r="L281" s="98"/>
      <c r="M281" s="98"/>
      <c r="N281" s="98"/>
    </row>
    <row r="282" spans="2:14">
      <c r="B282" s="96"/>
      <c r="C282" s="96"/>
      <c r="D282" s="96"/>
      <c r="E282" s="96"/>
      <c r="F282" s="96"/>
      <c r="G282" s="96"/>
      <c r="H282" s="98"/>
      <c r="I282" s="98"/>
      <c r="J282" s="98"/>
      <c r="K282" s="98"/>
      <c r="L282" s="98"/>
      <c r="M282" s="98"/>
      <c r="N282" s="98"/>
    </row>
    <row r="283" spans="2:14">
      <c r="B283" s="96"/>
      <c r="C283" s="96"/>
      <c r="D283" s="96"/>
      <c r="E283" s="96"/>
      <c r="F283" s="96"/>
      <c r="G283" s="96"/>
      <c r="H283" s="98"/>
      <c r="I283" s="98"/>
      <c r="J283" s="98"/>
      <c r="K283" s="98"/>
      <c r="L283" s="98"/>
      <c r="M283" s="98"/>
      <c r="N283" s="98"/>
    </row>
    <row r="284" spans="2:14">
      <c r="B284" s="96"/>
      <c r="C284" s="96"/>
      <c r="D284" s="96"/>
      <c r="E284" s="96"/>
      <c r="F284" s="96"/>
      <c r="G284" s="96"/>
      <c r="H284" s="98"/>
      <c r="I284" s="98"/>
      <c r="J284" s="98"/>
      <c r="K284" s="98"/>
      <c r="L284" s="98"/>
      <c r="M284" s="98"/>
      <c r="N284" s="98"/>
    </row>
    <row r="285" spans="2:14">
      <c r="B285" s="96"/>
      <c r="C285" s="96"/>
      <c r="D285" s="96"/>
      <c r="E285" s="96"/>
      <c r="F285" s="96"/>
      <c r="G285" s="96"/>
      <c r="H285" s="98"/>
      <c r="I285" s="98"/>
      <c r="J285" s="98"/>
      <c r="K285" s="98"/>
      <c r="L285" s="98"/>
      <c r="M285" s="98"/>
      <c r="N285" s="98"/>
    </row>
    <row r="286" spans="2:14">
      <c r="B286" s="96"/>
      <c r="C286" s="96"/>
      <c r="D286" s="96"/>
      <c r="E286" s="96"/>
      <c r="F286" s="96"/>
      <c r="G286" s="96"/>
      <c r="H286" s="98"/>
      <c r="I286" s="98"/>
      <c r="J286" s="98"/>
      <c r="K286" s="98"/>
      <c r="L286" s="98"/>
      <c r="M286" s="98"/>
      <c r="N286" s="98"/>
    </row>
    <row r="287" spans="2:14">
      <c r="B287" s="96"/>
      <c r="C287" s="96"/>
      <c r="D287" s="96"/>
      <c r="E287" s="96"/>
      <c r="F287" s="96"/>
      <c r="G287" s="96"/>
      <c r="H287" s="98"/>
      <c r="I287" s="98"/>
      <c r="J287" s="98"/>
      <c r="K287" s="98"/>
      <c r="L287" s="98"/>
      <c r="M287" s="98"/>
      <c r="N287" s="98"/>
    </row>
    <row r="288" spans="2:14">
      <c r="B288" s="96"/>
      <c r="C288" s="96"/>
      <c r="D288" s="96"/>
      <c r="E288" s="96"/>
      <c r="F288" s="96"/>
      <c r="G288" s="96"/>
      <c r="H288" s="98"/>
      <c r="I288" s="98"/>
      <c r="J288" s="98"/>
      <c r="K288" s="98"/>
      <c r="L288" s="98"/>
      <c r="M288" s="98"/>
      <c r="N288" s="98"/>
    </row>
    <row r="289" spans="2:14">
      <c r="B289" s="96"/>
      <c r="C289" s="96"/>
      <c r="D289" s="96"/>
      <c r="E289" s="96"/>
      <c r="F289" s="96"/>
      <c r="G289" s="96"/>
      <c r="H289" s="98"/>
      <c r="I289" s="98"/>
      <c r="J289" s="98"/>
      <c r="K289" s="98"/>
      <c r="L289" s="98"/>
      <c r="M289" s="98"/>
      <c r="N289" s="98"/>
    </row>
    <row r="290" spans="2:14">
      <c r="B290" s="96"/>
      <c r="C290" s="96"/>
      <c r="D290" s="96"/>
      <c r="E290" s="96"/>
      <c r="F290" s="96"/>
      <c r="G290" s="96"/>
      <c r="H290" s="98"/>
      <c r="I290" s="98"/>
      <c r="J290" s="98"/>
      <c r="K290" s="98"/>
      <c r="L290" s="98"/>
      <c r="M290" s="98"/>
      <c r="N290" s="98"/>
    </row>
    <row r="291" spans="2:14">
      <c r="B291" s="96"/>
      <c r="C291" s="96"/>
      <c r="D291" s="96"/>
      <c r="E291" s="96"/>
      <c r="F291" s="96"/>
      <c r="G291" s="96"/>
      <c r="H291" s="98"/>
      <c r="I291" s="98"/>
      <c r="J291" s="98"/>
      <c r="K291" s="98"/>
      <c r="L291" s="98"/>
      <c r="M291" s="98"/>
      <c r="N291" s="98"/>
    </row>
    <row r="292" spans="2:14">
      <c r="B292" s="96"/>
      <c r="C292" s="96"/>
      <c r="D292" s="96"/>
      <c r="E292" s="96"/>
      <c r="F292" s="96"/>
      <c r="G292" s="96"/>
      <c r="H292" s="98"/>
      <c r="I292" s="98"/>
      <c r="J292" s="98"/>
      <c r="K292" s="98"/>
      <c r="L292" s="98"/>
      <c r="M292" s="98"/>
      <c r="N292" s="98"/>
    </row>
    <row r="293" spans="2:14">
      <c r="B293" s="96"/>
      <c r="C293" s="96"/>
      <c r="D293" s="96"/>
      <c r="E293" s="96"/>
      <c r="F293" s="96"/>
      <c r="G293" s="96"/>
      <c r="H293" s="98"/>
      <c r="I293" s="98"/>
      <c r="J293" s="98"/>
      <c r="K293" s="98"/>
      <c r="L293" s="98"/>
      <c r="M293" s="98"/>
      <c r="N293" s="98"/>
    </row>
    <row r="294" spans="2:14">
      <c r="B294" s="96"/>
      <c r="C294" s="96"/>
      <c r="D294" s="96"/>
      <c r="E294" s="96"/>
      <c r="F294" s="96"/>
      <c r="G294" s="96"/>
      <c r="H294" s="98"/>
      <c r="I294" s="98"/>
      <c r="J294" s="98"/>
      <c r="K294" s="98"/>
      <c r="L294" s="98"/>
      <c r="M294" s="98"/>
      <c r="N294" s="98"/>
    </row>
    <row r="295" spans="2:14">
      <c r="B295" s="96"/>
      <c r="C295" s="96"/>
      <c r="D295" s="96"/>
      <c r="E295" s="96"/>
      <c r="F295" s="96"/>
      <c r="G295" s="96"/>
      <c r="H295" s="98"/>
      <c r="I295" s="98"/>
      <c r="J295" s="98"/>
      <c r="K295" s="98"/>
      <c r="L295" s="98"/>
      <c r="M295" s="98"/>
      <c r="N295" s="98"/>
    </row>
    <row r="296" spans="2:14">
      <c r="B296" s="96"/>
      <c r="C296" s="96"/>
      <c r="D296" s="96"/>
      <c r="E296" s="96"/>
      <c r="F296" s="96"/>
      <c r="G296" s="96"/>
      <c r="H296" s="98"/>
      <c r="I296" s="98"/>
      <c r="J296" s="98"/>
      <c r="K296" s="98"/>
      <c r="L296" s="98"/>
      <c r="M296" s="98"/>
      <c r="N296" s="98"/>
    </row>
    <row r="297" spans="2:14">
      <c r="B297" s="96"/>
      <c r="C297" s="96"/>
      <c r="D297" s="96"/>
      <c r="E297" s="96"/>
      <c r="F297" s="96"/>
      <c r="G297" s="96"/>
      <c r="H297" s="98"/>
      <c r="I297" s="98"/>
      <c r="J297" s="98"/>
      <c r="K297" s="98"/>
      <c r="L297" s="98"/>
      <c r="M297" s="98"/>
      <c r="N297" s="98"/>
    </row>
    <row r="298" spans="2:14">
      <c r="B298" s="96"/>
      <c r="C298" s="96"/>
      <c r="D298" s="96"/>
      <c r="E298" s="96"/>
      <c r="F298" s="96"/>
      <c r="G298" s="96"/>
      <c r="H298" s="98"/>
      <c r="I298" s="98"/>
      <c r="J298" s="98"/>
      <c r="K298" s="98"/>
      <c r="L298" s="98"/>
      <c r="M298" s="98"/>
      <c r="N298" s="98"/>
    </row>
    <row r="299" spans="2:14">
      <c r="B299" s="96"/>
      <c r="C299" s="96"/>
      <c r="D299" s="96"/>
      <c r="E299" s="96"/>
      <c r="F299" s="96"/>
      <c r="G299" s="96"/>
      <c r="H299" s="98"/>
      <c r="I299" s="98"/>
      <c r="J299" s="98"/>
      <c r="K299" s="98"/>
      <c r="L299" s="98"/>
      <c r="M299" s="98"/>
      <c r="N299" s="98"/>
    </row>
    <row r="300" spans="2:14">
      <c r="B300" s="96"/>
      <c r="C300" s="96"/>
      <c r="D300" s="96"/>
      <c r="E300" s="96"/>
      <c r="F300" s="96"/>
      <c r="G300" s="96"/>
      <c r="H300" s="98"/>
      <c r="I300" s="98"/>
      <c r="J300" s="98"/>
      <c r="K300" s="98"/>
      <c r="L300" s="98"/>
      <c r="M300" s="98"/>
      <c r="N300" s="98"/>
    </row>
    <row r="301" spans="2:14">
      <c r="B301" s="96"/>
      <c r="C301" s="96"/>
      <c r="D301" s="96"/>
      <c r="E301" s="96"/>
      <c r="F301" s="96"/>
      <c r="G301" s="96"/>
      <c r="H301" s="98"/>
      <c r="I301" s="98"/>
      <c r="J301" s="98"/>
      <c r="K301" s="98"/>
      <c r="L301" s="98"/>
      <c r="M301" s="98"/>
      <c r="N301" s="98"/>
    </row>
    <row r="302" spans="2:14">
      <c r="B302" s="96"/>
      <c r="C302" s="96"/>
      <c r="D302" s="96"/>
      <c r="E302" s="96"/>
      <c r="F302" s="96"/>
      <c r="G302" s="96"/>
      <c r="H302" s="98"/>
      <c r="I302" s="98"/>
      <c r="J302" s="98"/>
      <c r="K302" s="98"/>
      <c r="L302" s="98"/>
      <c r="M302" s="98"/>
      <c r="N302" s="98"/>
    </row>
    <row r="303" spans="2:14">
      <c r="B303" s="96"/>
      <c r="C303" s="96"/>
      <c r="D303" s="96"/>
      <c r="E303" s="96"/>
      <c r="F303" s="96"/>
      <c r="G303" s="96"/>
      <c r="H303" s="98"/>
      <c r="I303" s="98"/>
      <c r="J303" s="98"/>
      <c r="K303" s="98"/>
      <c r="L303" s="98"/>
      <c r="M303" s="98"/>
      <c r="N303" s="98"/>
    </row>
    <row r="304" spans="2:14">
      <c r="B304" s="96"/>
      <c r="C304" s="96"/>
      <c r="D304" s="96"/>
      <c r="E304" s="96"/>
      <c r="F304" s="96"/>
      <c r="G304" s="96"/>
      <c r="H304" s="98"/>
      <c r="I304" s="98"/>
      <c r="J304" s="98"/>
      <c r="K304" s="98"/>
      <c r="L304" s="98"/>
      <c r="M304" s="98"/>
      <c r="N304" s="98"/>
    </row>
    <row r="305" spans="2:14">
      <c r="B305" s="96"/>
      <c r="C305" s="96"/>
      <c r="D305" s="96"/>
      <c r="E305" s="96"/>
      <c r="F305" s="96"/>
      <c r="G305" s="96"/>
      <c r="H305" s="98"/>
      <c r="I305" s="98"/>
      <c r="J305" s="98"/>
      <c r="K305" s="98"/>
      <c r="L305" s="98"/>
      <c r="M305" s="98"/>
      <c r="N305" s="98"/>
    </row>
    <row r="306" spans="2:14">
      <c r="B306" s="96"/>
      <c r="C306" s="96"/>
      <c r="D306" s="96"/>
      <c r="E306" s="96"/>
      <c r="F306" s="96"/>
      <c r="G306" s="96"/>
      <c r="H306" s="98"/>
      <c r="I306" s="98"/>
      <c r="J306" s="98"/>
      <c r="K306" s="98"/>
      <c r="L306" s="98"/>
      <c r="M306" s="98"/>
      <c r="N306" s="98"/>
    </row>
    <row r="307" spans="2:14">
      <c r="B307" s="96"/>
      <c r="C307" s="96"/>
      <c r="D307" s="96"/>
      <c r="E307" s="96"/>
      <c r="F307" s="96"/>
      <c r="G307" s="96"/>
      <c r="H307" s="98"/>
      <c r="I307" s="98"/>
      <c r="J307" s="98"/>
      <c r="K307" s="98"/>
      <c r="L307" s="98"/>
      <c r="M307" s="98"/>
      <c r="N307" s="98"/>
    </row>
    <row r="308" spans="2:14">
      <c r="B308" s="96"/>
      <c r="C308" s="96"/>
      <c r="D308" s="96"/>
      <c r="E308" s="96"/>
      <c r="F308" s="96"/>
      <c r="G308" s="96"/>
      <c r="H308" s="98"/>
      <c r="I308" s="98"/>
      <c r="J308" s="98"/>
      <c r="K308" s="98"/>
      <c r="L308" s="98"/>
      <c r="M308" s="98"/>
      <c r="N308" s="98"/>
    </row>
    <row r="309" spans="2:14">
      <c r="B309" s="96"/>
      <c r="C309" s="96"/>
      <c r="D309" s="96"/>
      <c r="E309" s="96"/>
      <c r="F309" s="96"/>
      <c r="G309" s="96"/>
      <c r="H309" s="98"/>
      <c r="I309" s="98"/>
      <c r="J309" s="98"/>
      <c r="K309" s="98"/>
      <c r="L309" s="98"/>
      <c r="M309" s="98"/>
      <c r="N309" s="98"/>
    </row>
    <row r="310" spans="2:14">
      <c r="B310" s="96"/>
      <c r="C310" s="96"/>
      <c r="D310" s="96"/>
      <c r="E310" s="96"/>
      <c r="F310" s="96"/>
      <c r="G310" s="96"/>
      <c r="H310" s="98"/>
      <c r="I310" s="98"/>
      <c r="J310" s="98"/>
      <c r="K310" s="98"/>
      <c r="L310" s="98"/>
      <c r="M310" s="98"/>
      <c r="N310" s="98"/>
    </row>
    <row r="311" spans="2:14">
      <c r="B311" s="96"/>
      <c r="C311" s="96"/>
      <c r="D311" s="96"/>
      <c r="E311" s="96"/>
      <c r="F311" s="96"/>
      <c r="G311" s="96"/>
      <c r="H311" s="98"/>
      <c r="I311" s="98"/>
      <c r="J311" s="98"/>
      <c r="K311" s="98"/>
      <c r="L311" s="98"/>
      <c r="M311" s="98"/>
      <c r="N311" s="98"/>
    </row>
    <row r="312" spans="2:14">
      <c r="B312" s="96"/>
      <c r="C312" s="96"/>
      <c r="D312" s="96"/>
      <c r="E312" s="96"/>
      <c r="F312" s="96"/>
      <c r="G312" s="96"/>
      <c r="H312" s="98"/>
      <c r="I312" s="98"/>
      <c r="J312" s="98"/>
      <c r="K312" s="98"/>
      <c r="L312" s="98"/>
      <c r="M312" s="98"/>
      <c r="N312" s="98"/>
    </row>
    <row r="313" spans="2:14">
      <c r="B313" s="96"/>
      <c r="C313" s="96"/>
      <c r="D313" s="96"/>
      <c r="E313" s="96"/>
      <c r="F313" s="96"/>
      <c r="G313" s="96"/>
      <c r="H313" s="98"/>
      <c r="I313" s="98"/>
      <c r="J313" s="98"/>
      <c r="K313" s="98"/>
      <c r="L313" s="98"/>
      <c r="M313" s="98"/>
      <c r="N313" s="98"/>
    </row>
    <row r="314" spans="2:14">
      <c r="B314" s="96"/>
      <c r="C314" s="96"/>
      <c r="D314" s="96"/>
      <c r="E314" s="96"/>
      <c r="F314" s="96"/>
      <c r="G314" s="96"/>
      <c r="H314" s="98"/>
      <c r="I314" s="98"/>
      <c r="J314" s="98"/>
      <c r="K314" s="98"/>
      <c r="L314" s="98"/>
      <c r="M314" s="98"/>
      <c r="N314" s="98"/>
    </row>
    <row r="315" spans="2:14">
      <c r="B315" s="96"/>
      <c r="C315" s="96"/>
      <c r="D315" s="96"/>
      <c r="E315" s="96"/>
      <c r="F315" s="96"/>
      <c r="G315" s="96"/>
      <c r="H315" s="98"/>
      <c r="I315" s="98"/>
      <c r="J315" s="98"/>
      <c r="K315" s="98"/>
      <c r="L315" s="98"/>
      <c r="M315" s="98"/>
      <c r="N315" s="98"/>
    </row>
    <row r="316" spans="2:14">
      <c r="B316" s="96"/>
      <c r="C316" s="96"/>
      <c r="D316" s="96"/>
      <c r="E316" s="96"/>
      <c r="F316" s="96"/>
      <c r="G316" s="96"/>
      <c r="H316" s="98"/>
      <c r="I316" s="98"/>
      <c r="J316" s="98"/>
      <c r="K316" s="98"/>
      <c r="L316" s="98"/>
      <c r="M316" s="98"/>
      <c r="N316" s="98"/>
    </row>
    <row r="317" spans="2:14">
      <c r="B317" s="96"/>
      <c r="C317" s="96"/>
      <c r="D317" s="96"/>
      <c r="E317" s="96"/>
      <c r="F317" s="96"/>
      <c r="G317" s="96"/>
      <c r="H317" s="98"/>
      <c r="I317" s="98"/>
      <c r="J317" s="98"/>
      <c r="K317" s="98"/>
      <c r="L317" s="98"/>
      <c r="M317" s="98"/>
      <c r="N317" s="98"/>
    </row>
    <row r="318" spans="2:14">
      <c r="B318" s="96"/>
      <c r="C318" s="96"/>
      <c r="D318" s="96"/>
      <c r="E318" s="96"/>
      <c r="F318" s="96"/>
      <c r="G318" s="96"/>
      <c r="H318" s="98"/>
      <c r="I318" s="98"/>
      <c r="J318" s="98"/>
      <c r="K318" s="98"/>
      <c r="L318" s="98"/>
      <c r="M318" s="98"/>
      <c r="N318" s="98"/>
    </row>
    <row r="319" spans="2:14">
      <c r="B319" s="96"/>
      <c r="C319" s="96"/>
      <c r="D319" s="96"/>
      <c r="E319" s="96"/>
      <c r="F319" s="96"/>
      <c r="G319" s="96"/>
      <c r="H319" s="98"/>
      <c r="I319" s="98"/>
      <c r="J319" s="98"/>
      <c r="K319" s="98"/>
      <c r="L319" s="98"/>
      <c r="M319" s="98"/>
      <c r="N319" s="98"/>
    </row>
    <row r="320" spans="2:14">
      <c r="B320" s="96"/>
      <c r="C320" s="96"/>
      <c r="D320" s="96"/>
      <c r="E320" s="96"/>
      <c r="F320" s="96"/>
      <c r="G320" s="96"/>
      <c r="H320" s="98"/>
      <c r="I320" s="98"/>
      <c r="J320" s="98"/>
      <c r="K320" s="98"/>
      <c r="L320" s="98"/>
      <c r="M320" s="98"/>
      <c r="N320" s="98"/>
    </row>
    <row r="321" spans="2:14">
      <c r="B321" s="96"/>
      <c r="C321" s="96"/>
      <c r="D321" s="96"/>
      <c r="E321" s="96"/>
      <c r="F321" s="96"/>
      <c r="G321" s="96"/>
      <c r="H321" s="98"/>
      <c r="I321" s="98"/>
      <c r="J321" s="98"/>
      <c r="K321" s="98"/>
      <c r="L321" s="98"/>
      <c r="M321" s="98"/>
      <c r="N321" s="98"/>
    </row>
    <row r="322" spans="2:14">
      <c r="B322" s="96"/>
      <c r="C322" s="96"/>
      <c r="D322" s="96"/>
      <c r="E322" s="96"/>
      <c r="F322" s="96"/>
      <c r="G322" s="96"/>
      <c r="H322" s="98"/>
      <c r="I322" s="98"/>
      <c r="J322" s="98"/>
      <c r="K322" s="98"/>
      <c r="L322" s="98"/>
      <c r="M322" s="98"/>
      <c r="N322" s="98"/>
    </row>
    <row r="323" spans="2:14">
      <c r="B323" s="96"/>
      <c r="C323" s="96"/>
      <c r="D323" s="96"/>
      <c r="E323" s="96"/>
      <c r="F323" s="96"/>
      <c r="G323" s="96"/>
      <c r="H323" s="98"/>
      <c r="I323" s="98"/>
      <c r="J323" s="98"/>
      <c r="K323" s="98"/>
      <c r="L323" s="98"/>
      <c r="M323" s="98"/>
      <c r="N323" s="98"/>
    </row>
    <row r="324" spans="2:14">
      <c r="B324" s="96"/>
      <c r="C324" s="96"/>
      <c r="D324" s="96"/>
      <c r="E324" s="96"/>
      <c r="F324" s="96"/>
      <c r="G324" s="96"/>
      <c r="H324" s="98"/>
      <c r="I324" s="98"/>
      <c r="J324" s="98"/>
      <c r="K324" s="98"/>
      <c r="L324" s="98"/>
      <c r="M324" s="98"/>
      <c r="N324" s="98"/>
    </row>
    <row r="325" spans="2:14">
      <c r="B325" s="96"/>
      <c r="C325" s="96"/>
      <c r="D325" s="96"/>
      <c r="E325" s="96"/>
      <c r="F325" s="96"/>
      <c r="G325" s="96"/>
      <c r="H325" s="98"/>
      <c r="I325" s="98"/>
      <c r="J325" s="98"/>
      <c r="K325" s="98"/>
      <c r="L325" s="98"/>
      <c r="M325" s="98"/>
      <c r="N325" s="98"/>
    </row>
    <row r="326" spans="2:14">
      <c r="B326" s="96"/>
      <c r="C326" s="96"/>
      <c r="D326" s="96"/>
      <c r="E326" s="96"/>
      <c r="F326" s="96"/>
      <c r="G326" s="96"/>
      <c r="H326" s="98"/>
      <c r="I326" s="98"/>
      <c r="J326" s="98"/>
      <c r="K326" s="98"/>
      <c r="L326" s="98"/>
      <c r="M326" s="98"/>
      <c r="N326" s="98"/>
    </row>
    <row r="327" spans="2:14">
      <c r="B327" s="96"/>
      <c r="C327" s="96"/>
      <c r="D327" s="96"/>
      <c r="E327" s="96"/>
      <c r="F327" s="96"/>
      <c r="G327" s="96"/>
      <c r="H327" s="98"/>
      <c r="I327" s="98"/>
      <c r="J327" s="98"/>
      <c r="K327" s="98"/>
      <c r="L327" s="98"/>
      <c r="M327" s="98"/>
      <c r="N327" s="98"/>
    </row>
    <row r="328" spans="2:14">
      <c r="B328" s="96"/>
      <c r="C328" s="96"/>
      <c r="D328" s="96"/>
      <c r="E328" s="96"/>
      <c r="F328" s="96"/>
      <c r="G328" s="96"/>
      <c r="H328" s="98"/>
      <c r="I328" s="98"/>
      <c r="J328" s="98"/>
      <c r="K328" s="98"/>
      <c r="L328" s="98"/>
      <c r="M328" s="98"/>
      <c r="N328" s="98"/>
    </row>
    <row r="329" spans="2:14">
      <c r="B329" s="96"/>
      <c r="C329" s="96"/>
      <c r="D329" s="96"/>
      <c r="E329" s="96"/>
      <c r="F329" s="96"/>
      <c r="G329" s="96"/>
      <c r="H329" s="98"/>
      <c r="I329" s="98"/>
      <c r="J329" s="98"/>
      <c r="K329" s="98"/>
      <c r="L329" s="98"/>
      <c r="M329" s="98"/>
      <c r="N329" s="98"/>
    </row>
    <row r="330" spans="2:14">
      <c r="B330" s="96"/>
      <c r="C330" s="96"/>
      <c r="D330" s="96"/>
      <c r="E330" s="96"/>
      <c r="F330" s="96"/>
      <c r="G330" s="96"/>
      <c r="H330" s="98"/>
      <c r="I330" s="98"/>
      <c r="J330" s="98"/>
      <c r="K330" s="98"/>
      <c r="L330" s="98"/>
      <c r="M330" s="98"/>
      <c r="N330" s="98"/>
    </row>
    <row r="331" spans="2:14">
      <c r="B331" s="96"/>
      <c r="C331" s="96"/>
      <c r="D331" s="96"/>
      <c r="E331" s="96"/>
      <c r="F331" s="96"/>
      <c r="G331" s="96"/>
      <c r="H331" s="98"/>
      <c r="I331" s="98"/>
      <c r="J331" s="98"/>
      <c r="K331" s="98"/>
      <c r="L331" s="98"/>
      <c r="M331" s="98"/>
      <c r="N331" s="98"/>
    </row>
    <row r="332" spans="2:14">
      <c r="B332" s="96"/>
      <c r="C332" s="96"/>
      <c r="D332" s="96"/>
      <c r="E332" s="96"/>
      <c r="F332" s="96"/>
      <c r="G332" s="96"/>
      <c r="H332" s="98"/>
      <c r="I332" s="98"/>
      <c r="J332" s="98"/>
      <c r="K332" s="98"/>
      <c r="L332" s="98"/>
      <c r="M332" s="98"/>
      <c r="N332" s="98"/>
    </row>
    <row r="333" spans="2:14">
      <c r="B333" s="96"/>
      <c r="C333" s="96"/>
      <c r="D333" s="96"/>
      <c r="E333" s="96"/>
      <c r="F333" s="96"/>
      <c r="G333" s="96"/>
      <c r="H333" s="98"/>
      <c r="I333" s="98"/>
      <c r="J333" s="98"/>
      <c r="K333" s="98"/>
      <c r="L333" s="98"/>
      <c r="M333" s="98"/>
      <c r="N333" s="98"/>
    </row>
    <row r="334" spans="2:14">
      <c r="B334" s="96"/>
      <c r="C334" s="96"/>
      <c r="D334" s="96"/>
      <c r="E334" s="96"/>
      <c r="F334" s="96"/>
      <c r="G334" s="96"/>
      <c r="H334" s="98"/>
      <c r="I334" s="98"/>
      <c r="J334" s="98"/>
      <c r="K334" s="98"/>
      <c r="L334" s="98"/>
      <c r="M334" s="98"/>
      <c r="N334" s="98"/>
    </row>
    <row r="335" spans="2:14">
      <c r="B335" s="96"/>
      <c r="C335" s="96"/>
      <c r="D335" s="96"/>
      <c r="E335" s="96"/>
      <c r="F335" s="96"/>
      <c r="G335" s="96"/>
      <c r="H335" s="98"/>
      <c r="I335" s="98"/>
      <c r="J335" s="98"/>
      <c r="K335" s="98"/>
      <c r="L335" s="98"/>
      <c r="M335" s="98"/>
      <c r="N335" s="98"/>
    </row>
    <row r="336" spans="2:14">
      <c r="B336" s="96"/>
      <c r="C336" s="96"/>
      <c r="D336" s="96"/>
      <c r="E336" s="96"/>
      <c r="F336" s="96"/>
      <c r="G336" s="96"/>
      <c r="H336" s="98"/>
      <c r="I336" s="98"/>
      <c r="J336" s="98"/>
      <c r="K336" s="98"/>
      <c r="L336" s="98"/>
      <c r="M336" s="98"/>
      <c r="N336" s="98"/>
    </row>
    <row r="337" spans="2:14">
      <c r="B337" s="96"/>
      <c r="C337" s="96"/>
      <c r="D337" s="96"/>
      <c r="E337" s="96"/>
      <c r="F337" s="96"/>
      <c r="G337" s="96"/>
      <c r="H337" s="98"/>
      <c r="I337" s="98"/>
      <c r="J337" s="98"/>
      <c r="K337" s="98"/>
      <c r="L337" s="98"/>
      <c r="M337" s="98"/>
      <c r="N337" s="98"/>
    </row>
    <row r="338" spans="2:14">
      <c r="B338" s="96"/>
      <c r="C338" s="96"/>
      <c r="D338" s="96"/>
      <c r="E338" s="96"/>
      <c r="F338" s="96"/>
      <c r="G338" s="96"/>
      <c r="H338" s="98"/>
      <c r="I338" s="98"/>
      <c r="J338" s="98"/>
      <c r="K338" s="98"/>
      <c r="L338" s="98"/>
      <c r="M338" s="98"/>
      <c r="N338" s="98"/>
    </row>
    <row r="339" spans="2:14">
      <c r="B339" s="96"/>
      <c r="C339" s="96"/>
      <c r="D339" s="96"/>
      <c r="E339" s="96"/>
      <c r="F339" s="96"/>
      <c r="G339" s="96"/>
      <c r="H339" s="98"/>
      <c r="I339" s="98"/>
      <c r="J339" s="98"/>
      <c r="K339" s="98"/>
      <c r="L339" s="98"/>
      <c r="M339" s="98"/>
      <c r="N339" s="98"/>
    </row>
    <row r="340" spans="2:14">
      <c r="B340" s="96"/>
      <c r="C340" s="96"/>
      <c r="D340" s="96"/>
      <c r="E340" s="96"/>
      <c r="F340" s="96"/>
      <c r="G340" s="96"/>
      <c r="H340" s="98"/>
      <c r="I340" s="98"/>
      <c r="J340" s="98"/>
      <c r="K340" s="98"/>
      <c r="L340" s="98"/>
      <c r="M340" s="98"/>
      <c r="N340" s="98"/>
    </row>
    <row r="341" spans="2:14">
      <c r="B341" s="96"/>
      <c r="C341" s="96"/>
      <c r="D341" s="96"/>
      <c r="E341" s="96"/>
      <c r="F341" s="96"/>
      <c r="G341" s="96"/>
      <c r="H341" s="98"/>
      <c r="I341" s="98"/>
      <c r="J341" s="98"/>
      <c r="K341" s="98"/>
      <c r="L341" s="98"/>
      <c r="M341" s="98"/>
      <c r="N341" s="98"/>
    </row>
    <row r="342" spans="2:14">
      <c r="B342" s="96"/>
      <c r="C342" s="96"/>
      <c r="D342" s="96"/>
      <c r="E342" s="96"/>
      <c r="F342" s="96"/>
      <c r="G342" s="96"/>
      <c r="H342" s="98"/>
      <c r="I342" s="98"/>
      <c r="J342" s="98"/>
      <c r="K342" s="98"/>
      <c r="L342" s="98"/>
      <c r="M342" s="98"/>
      <c r="N342" s="98"/>
    </row>
    <row r="343" spans="2:14">
      <c r="B343" s="96"/>
      <c r="C343" s="96"/>
      <c r="D343" s="96"/>
      <c r="E343" s="96"/>
      <c r="F343" s="96"/>
      <c r="G343" s="96"/>
      <c r="H343" s="98"/>
      <c r="I343" s="98"/>
      <c r="J343" s="98"/>
      <c r="K343" s="98"/>
      <c r="L343" s="98"/>
      <c r="M343" s="98"/>
      <c r="N343" s="98"/>
    </row>
    <row r="344" spans="2:14">
      <c r="B344" s="96"/>
      <c r="C344" s="96"/>
      <c r="D344" s="96"/>
      <c r="E344" s="96"/>
      <c r="F344" s="96"/>
      <c r="G344" s="96"/>
      <c r="H344" s="98"/>
      <c r="I344" s="98"/>
      <c r="J344" s="98"/>
      <c r="K344" s="98"/>
      <c r="L344" s="98"/>
      <c r="M344" s="98"/>
      <c r="N344" s="98"/>
    </row>
    <row r="345" spans="2:14">
      <c r="B345" s="96"/>
      <c r="C345" s="96"/>
      <c r="D345" s="96"/>
      <c r="E345" s="96"/>
      <c r="F345" s="96"/>
      <c r="G345" s="96"/>
      <c r="H345" s="98"/>
      <c r="I345" s="98"/>
      <c r="J345" s="98"/>
      <c r="K345" s="98"/>
      <c r="L345" s="98"/>
      <c r="M345" s="98"/>
      <c r="N345" s="98"/>
    </row>
    <row r="346" spans="2:14">
      <c r="B346" s="96"/>
      <c r="C346" s="96"/>
      <c r="D346" s="96"/>
      <c r="E346" s="96"/>
      <c r="F346" s="96"/>
      <c r="G346" s="96"/>
      <c r="H346" s="98"/>
      <c r="I346" s="98"/>
      <c r="J346" s="98"/>
      <c r="K346" s="98"/>
      <c r="L346" s="98"/>
      <c r="M346" s="98"/>
      <c r="N346" s="98"/>
    </row>
    <row r="347" spans="2:14">
      <c r="B347" s="96"/>
      <c r="C347" s="96"/>
      <c r="D347" s="96"/>
      <c r="E347" s="96"/>
      <c r="F347" s="96"/>
      <c r="G347" s="96"/>
      <c r="H347" s="98"/>
      <c r="I347" s="98"/>
      <c r="J347" s="98"/>
      <c r="K347" s="98"/>
      <c r="L347" s="98"/>
      <c r="M347" s="98"/>
      <c r="N347" s="98"/>
    </row>
    <row r="348" spans="2:14">
      <c r="B348" s="96"/>
      <c r="C348" s="96"/>
      <c r="D348" s="96"/>
      <c r="E348" s="96"/>
      <c r="F348" s="96"/>
      <c r="G348" s="96"/>
      <c r="H348" s="98"/>
      <c r="I348" s="98"/>
      <c r="J348" s="98"/>
      <c r="K348" s="98"/>
      <c r="L348" s="98"/>
      <c r="M348" s="98"/>
      <c r="N348" s="98"/>
    </row>
    <row r="349" spans="2:14">
      <c r="B349" s="96"/>
      <c r="C349" s="96"/>
      <c r="D349" s="96"/>
      <c r="E349" s="96"/>
      <c r="F349" s="96"/>
      <c r="G349" s="96"/>
      <c r="H349" s="98"/>
      <c r="I349" s="98"/>
      <c r="J349" s="98"/>
      <c r="K349" s="98"/>
      <c r="L349" s="98"/>
      <c r="M349" s="98"/>
      <c r="N349" s="98"/>
    </row>
    <row r="350" spans="2:14">
      <c r="B350" s="96"/>
      <c r="C350" s="96"/>
      <c r="D350" s="96"/>
      <c r="E350" s="96"/>
      <c r="F350" s="96"/>
      <c r="G350" s="96"/>
      <c r="H350" s="98"/>
      <c r="I350" s="98"/>
      <c r="J350" s="98"/>
      <c r="K350" s="98"/>
      <c r="L350" s="98"/>
      <c r="M350" s="98"/>
      <c r="N350" s="98"/>
    </row>
    <row r="351" spans="2:14">
      <c r="B351" s="96"/>
      <c r="C351" s="96"/>
      <c r="D351" s="96"/>
      <c r="E351" s="96"/>
      <c r="F351" s="96"/>
      <c r="G351" s="96"/>
      <c r="H351" s="98"/>
      <c r="I351" s="98"/>
      <c r="J351" s="98"/>
      <c r="K351" s="98"/>
      <c r="L351" s="98"/>
      <c r="M351" s="98"/>
      <c r="N351" s="98"/>
    </row>
    <row r="352" spans="2:14">
      <c r="B352" s="96"/>
      <c r="C352" s="96"/>
      <c r="D352" s="96"/>
      <c r="E352" s="96"/>
      <c r="F352" s="96"/>
      <c r="G352" s="96"/>
      <c r="H352" s="98"/>
      <c r="I352" s="98"/>
      <c r="J352" s="98"/>
      <c r="K352" s="98"/>
      <c r="L352" s="98"/>
      <c r="M352" s="98"/>
      <c r="N352" s="98"/>
    </row>
    <row r="353" spans="2:14">
      <c r="B353" s="96"/>
      <c r="C353" s="96"/>
      <c r="D353" s="96"/>
      <c r="E353" s="96"/>
      <c r="F353" s="96"/>
      <c r="G353" s="96"/>
      <c r="H353" s="98"/>
      <c r="I353" s="98"/>
      <c r="J353" s="98"/>
      <c r="K353" s="98"/>
      <c r="L353" s="98"/>
      <c r="M353" s="98"/>
      <c r="N353" s="98"/>
    </row>
    <row r="354" spans="2:14">
      <c r="B354" s="96"/>
      <c r="C354" s="96"/>
      <c r="D354" s="96"/>
      <c r="E354" s="96"/>
      <c r="F354" s="96"/>
      <c r="G354" s="96"/>
      <c r="H354" s="98"/>
      <c r="I354" s="98"/>
      <c r="J354" s="98"/>
      <c r="K354" s="98"/>
      <c r="L354" s="98"/>
      <c r="M354" s="98"/>
      <c r="N354" s="98"/>
    </row>
    <row r="355" spans="2:14">
      <c r="B355" s="96"/>
      <c r="C355" s="96"/>
      <c r="D355" s="96"/>
      <c r="E355" s="96"/>
      <c r="F355" s="96"/>
      <c r="G355" s="96"/>
      <c r="H355" s="98"/>
      <c r="I355" s="98"/>
      <c r="J355" s="98"/>
      <c r="K355" s="98"/>
      <c r="L355" s="98"/>
      <c r="M355" s="98"/>
      <c r="N355" s="98"/>
    </row>
    <row r="356" spans="2:14">
      <c r="B356" s="96"/>
      <c r="C356" s="96"/>
      <c r="D356" s="96"/>
      <c r="E356" s="96"/>
      <c r="F356" s="96"/>
      <c r="G356" s="96"/>
      <c r="H356" s="98"/>
      <c r="I356" s="98"/>
      <c r="J356" s="98"/>
      <c r="K356" s="98"/>
      <c r="L356" s="98"/>
      <c r="M356" s="98"/>
      <c r="N356" s="98"/>
    </row>
    <row r="357" spans="2:14">
      <c r="B357" s="96"/>
      <c r="C357" s="96"/>
      <c r="D357" s="96"/>
      <c r="E357" s="96"/>
      <c r="F357" s="96"/>
      <c r="G357" s="96"/>
      <c r="H357" s="98"/>
      <c r="I357" s="98"/>
      <c r="J357" s="98"/>
      <c r="K357" s="98"/>
      <c r="L357" s="98"/>
      <c r="M357" s="98"/>
      <c r="N357" s="98"/>
    </row>
    <row r="358" spans="2:14">
      <c r="B358" s="96"/>
      <c r="C358" s="96"/>
      <c r="D358" s="96"/>
      <c r="E358" s="96"/>
      <c r="F358" s="96"/>
      <c r="G358" s="96"/>
      <c r="H358" s="98"/>
      <c r="I358" s="98"/>
      <c r="J358" s="98"/>
      <c r="K358" s="98"/>
      <c r="L358" s="98"/>
      <c r="M358" s="98"/>
      <c r="N358" s="98"/>
    </row>
    <row r="359" spans="2:14">
      <c r="B359" s="96"/>
      <c r="C359" s="96"/>
      <c r="D359" s="96"/>
      <c r="E359" s="96"/>
      <c r="F359" s="96"/>
      <c r="G359" s="96"/>
      <c r="H359" s="98"/>
      <c r="I359" s="98"/>
      <c r="J359" s="98"/>
      <c r="K359" s="98"/>
      <c r="L359" s="98"/>
      <c r="M359" s="98"/>
      <c r="N359" s="98"/>
    </row>
    <row r="360" spans="2:14">
      <c r="B360" s="96"/>
      <c r="C360" s="96"/>
      <c r="D360" s="96"/>
      <c r="E360" s="96"/>
      <c r="F360" s="96"/>
      <c r="G360" s="96"/>
      <c r="H360" s="98"/>
      <c r="I360" s="98"/>
      <c r="J360" s="98"/>
      <c r="K360" s="98"/>
      <c r="L360" s="98"/>
      <c r="M360" s="98"/>
      <c r="N360" s="98"/>
    </row>
    <row r="361" spans="2:14">
      <c r="B361" s="96"/>
      <c r="C361" s="96"/>
      <c r="D361" s="96"/>
      <c r="E361" s="96"/>
      <c r="F361" s="96"/>
      <c r="G361" s="96"/>
      <c r="H361" s="98"/>
      <c r="I361" s="98"/>
      <c r="J361" s="98"/>
      <c r="K361" s="98"/>
      <c r="L361" s="98"/>
      <c r="M361" s="98"/>
      <c r="N361" s="98"/>
    </row>
    <row r="362" spans="2:14">
      <c r="B362" s="96"/>
      <c r="C362" s="96"/>
      <c r="D362" s="96"/>
      <c r="E362" s="96"/>
      <c r="F362" s="96"/>
      <c r="G362" s="96"/>
      <c r="H362" s="98"/>
      <c r="I362" s="98"/>
      <c r="J362" s="98"/>
      <c r="K362" s="98"/>
      <c r="L362" s="98"/>
      <c r="M362" s="98"/>
      <c r="N362" s="98"/>
    </row>
    <row r="363" spans="2:14">
      <c r="B363" s="96"/>
      <c r="C363" s="96"/>
      <c r="D363" s="96"/>
      <c r="E363" s="96"/>
      <c r="F363" s="96"/>
      <c r="G363" s="96"/>
      <c r="H363" s="98"/>
      <c r="I363" s="98"/>
      <c r="J363" s="98"/>
      <c r="K363" s="98"/>
      <c r="L363" s="98"/>
      <c r="M363" s="98"/>
      <c r="N363" s="98"/>
    </row>
    <row r="364" spans="2:14">
      <c r="B364" s="96"/>
      <c r="C364" s="96"/>
      <c r="D364" s="96"/>
      <c r="E364" s="96"/>
      <c r="F364" s="96"/>
      <c r="G364" s="96"/>
      <c r="H364" s="98"/>
      <c r="I364" s="98"/>
      <c r="J364" s="98"/>
      <c r="K364" s="98"/>
      <c r="L364" s="98"/>
      <c r="M364" s="98"/>
      <c r="N364" s="98"/>
    </row>
    <row r="365" spans="2:14">
      <c r="B365" s="96"/>
      <c r="C365" s="96"/>
      <c r="D365" s="96"/>
      <c r="E365" s="96"/>
      <c r="F365" s="96"/>
      <c r="G365" s="96"/>
      <c r="H365" s="98"/>
      <c r="I365" s="98"/>
      <c r="J365" s="98"/>
      <c r="K365" s="98"/>
      <c r="L365" s="98"/>
      <c r="M365" s="98"/>
      <c r="N365" s="98"/>
    </row>
    <row r="366" spans="2:14">
      <c r="B366" s="96"/>
      <c r="C366" s="96"/>
      <c r="D366" s="96"/>
      <c r="E366" s="96"/>
      <c r="F366" s="96"/>
      <c r="G366" s="96"/>
      <c r="H366" s="98"/>
      <c r="I366" s="98"/>
      <c r="J366" s="98"/>
      <c r="K366" s="98"/>
      <c r="L366" s="98"/>
      <c r="M366" s="98"/>
      <c r="N366" s="98"/>
    </row>
    <row r="367" spans="2:14">
      <c r="B367" s="96"/>
      <c r="C367" s="96"/>
      <c r="D367" s="96"/>
      <c r="E367" s="96"/>
      <c r="F367" s="96"/>
      <c r="G367" s="96"/>
      <c r="H367" s="98"/>
      <c r="I367" s="98"/>
      <c r="J367" s="98"/>
      <c r="K367" s="98"/>
      <c r="L367" s="98"/>
      <c r="M367" s="98"/>
      <c r="N367" s="98"/>
    </row>
    <row r="368" spans="2:14">
      <c r="B368" s="96"/>
      <c r="C368" s="96"/>
      <c r="D368" s="96"/>
      <c r="E368" s="96"/>
      <c r="F368" s="96"/>
      <c r="G368" s="96"/>
      <c r="H368" s="98"/>
      <c r="I368" s="98"/>
      <c r="J368" s="98"/>
      <c r="K368" s="98"/>
      <c r="L368" s="98"/>
      <c r="M368" s="98"/>
      <c r="N368" s="98"/>
    </row>
    <row r="369" spans="2:14">
      <c r="B369" s="96"/>
      <c r="C369" s="96"/>
      <c r="D369" s="96"/>
      <c r="E369" s="96"/>
      <c r="F369" s="96"/>
      <c r="G369" s="96"/>
      <c r="H369" s="98"/>
      <c r="I369" s="98"/>
      <c r="J369" s="98"/>
      <c r="K369" s="98"/>
      <c r="L369" s="98"/>
      <c r="M369" s="98"/>
      <c r="N369" s="98"/>
    </row>
    <row r="370" spans="2:14">
      <c r="B370" s="96"/>
      <c r="C370" s="96"/>
      <c r="D370" s="96"/>
      <c r="E370" s="96"/>
      <c r="F370" s="96"/>
      <c r="G370" s="96"/>
      <c r="H370" s="98"/>
      <c r="I370" s="98"/>
      <c r="J370" s="98"/>
      <c r="K370" s="98"/>
      <c r="L370" s="98"/>
      <c r="M370" s="98"/>
      <c r="N370" s="98"/>
    </row>
    <row r="371" spans="2:14">
      <c r="B371" s="96"/>
      <c r="C371" s="96"/>
      <c r="D371" s="96"/>
      <c r="E371" s="96"/>
      <c r="F371" s="96"/>
      <c r="G371" s="96"/>
      <c r="H371" s="98"/>
      <c r="I371" s="98"/>
      <c r="J371" s="98"/>
      <c r="K371" s="98"/>
      <c r="L371" s="98"/>
      <c r="M371" s="98"/>
      <c r="N371" s="98"/>
    </row>
    <row r="372" spans="2:14">
      <c r="B372" s="96"/>
      <c r="C372" s="96"/>
      <c r="D372" s="96"/>
      <c r="E372" s="96"/>
      <c r="F372" s="96"/>
      <c r="G372" s="96"/>
      <c r="H372" s="98"/>
      <c r="I372" s="98"/>
      <c r="J372" s="98"/>
      <c r="K372" s="98"/>
      <c r="L372" s="98"/>
      <c r="M372" s="98"/>
      <c r="N372" s="98"/>
    </row>
    <row r="373" spans="2:14">
      <c r="B373" s="96"/>
      <c r="C373" s="96"/>
      <c r="D373" s="96"/>
      <c r="E373" s="96"/>
      <c r="F373" s="96"/>
      <c r="G373" s="96"/>
      <c r="H373" s="98"/>
      <c r="I373" s="98"/>
      <c r="J373" s="98"/>
      <c r="K373" s="98"/>
      <c r="L373" s="98"/>
      <c r="M373" s="98"/>
      <c r="N373" s="98"/>
    </row>
    <row r="374" spans="2:14">
      <c r="B374" s="96"/>
      <c r="C374" s="96"/>
      <c r="D374" s="96"/>
      <c r="E374" s="96"/>
      <c r="F374" s="96"/>
      <c r="G374" s="96"/>
      <c r="H374" s="98"/>
      <c r="I374" s="98"/>
      <c r="J374" s="98"/>
      <c r="K374" s="98"/>
      <c r="L374" s="98"/>
      <c r="M374" s="98"/>
      <c r="N374" s="98"/>
    </row>
    <row r="375" spans="2:14">
      <c r="B375" s="96"/>
      <c r="C375" s="96"/>
      <c r="D375" s="96"/>
      <c r="E375" s="96"/>
      <c r="F375" s="96"/>
      <c r="G375" s="96"/>
      <c r="H375" s="98"/>
      <c r="I375" s="98"/>
      <c r="J375" s="98"/>
      <c r="K375" s="98"/>
      <c r="L375" s="98"/>
      <c r="M375" s="98"/>
      <c r="N375" s="98"/>
    </row>
    <row r="376" spans="2:14">
      <c r="B376" s="96"/>
      <c r="C376" s="96"/>
      <c r="D376" s="96"/>
      <c r="E376" s="96"/>
      <c r="F376" s="96"/>
      <c r="G376" s="96"/>
      <c r="H376" s="98"/>
      <c r="I376" s="98"/>
      <c r="J376" s="98"/>
      <c r="K376" s="98"/>
      <c r="L376" s="98"/>
      <c r="M376" s="98"/>
      <c r="N376" s="98"/>
    </row>
    <row r="377" spans="2:14">
      <c r="B377" s="96"/>
      <c r="C377" s="96"/>
      <c r="D377" s="96"/>
      <c r="E377" s="96"/>
      <c r="F377" s="96"/>
      <c r="G377" s="96"/>
      <c r="H377" s="98"/>
      <c r="I377" s="98"/>
      <c r="J377" s="98"/>
      <c r="K377" s="98"/>
      <c r="L377" s="98"/>
      <c r="M377" s="98"/>
      <c r="N377" s="98"/>
    </row>
    <row r="378" spans="2:14">
      <c r="B378" s="96"/>
      <c r="C378" s="96"/>
      <c r="D378" s="96"/>
      <c r="E378" s="96"/>
      <c r="F378" s="96"/>
      <c r="G378" s="96"/>
      <c r="H378" s="98"/>
      <c r="I378" s="98"/>
      <c r="J378" s="98"/>
      <c r="K378" s="98"/>
      <c r="L378" s="98"/>
      <c r="M378" s="98"/>
      <c r="N378" s="98"/>
    </row>
    <row r="379" spans="2:14">
      <c r="B379" s="96"/>
      <c r="C379" s="96"/>
      <c r="D379" s="96"/>
      <c r="E379" s="96"/>
      <c r="F379" s="96"/>
      <c r="G379" s="96"/>
      <c r="H379" s="98"/>
      <c r="I379" s="98"/>
      <c r="J379" s="98"/>
      <c r="K379" s="98"/>
      <c r="L379" s="98"/>
      <c r="M379" s="98"/>
      <c r="N379" s="98"/>
    </row>
    <row r="380" spans="2:14">
      <c r="B380" s="96"/>
      <c r="C380" s="96"/>
      <c r="D380" s="96"/>
      <c r="E380" s="96"/>
      <c r="F380" s="96"/>
      <c r="G380" s="96"/>
      <c r="H380" s="98"/>
      <c r="I380" s="98"/>
      <c r="J380" s="98"/>
      <c r="K380" s="98"/>
      <c r="L380" s="98"/>
      <c r="M380" s="98"/>
      <c r="N380" s="98"/>
    </row>
    <row r="381" spans="2:14">
      <c r="B381" s="96"/>
      <c r="C381" s="96"/>
      <c r="D381" s="96"/>
      <c r="E381" s="96"/>
      <c r="F381" s="96"/>
      <c r="G381" s="96"/>
      <c r="H381" s="98"/>
      <c r="I381" s="98"/>
      <c r="J381" s="98"/>
      <c r="K381" s="98"/>
      <c r="L381" s="98"/>
      <c r="M381" s="98"/>
      <c r="N381" s="98"/>
    </row>
    <row r="382" spans="2:14">
      <c r="B382" s="96"/>
      <c r="C382" s="96"/>
      <c r="D382" s="96"/>
      <c r="E382" s="96"/>
      <c r="F382" s="96"/>
      <c r="G382" s="96"/>
      <c r="H382" s="98"/>
      <c r="I382" s="98"/>
      <c r="J382" s="98"/>
      <c r="K382" s="98"/>
      <c r="L382" s="98"/>
      <c r="M382" s="98"/>
      <c r="N382" s="98"/>
    </row>
    <row r="383" spans="2:14">
      <c r="B383" s="96"/>
      <c r="C383" s="96"/>
      <c r="D383" s="96"/>
      <c r="E383" s="96"/>
      <c r="F383" s="96"/>
      <c r="G383" s="96"/>
      <c r="H383" s="98"/>
      <c r="I383" s="98"/>
      <c r="J383" s="98"/>
      <c r="K383" s="98"/>
      <c r="L383" s="98"/>
      <c r="M383" s="98"/>
      <c r="N383" s="98"/>
    </row>
    <row r="384" spans="2:14">
      <c r="B384" s="96"/>
      <c r="C384" s="96"/>
      <c r="D384" s="96"/>
      <c r="E384" s="96"/>
      <c r="F384" s="96"/>
      <c r="G384" s="96"/>
      <c r="H384" s="98"/>
      <c r="I384" s="98"/>
      <c r="J384" s="98"/>
      <c r="K384" s="98"/>
      <c r="L384" s="98"/>
      <c r="M384" s="98"/>
      <c r="N384" s="98"/>
    </row>
    <row r="385" spans="2:14">
      <c r="B385" s="96"/>
      <c r="C385" s="96"/>
      <c r="D385" s="96"/>
      <c r="E385" s="96"/>
      <c r="F385" s="96"/>
      <c r="G385" s="96"/>
      <c r="H385" s="98"/>
      <c r="I385" s="98"/>
      <c r="J385" s="98"/>
      <c r="K385" s="98"/>
      <c r="L385" s="98"/>
      <c r="M385" s="98"/>
      <c r="N385" s="98"/>
    </row>
    <row r="386" spans="2:14">
      <c r="B386" s="96"/>
      <c r="C386" s="96"/>
      <c r="D386" s="96"/>
      <c r="E386" s="96"/>
      <c r="F386" s="96"/>
      <c r="G386" s="96"/>
      <c r="H386" s="98"/>
      <c r="I386" s="98"/>
      <c r="J386" s="98"/>
      <c r="K386" s="98"/>
      <c r="L386" s="98"/>
      <c r="M386" s="98"/>
      <c r="N386" s="98"/>
    </row>
    <row r="387" spans="2:14">
      <c r="B387" s="96"/>
      <c r="C387" s="96"/>
      <c r="D387" s="96"/>
      <c r="E387" s="96"/>
      <c r="F387" s="96"/>
      <c r="G387" s="96"/>
      <c r="H387" s="98"/>
      <c r="I387" s="98"/>
      <c r="J387" s="98"/>
      <c r="K387" s="98"/>
      <c r="L387" s="98"/>
      <c r="M387" s="98"/>
      <c r="N387" s="98"/>
    </row>
    <row r="388" spans="2:14">
      <c r="B388" s="96"/>
      <c r="C388" s="96"/>
      <c r="D388" s="96"/>
      <c r="E388" s="96"/>
      <c r="F388" s="96"/>
      <c r="G388" s="96"/>
      <c r="H388" s="98"/>
      <c r="I388" s="98"/>
      <c r="J388" s="98"/>
      <c r="K388" s="98"/>
      <c r="L388" s="98"/>
      <c r="M388" s="98"/>
      <c r="N388" s="98"/>
    </row>
    <row r="389" spans="2:14">
      <c r="B389" s="96"/>
      <c r="C389" s="96"/>
      <c r="D389" s="96"/>
      <c r="E389" s="96"/>
      <c r="F389" s="96"/>
      <c r="G389" s="96"/>
      <c r="H389" s="98"/>
      <c r="I389" s="98"/>
      <c r="J389" s="98"/>
      <c r="K389" s="98"/>
      <c r="L389" s="98"/>
      <c r="M389" s="98"/>
      <c r="N389" s="98"/>
    </row>
    <row r="390" spans="2:14">
      <c r="B390" s="96"/>
      <c r="C390" s="96"/>
      <c r="D390" s="96"/>
      <c r="E390" s="96"/>
      <c r="F390" s="96"/>
      <c r="G390" s="96"/>
      <c r="H390" s="98"/>
      <c r="I390" s="98"/>
      <c r="J390" s="98"/>
      <c r="K390" s="98"/>
      <c r="L390" s="98"/>
      <c r="M390" s="98"/>
      <c r="N390" s="98"/>
    </row>
    <row r="391" spans="2:14">
      <c r="B391" s="96"/>
      <c r="C391" s="96"/>
      <c r="D391" s="96"/>
      <c r="E391" s="96"/>
      <c r="F391" s="96"/>
      <c r="G391" s="96"/>
      <c r="H391" s="98"/>
      <c r="I391" s="98"/>
      <c r="J391" s="98"/>
      <c r="K391" s="98"/>
      <c r="L391" s="98"/>
      <c r="M391" s="98"/>
      <c r="N391" s="98"/>
    </row>
    <row r="392" spans="2:14">
      <c r="B392" s="96"/>
      <c r="C392" s="96"/>
      <c r="D392" s="96"/>
      <c r="E392" s="96"/>
      <c r="F392" s="96"/>
      <c r="G392" s="96"/>
      <c r="H392" s="98"/>
      <c r="I392" s="98"/>
      <c r="J392" s="98"/>
      <c r="K392" s="98"/>
      <c r="L392" s="98"/>
      <c r="M392" s="98"/>
      <c r="N392" s="98"/>
    </row>
    <row r="393" spans="2:14">
      <c r="B393" s="96"/>
      <c r="C393" s="96"/>
      <c r="D393" s="96"/>
      <c r="E393" s="96"/>
      <c r="F393" s="96"/>
      <c r="G393" s="96"/>
      <c r="H393" s="98"/>
      <c r="I393" s="98"/>
      <c r="J393" s="98"/>
      <c r="K393" s="98"/>
      <c r="L393" s="98"/>
      <c r="M393" s="98"/>
      <c r="N393" s="98"/>
    </row>
    <row r="394" spans="2:14">
      <c r="B394" s="96"/>
      <c r="C394" s="96"/>
      <c r="D394" s="96"/>
      <c r="E394" s="96"/>
      <c r="F394" s="96"/>
      <c r="G394" s="96"/>
      <c r="H394" s="98"/>
      <c r="I394" s="98"/>
      <c r="J394" s="98"/>
      <c r="K394" s="98"/>
      <c r="L394" s="98"/>
      <c r="M394" s="98"/>
      <c r="N394" s="98"/>
    </row>
    <row r="395" spans="2:14">
      <c r="B395" s="96"/>
      <c r="C395" s="96"/>
      <c r="D395" s="96"/>
      <c r="E395" s="96"/>
      <c r="F395" s="96"/>
      <c r="G395" s="96"/>
      <c r="H395" s="98"/>
      <c r="I395" s="98"/>
      <c r="J395" s="98"/>
      <c r="K395" s="98"/>
      <c r="L395" s="98"/>
      <c r="M395" s="98"/>
      <c r="N395" s="98"/>
    </row>
    <row r="396" spans="2:14">
      <c r="B396" s="96"/>
      <c r="C396" s="96"/>
      <c r="D396" s="96"/>
      <c r="E396" s="96"/>
      <c r="F396" s="96"/>
      <c r="G396" s="96"/>
      <c r="H396" s="98"/>
      <c r="I396" s="98"/>
      <c r="J396" s="98"/>
      <c r="K396" s="98"/>
      <c r="L396" s="98"/>
      <c r="M396" s="98"/>
      <c r="N396" s="98"/>
    </row>
    <row r="397" spans="2:14">
      <c r="B397" s="96"/>
      <c r="C397" s="96"/>
      <c r="D397" s="96"/>
      <c r="E397" s="96"/>
      <c r="F397" s="96"/>
      <c r="G397" s="96"/>
      <c r="H397" s="98"/>
      <c r="I397" s="98"/>
      <c r="J397" s="98"/>
      <c r="K397" s="98"/>
      <c r="L397" s="98"/>
      <c r="M397" s="98"/>
      <c r="N397" s="98"/>
    </row>
    <row r="398" spans="2:14">
      <c r="B398" s="96"/>
      <c r="C398" s="96"/>
      <c r="D398" s="96"/>
      <c r="E398" s="96"/>
      <c r="F398" s="96"/>
      <c r="G398" s="96"/>
      <c r="H398" s="98"/>
      <c r="I398" s="98"/>
      <c r="J398" s="98"/>
      <c r="K398" s="98"/>
      <c r="L398" s="98"/>
      <c r="M398" s="98"/>
      <c r="N398" s="98"/>
    </row>
    <row r="399" spans="2:14">
      <c r="B399" s="96"/>
      <c r="C399" s="96"/>
      <c r="D399" s="96"/>
      <c r="E399" s="96"/>
      <c r="F399" s="96"/>
      <c r="G399" s="96"/>
      <c r="H399" s="98"/>
      <c r="I399" s="98"/>
      <c r="J399" s="98"/>
      <c r="K399" s="98"/>
      <c r="L399" s="98"/>
      <c r="M399" s="98"/>
      <c r="N399" s="98"/>
    </row>
    <row r="400" spans="2:14">
      <c r="B400" s="96"/>
      <c r="C400" s="96"/>
      <c r="D400" s="96"/>
      <c r="E400" s="96"/>
      <c r="F400" s="96"/>
      <c r="G400" s="96"/>
      <c r="H400" s="98"/>
      <c r="I400" s="98"/>
      <c r="J400" s="98"/>
      <c r="K400" s="98"/>
      <c r="L400" s="98"/>
      <c r="M400" s="98"/>
      <c r="N400" s="98"/>
    </row>
    <row r="401" spans="2:14">
      <c r="B401" s="96"/>
      <c r="C401" s="96"/>
      <c r="D401" s="96"/>
      <c r="E401" s="96"/>
      <c r="F401" s="96"/>
      <c r="G401" s="96"/>
      <c r="H401" s="98"/>
      <c r="I401" s="98"/>
      <c r="J401" s="98"/>
      <c r="K401" s="98"/>
      <c r="L401" s="98"/>
      <c r="M401" s="98"/>
      <c r="N401" s="98"/>
    </row>
    <row r="402" spans="2:14">
      <c r="B402" s="96"/>
      <c r="C402" s="96"/>
      <c r="D402" s="96"/>
      <c r="E402" s="96"/>
      <c r="F402" s="96"/>
      <c r="G402" s="96"/>
      <c r="H402" s="98"/>
      <c r="I402" s="98"/>
      <c r="J402" s="98"/>
      <c r="K402" s="98"/>
      <c r="L402" s="98"/>
      <c r="M402" s="98"/>
      <c r="N402" s="98"/>
    </row>
    <row r="403" spans="2:14">
      <c r="B403" s="96"/>
      <c r="C403" s="96"/>
      <c r="D403" s="96"/>
      <c r="E403" s="96"/>
      <c r="F403" s="96"/>
      <c r="G403" s="96"/>
      <c r="H403" s="98"/>
      <c r="I403" s="98"/>
      <c r="J403" s="98"/>
      <c r="K403" s="98"/>
      <c r="L403" s="98"/>
      <c r="M403" s="98"/>
      <c r="N403" s="98"/>
    </row>
    <row r="404" spans="2:14">
      <c r="B404" s="96"/>
      <c r="C404" s="96"/>
      <c r="D404" s="96"/>
      <c r="E404" s="96"/>
      <c r="F404" s="96"/>
      <c r="G404" s="96"/>
      <c r="H404" s="98"/>
      <c r="I404" s="98"/>
      <c r="J404" s="98"/>
      <c r="K404" s="98"/>
      <c r="L404" s="98"/>
      <c r="M404" s="98"/>
      <c r="N404" s="98"/>
    </row>
    <row r="405" spans="2:14">
      <c r="B405" s="96"/>
      <c r="C405" s="96"/>
      <c r="D405" s="96"/>
      <c r="E405" s="96"/>
      <c r="F405" s="96"/>
      <c r="G405" s="96"/>
      <c r="H405" s="98"/>
      <c r="I405" s="98"/>
      <c r="J405" s="98"/>
      <c r="K405" s="98"/>
      <c r="L405" s="98"/>
      <c r="M405" s="98"/>
      <c r="N405" s="98"/>
    </row>
    <row r="406" spans="2:14">
      <c r="B406" s="96"/>
      <c r="C406" s="96"/>
      <c r="D406" s="96"/>
      <c r="E406" s="96"/>
      <c r="F406" s="96"/>
      <c r="G406" s="96"/>
      <c r="H406" s="98"/>
      <c r="I406" s="98"/>
      <c r="J406" s="98"/>
      <c r="K406" s="98"/>
      <c r="L406" s="98"/>
      <c r="M406" s="98"/>
      <c r="N406" s="98"/>
    </row>
    <row r="407" spans="2:14">
      <c r="B407" s="96"/>
      <c r="C407" s="96"/>
      <c r="D407" s="96"/>
      <c r="E407" s="96"/>
      <c r="F407" s="96"/>
      <c r="G407" s="96"/>
      <c r="H407" s="98"/>
      <c r="I407" s="98"/>
      <c r="J407" s="98"/>
      <c r="K407" s="98"/>
      <c r="L407" s="98"/>
      <c r="M407" s="98"/>
      <c r="N407" s="98"/>
    </row>
    <row r="408" spans="2:14">
      <c r="B408" s="96"/>
      <c r="C408" s="96"/>
      <c r="D408" s="96"/>
      <c r="E408" s="96"/>
      <c r="F408" s="96"/>
      <c r="G408" s="96"/>
      <c r="H408" s="98"/>
      <c r="I408" s="98"/>
      <c r="J408" s="98"/>
      <c r="K408" s="98"/>
      <c r="L408" s="98"/>
      <c r="M408" s="98"/>
      <c r="N408" s="98"/>
    </row>
    <row r="409" spans="2:14">
      <c r="B409" s="96"/>
      <c r="C409" s="96"/>
      <c r="D409" s="96"/>
      <c r="E409" s="96"/>
      <c r="F409" s="96"/>
      <c r="G409" s="96"/>
      <c r="H409" s="98"/>
      <c r="I409" s="98"/>
      <c r="J409" s="98"/>
      <c r="K409" s="98"/>
      <c r="L409" s="98"/>
      <c r="M409" s="98"/>
      <c r="N409" s="98"/>
    </row>
    <row r="410" spans="2:14">
      <c r="B410" s="96"/>
      <c r="C410" s="96"/>
      <c r="D410" s="96"/>
      <c r="E410" s="96"/>
      <c r="F410" s="96"/>
      <c r="G410" s="96"/>
      <c r="H410" s="98"/>
      <c r="I410" s="98"/>
      <c r="J410" s="98"/>
      <c r="K410" s="98"/>
      <c r="L410" s="98"/>
      <c r="M410" s="98"/>
      <c r="N410" s="98"/>
    </row>
    <row r="411" spans="2:14">
      <c r="B411" s="96"/>
      <c r="C411" s="96"/>
      <c r="D411" s="96"/>
      <c r="E411" s="96"/>
      <c r="F411" s="96"/>
      <c r="G411" s="96"/>
      <c r="H411" s="98"/>
      <c r="I411" s="98"/>
      <c r="J411" s="98"/>
      <c r="K411" s="98"/>
      <c r="L411" s="98"/>
      <c r="M411" s="98"/>
      <c r="N411" s="98"/>
    </row>
    <row r="412" spans="2:14">
      <c r="B412" s="96"/>
      <c r="C412" s="96"/>
      <c r="D412" s="96"/>
      <c r="E412" s="96"/>
      <c r="F412" s="96"/>
      <c r="G412" s="96"/>
      <c r="H412" s="98"/>
      <c r="I412" s="98"/>
      <c r="J412" s="98"/>
      <c r="K412" s="98"/>
      <c r="L412" s="98"/>
      <c r="M412" s="98"/>
      <c r="N412" s="98"/>
    </row>
    <row r="413" spans="2:14">
      <c r="B413" s="96"/>
      <c r="C413" s="96"/>
      <c r="D413" s="96"/>
      <c r="E413" s="96"/>
      <c r="F413" s="96"/>
      <c r="G413" s="96"/>
      <c r="H413" s="98"/>
      <c r="I413" s="98"/>
      <c r="J413" s="98"/>
      <c r="K413" s="98"/>
      <c r="L413" s="98"/>
      <c r="M413" s="98"/>
      <c r="N413" s="98"/>
    </row>
    <row r="414" spans="2:14">
      <c r="B414" s="96"/>
      <c r="C414" s="96"/>
      <c r="D414" s="96"/>
      <c r="E414" s="96"/>
      <c r="F414" s="96"/>
      <c r="G414" s="96"/>
      <c r="H414" s="98"/>
      <c r="I414" s="98"/>
      <c r="J414" s="98"/>
      <c r="K414" s="98"/>
      <c r="L414" s="98"/>
      <c r="M414" s="98"/>
      <c r="N414" s="98"/>
    </row>
    <row r="415" spans="2:14">
      <c r="B415" s="96"/>
      <c r="C415" s="96"/>
      <c r="D415" s="96"/>
      <c r="E415" s="96"/>
      <c r="F415" s="96"/>
      <c r="G415" s="96"/>
      <c r="H415" s="98"/>
      <c r="I415" s="98"/>
      <c r="J415" s="98"/>
      <c r="K415" s="98"/>
      <c r="L415" s="98"/>
      <c r="M415" s="98"/>
      <c r="N415" s="98"/>
    </row>
    <row r="416" spans="2:14">
      <c r="B416" s="96"/>
      <c r="C416" s="96"/>
      <c r="D416" s="96"/>
      <c r="E416" s="96"/>
      <c r="F416" s="96"/>
      <c r="G416" s="96"/>
      <c r="H416" s="98"/>
      <c r="I416" s="98"/>
      <c r="J416" s="98"/>
      <c r="K416" s="98"/>
      <c r="L416" s="98"/>
      <c r="M416" s="98"/>
      <c r="N416" s="98"/>
    </row>
    <row r="417" spans="2:14">
      <c r="B417" s="96"/>
      <c r="C417" s="96"/>
      <c r="D417" s="96"/>
      <c r="E417" s="96"/>
      <c r="F417" s="96"/>
      <c r="G417" s="96"/>
      <c r="H417" s="98"/>
      <c r="I417" s="98"/>
      <c r="J417" s="98"/>
      <c r="K417" s="98"/>
      <c r="L417" s="98"/>
      <c r="M417" s="98"/>
      <c r="N417" s="98"/>
    </row>
    <row r="418" spans="2:14">
      <c r="B418" s="96"/>
      <c r="C418" s="96"/>
      <c r="D418" s="96"/>
      <c r="E418" s="96"/>
      <c r="F418" s="96"/>
      <c r="G418" s="96"/>
      <c r="H418" s="98"/>
      <c r="I418" s="98"/>
      <c r="J418" s="98"/>
      <c r="K418" s="98"/>
      <c r="L418" s="98"/>
      <c r="M418" s="98"/>
      <c r="N418" s="98"/>
    </row>
    <row r="419" spans="2:14">
      <c r="B419" s="96"/>
      <c r="C419" s="96"/>
      <c r="D419" s="96"/>
      <c r="E419" s="96"/>
      <c r="F419" s="96"/>
      <c r="G419" s="96"/>
      <c r="H419" s="98"/>
      <c r="I419" s="98"/>
      <c r="J419" s="98"/>
      <c r="K419" s="98"/>
      <c r="L419" s="98"/>
      <c r="M419" s="98"/>
      <c r="N419" s="98"/>
    </row>
    <row r="420" spans="2:14">
      <c r="B420" s="96"/>
      <c r="C420" s="96"/>
      <c r="D420" s="96"/>
      <c r="E420" s="96"/>
      <c r="F420" s="96"/>
      <c r="G420" s="96"/>
      <c r="H420" s="98"/>
      <c r="I420" s="98"/>
      <c r="J420" s="98"/>
      <c r="K420" s="98"/>
      <c r="L420" s="98"/>
      <c r="M420" s="98"/>
      <c r="N420" s="98"/>
    </row>
    <row r="421" spans="2:14">
      <c r="B421" s="96"/>
      <c r="C421" s="96"/>
      <c r="D421" s="96"/>
      <c r="E421" s="96"/>
      <c r="F421" s="96"/>
      <c r="G421" s="96"/>
      <c r="H421" s="98"/>
      <c r="I421" s="98"/>
      <c r="J421" s="98"/>
      <c r="K421" s="98"/>
      <c r="L421" s="98"/>
      <c r="M421" s="98"/>
      <c r="N421" s="98"/>
    </row>
    <row r="422" spans="2:14">
      <c r="B422" s="96"/>
      <c r="C422" s="96"/>
      <c r="D422" s="96"/>
      <c r="E422" s="96"/>
      <c r="F422" s="96"/>
      <c r="G422" s="96"/>
      <c r="H422" s="98"/>
      <c r="I422" s="98"/>
      <c r="J422" s="98"/>
      <c r="K422" s="98"/>
      <c r="L422" s="98"/>
      <c r="M422" s="98"/>
      <c r="N422" s="98"/>
    </row>
    <row r="423" spans="2:14">
      <c r="B423" s="96"/>
      <c r="C423" s="96"/>
      <c r="D423" s="96"/>
      <c r="E423" s="96"/>
      <c r="F423" s="96"/>
      <c r="G423" s="96"/>
      <c r="H423" s="98"/>
      <c r="I423" s="98"/>
      <c r="J423" s="98"/>
      <c r="K423" s="98"/>
      <c r="L423" s="98"/>
      <c r="M423" s="98"/>
      <c r="N423" s="98"/>
    </row>
    <row r="424" spans="2:14">
      <c r="B424" s="96"/>
      <c r="C424" s="96"/>
      <c r="D424" s="96"/>
      <c r="E424" s="96"/>
      <c r="F424" s="96"/>
      <c r="G424" s="96"/>
      <c r="H424" s="98"/>
      <c r="I424" s="98"/>
      <c r="J424" s="98"/>
      <c r="K424" s="98"/>
      <c r="L424" s="98"/>
      <c r="M424" s="98"/>
      <c r="N424" s="98"/>
    </row>
    <row r="425" spans="2:14">
      <c r="B425" s="96"/>
      <c r="C425" s="96"/>
      <c r="D425" s="96"/>
      <c r="E425" s="96"/>
      <c r="F425" s="96"/>
      <c r="G425" s="96"/>
      <c r="H425" s="98"/>
      <c r="I425" s="98"/>
      <c r="J425" s="98"/>
      <c r="K425" s="98"/>
      <c r="L425" s="98"/>
      <c r="M425" s="98"/>
      <c r="N425" s="98"/>
    </row>
    <row r="426" spans="2:14">
      <c r="B426" s="96"/>
      <c r="C426" s="96"/>
      <c r="D426" s="96"/>
      <c r="E426" s="96"/>
      <c r="F426" s="96"/>
      <c r="G426" s="96"/>
      <c r="H426" s="98"/>
      <c r="I426" s="98"/>
      <c r="J426" s="98"/>
      <c r="K426" s="98"/>
      <c r="L426" s="98"/>
      <c r="M426" s="98"/>
      <c r="N426" s="98"/>
    </row>
    <row r="427" spans="2:14">
      <c r="B427" s="96"/>
      <c r="C427" s="96"/>
      <c r="D427" s="96"/>
      <c r="E427" s="96"/>
      <c r="F427" s="96"/>
      <c r="G427" s="96"/>
      <c r="H427" s="98"/>
      <c r="I427" s="98"/>
      <c r="J427" s="98"/>
      <c r="K427" s="98"/>
      <c r="L427" s="98"/>
      <c r="M427" s="98"/>
      <c r="N427" s="98"/>
    </row>
    <row r="428" spans="2:14">
      <c r="B428" s="96"/>
      <c r="C428" s="96"/>
      <c r="D428" s="96"/>
      <c r="E428" s="96"/>
      <c r="F428" s="96"/>
      <c r="G428" s="96"/>
      <c r="H428" s="98"/>
      <c r="I428" s="98"/>
      <c r="J428" s="98"/>
      <c r="K428" s="98"/>
      <c r="L428" s="98"/>
      <c r="M428" s="98"/>
      <c r="N428" s="98"/>
    </row>
    <row r="429" spans="2:14">
      <c r="B429" s="96"/>
      <c r="C429" s="96"/>
      <c r="D429" s="96"/>
      <c r="E429" s="96"/>
      <c r="F429" s="96"/>
      <c r="G429" s="96"/>
      <c r="H429" s="98"/>
      <c r="I429" s="98"/>
      <c r="J429" s="98"/>
      <c r="K429" s="98"/>
      <c r="L429" s="98"/>
      <c r="M429" s="98"/>
      <c r="N429" s="98"/>
    </row>
    <row r="430" spans="2:14">
      <c r="B430" s="96"/>
      <c r="C430" s="96"/>
      <c r="D430" s="96"/>
      <c r="E430" s="96"/>
      <c r="F430" s="96"/>
      <c r="G430" s="96"/>
      <c r="H430" s="98"/>
      <c r="I430" s="98"/>
      <c r="J430" s="98"/>
      <c r="K430" s="98"/>
      <c r="L430" s="98"/>
      <c r="M430" s="98"/>
      <c r="N430" s="98"/>
    </row>
    <row r="431" spans="2:14">
      <c r="B431" s="96"/>
      <c r="C431" s="96"/>
      <c r="D431" s="96"/>
      <c r="E431" s="96"/>
      <c r="F431" s="96"/>
      <c r="G431" s="96"/>
      <c r="H431" s="98"/>
      <c r="I431" s="98"/>
      <c r="J431" s="98"/>
      <c r="K431" s="98"/>
      <c r="L431" s="98"/>
      <c r="M431" s="98"/>
      <c r="N431" s="98"/>
    </row>
    <row r="432" spans="2:14">
      <c r="B432" s="96"/>
      <c r="C432" s="96"/>
      <c r="D432" s="96"/>
      <c r="E432" s="96"/>
      <c r="F432" s="96"/>
      <c r="G432" s="96"/>
      <c r="H432" s="98"/>
      <c r="I432" s="98"/>
      <c r="J432" s="98"/>
      <c r="K432" s="98"/>
      <c r="L432" s="98"/>
      <c r="M432" s="98"/>
      <c r="N432" s="98"/>
    </row>
    <row r="433" spans="2:14">
      <c r="B433" s="96"/>
      <c r="C433" s="96"/>
      <c r="D433" s="96"/>
      <c r="E433" s="96"/>
      <c r="F433" s="96"/>
      <c r="G433" s="96"/>
      <c r="H433" s="98"/>
      <c r="I433" s="98"/>
      <c r="J433" s="98"/>
      <c r="K433" s="98"/>
      <c r="L433" s="98"/>
      <c r="M433" s="98"/>
      <c r="N433" s="98"/>
    </row>
    <row r="434" spans="2:14">
      <c r="B434" s="96"/>
      <c r="C434" s="96"/>
      <c r="D434" s="96"/>
      <c r="E434" s="96"/>
      <c r="F434" s="96"/>
      <c r="G434" s="96"/>
      <c r="H434" s="98"/>
      <c r="I434" s="98"/>
      <c r="J434" s="98"/>
      <c r="K434" s="98"/>
      <c r="L434" s="98"/>
      <c r="M434" s="98"/>
      <c r="N434" s="98"/>
    </row>
    <row r="435" spans="2:14">
      <c r="B435" s="96"/>
      <c r="C435" s="96"/>
      <c r="D435" s="96"/>
      <c r="E435" s="96"/>
      <c r="F435" s="96"/>
      <c r="G435" s="96"/>
      <c r="H435" s="98"/>
      <c r="I435" s="98"/>
      <c r="J435" s="98"/>
      <c r="K435" s="98"/>
      <c r="L435" s="98"/>
      <c r="M435" s="98"/>
      <c r="N435" s="98"/>
    </row>
    <row r="436" spans="2:14">
      <c r="B436" s="96"/>
      <c r="C436" s="96"/>
      <c r="D436" s="96"/>
      <c r="E436" s="96"/>
      <c r="F436" s="96"/>
      <c r="G436" s="96"/>
      <c r="H436" s="98"/>
      <c r="I436" s="98"/>
      <c r="J436" s="98"/>
      <c r="K436" s="98"/>
      <c r="L436" s="98"/>
      <c r="M436" s="98"/>
      <c r="N436" s="98"/>
    </row>
    <row r="437" spans="2:14">
      <c r="B437" s="96"/>
      <c r="C437" s="96"/>
      <c r="D437" s="96"/>
      <c r="E437" s="96"/>
      <c r="F437" s="96"/>
      <c r="G437" s="96"/>
      <c r="H437" s="98"/>
      <c r="I437" s="98"/>
      <c r="J437" s="98"/>
      <c r="K437" s="98"/>
      <c r="L437" s="98"/>
      <c r="M437" s="98"/>
      <c r="N437" s="98"/>
    </row>
    <row r="438" spans="2:14">
      <c r="B438" s="96"/>
      <c r="C438" s="96"/>
      <c r="D438" s="96"/>
      <c r="E438" s="96"/>
      <c r="F438" s="96"/>
      <c r="G438" s="96"/>
      <c r="H438" s="98"/>
      <c r="I438" s="98"/>
      <c r="J438" s="98"/>
      <c r="K438" s="98"/>
      <c r="L438" s="98"/>
      <c r="M438" s="98"/>
      <c r="N438" s="98"/>
    </row>
    <row r="439" spans="2:14">
      <c r="B439" s="96"/>
      <c r="C439" s="96"/>
      <c r="D439" s="96"/>
      <c r="E439" s="96"/>
      <c r="F439" s="96"/>
      <c r="G439" s="96"/>
      <c r="H439" s="98"/>
      <c r="I439" s="98"/>
      <c r="J439" s="98"/>
      <c r="K439" s="98"/>
      <c r="L439" s="98"/>
      <c r="M439" s="98"/>
      <c r="N439" s="98"/>
    </row>
    <row r="440" spans="2:14">
      <c r="B440" s="96"/>
      <c r="C440" s="96"/>
      <c r="D440" s="96"/>
      <c r="E440" s="96"/>
      <c r="F440" s="96"/>
      <c r="G440" s="96"/>
      <c r="H440" s="98"/>
      <c r="I440" s="98"/>
      <c r="J440" s="98"/>
      <c r="K440" s="98"/>
      <c r="L440" s="98"/>
      <c r="M440" s="98"/>
      <c r="N440" s="98"/>
    </row>
    <row r="441" spans="2:14">
      <c r="B441" s="96"/>
      <c r="C441" s="96"/>
      <c r="D441" s="96"/>
      <c r="E441" s="96"/>
      <c r="F441" s="96"/>
      <c r="G441" s="96"/>
      <c r="H441" s="98"/>
      <c r="I441" s="98"/>
      <c r="J441" s="98"/>
      <c r="K441" s="98"/>
      <c r="L441" s="98"/>
      <c r="M441" s="98"/>
      <c r="N441" s="98"/>
    </row>
    <row r="442" spans="2:14">
      <c r="B442" s="96"/>
      <c r="C442" s="96"/>
      <c r="D442" s="96"/>
      <c r="E442" s="96"/>
      <c r="F442" s="96"/>
      <c r="G442" s="96"/>
      <c r="H442" s="98"/>
      <c r="I442" s="98"/>
      <c r="J442" s="98"/>
      <c r="K442" s="98"/>
      <c r="L442" s="98"/>
      <c r="M442" s="98"/>
      <c r="N442" s="98"/>
    </row>
    <row r="443" spans="2:14">
      <c r="B443" s="96"/>
      <c r="C443" s="96"/>
      <c r="D443" s="96"/>
      <c r="E443" s="96"/>
      <c r="F443" s="96"/>
      <c r="G443" s="96"/>
      <c r="H443" s="98"/>
      <c r="I443" s="98"/>
      <c r="J443" s="98"/>
      <c r="K443" s="98"/>
      <c r="L443" s="98"/>
      <c r="M443" s="98"/>
      <c r="N443" s="98"/>
    </row>
    <row r="444" spans="2:14">
      <c r="B444" s="96"/>
      <c r="C444" s="96"/>
      <c r="D444" s="96"/>
      <c r="E444" s="96"/>
      <c r="F444" s="96"/>
      <c r="G444" s="96"/>
      <c r="H444" s="98"/>
      <c r="I444" s="98"/>
      <c r="J444" s="98"/>
      <c r="K444" s="98"/>
      <c r="L444" s="98"/>
      <c r="M444" s="98"/>
      <c r="N444" s="98"/>
    </row>
    <row r="445" spans="2:14">
      <c r="B445" s="96"/>
      <c r="C445" s="96"/>
      <c r="D445" s="96"/>
      <c r="E445" s="96"/>
      <c r="F445" s="96"/>
      <c r="G445" s="96"/>
      <c r="H445" s="98"/>
      <c r="I445" s="98"/>
      <c r="J445" s="98"/>
      <c r="K445" s="98"/>
      <c r="L445" s="98"/>
      <c r="M445" s="98"/>
      <c r="N445" s="98"/>
    </row>
    <row r="446" spans="2:14">
      <c r="B446" s="96"/>
      <c r="C446" s="96"/>
      <c r="D446" s="96"/>
      <c r="E446" s="96"/>
      <c r="F446" s="96"/>
      <c r="G446" s="96"/>
      <c r="H446" s="98"/>
      <c r="I446" s="98"/>
      <c r="J446" s="98"/>
      <c r="K446" s="98"/>
      <c r="L446" s="98"/>
      <c r="M446" s="98"/>
      <c r="N446" s="98"/>
    </row>
    <row r="447" spans="2:14">
      <c r="B447" s="96"/>
      <c r="C447" s="96"/>
      <c r="D447" s="96"/>
      <c r="E447" s="96"/>
      <c r="F447" s="96"/>
      <c r="G447" s="96"/>
      <c r="H447" s="98"/>
      <c r="I447" s="98"/>
      <c r="J447" s="98"/>
      <c r="K447" s="98"/>
      <c r="L447" s="98"/>
      <c r="M447" s="98"/>
      <c r="N447" s="98"/>
    </row>
    <row r="448" spans="2:14">
      <c r="B448" s="96"/>
      <c r="C448" s="96"/>
      <c r="D448" s="96"/>
      <c r="E448" s="96"/>
      <c r="F448" s="96"/>
      <c r="G448" s="96"/>
      <c r="H448" s="98"/>
      <c r="I448" s="98"/>
      <c r="J448" s="98"/>
      <c r="K448" s="98"/>
      <c r="L448" s="98"/>
      <c r="M448" s="98"/>
      <c r="N448" s="98"/>
    </row>
    <row r="449" spans="2:14">
      <c r="B449" s="96"/>
      <c r="C449" s="96"/>
      <c r="D449" s="96"/>
      <c r="E449" s="96"/>
      <c r="F449" s="96"/>
      <c r="G449" s="96"/>
      <c r="H449" s="98"/>
      <c r="I449" s="98"/>
      <c r="J449" s="98"/>
      <c r="K449" s="98"/>
      <c r="L449" s="98"/>
      <c r="M449" s="98"/>
      <c r="N449" s="98"/>
    </row>
    <row r="450" spans="2:14">
      <c r="B450" s="96"/>
      <c r="C450" s="96"/>
      <c r="D450" s="96"/>
      <c r="E450" s="96"/>
      <c r="F450" s="96"/>
      <c r="G450" s="96"/>
      <c r="H450" s="98"/>
      <c r="I450" s="98"/>
      <c r="J450" s="98"/>
      <c r="K450" s="98"/>
      <c r="L450" s="98"/>
      <c r="M450" s="98"/>
      <c r="N450" s="98"/>
    </row>
    <row r="451" spans="2:14">
      <c r="B451" s="96"/>
      <c r="C451" s="96"/>
      <c r="D451" s="96"/>
      <c r="E451" s="96"/>
      <c r="F451" s="96"/>
      <c r="G451" s="96"/>
      <c r="H451" s="98"/>
      <c r="I451" s="98"/>
      <c r="J451" s="98"/>
      <c r="K451" s="98"/>
      <c r="L451" s="98"/>
      <c r="M451" s="98"/>
      <c r="N451" s="98"/>
    </row>
    <row r="452" spans="2:14">
      <c r="B452" s="96"/>
      <c r="C452" s="96"/>
      <c r="D452" s="96"/>
      <c r="E452" s="96"/>
      <c r="F452" s="96"/>
      <c r="G452" s="96"/>
      <c r="H452" s="98"/>
      <c r="I452" s="98"/>
      <c r="J452" s="98"/>
      <c r="K452" s="98"/>
      <c r="L452" s="98"/>
      <c r="M452" s="98"/>
      <c r="N452" s="98"/>
    </row>
    <row r="453" spans="2:14">
      <c r="B453" s="96"/>
      <c r="C453" s="96"/>
      <c r="D453" s="96"/>
      <c r="E453" s="96"/>
      <c r="F453" s="96"/>
      <c r="G453" s="96"/>
      <c r="H453" s="98"/>
      <c r="I453" s="98"/>
      <c r="J453" s="98"/>
      <c r="K453" s="98"/>
      <c r="L453" s="98"/>
      <c r="M453" s="98"/>
      <c r="N453" s="98"/>
    </row>
    <row r="454" spans="2:14">
      <c r="B454" s="96"/>
      <c r="C454" s="96"/>
      <c r="D454" s="96"/>
      <c r="E454" s="96"/>
      <c r="F454" s="96"/>
      <c r="G454" s="96"/>
      <c r="H454" s="98"/>
      <c r="I454" s="98"/>
      <c r="J454" s="98"/>
      <c r="K454" s="98"/>
      <c r="L454" s="98"/>
      <c r="M454" s="98"/>
      <c r="N454" s="98"/>
    </row>
    <row r="455" spans="2:14">
      <c r="B455" s="96"/>
      <c r="C455" s="96"/>
      <c r="D455" s="96"/>
      <c r="E455" s="96"/>
      <c r="F455" s="96"/>
      <c r="G455" s="96"/>
      <c r="H455" s="98"/>
      <c r="I455" s="98"/>
      <c r="J455" s="98"/>
      <c r="K455" s="98"/>
      <c r="L455" s="98"/>
      <c r="M455" s="98"/>
      <c r="N455" s="98"/>
    </row>
    <row r="456" spans="2:14">
      <c r="B456" s="96"/>
      <c r="C456" s="96"/>
      <c r="D456" s="96"/>
      <c r="E456" s="96"/>
      <c r="F456" s="96"/>
      <c r="G456" s="96"/>
      <c r="H456" s="98"/>
      <c r="I456" s="98"/>
      <c r="J456" s="98"/>
      <c r="K456" s="98"/>
      <c r="L456" s="98"/>
      <c r="M456" s="98"/>
      <c r="N456" s="98"/>
    </row>
    <row r="457" spans="2:14">
      <c r="B457" s="96"/>
      <c r="C457" s="96"/>
      <c r="D457" s="96"/>
      <c r="E457" s="96"/>
      <c r="F457" s="96"/>
      <c r="G457" s="96"/>
      <c r="H457" s="98"/>
      <c r="I457" s="98"/>
      <c r="J457" s="98"/>
      <c r="K457" s="98"/>
      <c r="L457" s="98"/>
      <c r="M457" s="98"/>
      <c r="N457" s="98"/>
    </row>
    <row r="458" spans="2:14">
      <c r="B458" s="96"/>
      <c r="C458" s="96"/>
      <c r="D458" s="96"/>
      <c r="E458" s="96"/>
      <c r="F458" s="96"/>
      <c r="G458" s="96"/>
      <c r="H458" s="98"/>
      <c r="I458" s="98"/>
      <c r="J458" s="98"/>
      <c r="K458" s="98"/>
      <c r="L458" s="98"/>
      <c r="M458" s="98"/>
      <c r="N458" s="98"/>
    </row>
    <row r="459" spans="2:14">
      <c r="B459" s="96"/>
      <c r="C459" s="96"/>
      <c r="D459" s="96"/>
      <c r="E459" s="96"/>
      <c r="F459" s="96"/>
      <c r="G459" s="96"/>
      <c r="H459" s="98"/>
      <c r="I459" s="98"/>
      <c r="J459" s="98"/>
      <c r="K459" s="98"/>
      <c r="L459" s="98"/>
      <c r="M459" s="98"/>
      <c r="N459" s="98"/>
    </row>
    <row r="460" spans="2:14">
      <c r="B460" s="96"/>
      <c r="C460" s="96"/>
      <c r="D460" s="96"/>
      <c r="E460" s="96"/>
      <c r="F460" s="96"/>
      <c r="G460" s="96"/>
      <c r="H460" s="98"/>
      <c r="I460" s="98"/>
      <c r="J460" s="98"/>
      <c r="K460" s="98"/>
      <c r="L460" s="98"/>
      <c r="M460" s="98"/>
      <c r="N460" s="98"/>
    </row>
    <row r="461" spans="2:14">
      <c r="B461" s="96"/>
      <c r="C461" s="96"/>
      <c r="D461" s="96"/>
      <c r="E461" s="96"/>
      <c r="F461" s="96"/>
      <c r="G461" s="96"/>
      <c r="H461" s="98"/>
      <c r="I461" s="98"/>
      <c r="J461" s="98"/>
      <c r="K461" s="98"/>
      <c r="L461" s="98"/>
      <c r="M461" s="98"/>
      <c r="N461" s="98"/>
    </row>
    <row r="462" spans="2:14">
      <c r="B462" s="96"/>
      <c r="C462" s="96"/>
      <c r="D462" s="96"/>
      <c r="E462" s="96"/>
      <c r="F462" s="96"/>
      <c r="G462" s="96"/>
      <c r="H462" s="98"/>
      <c r="I462" s="98"/>
      <c r="J462" s="98"/>
      <c r="K462" s="98"/>
      <c r="L462" s="98"/>
      <c r="M462" s="98"/>
      <c r="N462" s="98"/>
    </row>
    <row r="463" spans="2:14">
      <c r="B463" s="96"/>
      <c r="C463" s="96"/>
      <c r="D463" s="96"/>
      <c r="E463" s="96"/>
      <c r="F463" s="96"/>
      <c r="G463" s="96"/>
      <c r="H463" s="98"/>
      <c r="I463" s="98"/>
      <c r="J463" s="98"/>
      <c r="K463" s="98"/>
      <c r="L463" s="98"/>
      <c r="M463" s="98"/>
      <c r="N463" s="98"/>
    </row>
    <row r="464" spans="2:14">
      <c r="B464" s="96"/>
      <c r="C464" s="96"/>
      <c r="D464" s="96"/>
      <c r="E464" s="96"/>
      <c r="F464" s="96"/>
      <c r="G464" s="96"/>
      <c r="H464" s="98"/>
      <c r="I464" s="98"/>
      <c r="J464" s="98"/>
      <c r="K464" s="98"/>
      <c r="L464" s="98"/>
      <c r="M464" s="98"/>
      <c r="N464" s="98"/>
    </row>
    <row r="465" spans="2:14">
      <c r="B465" s="96"/>
      <c r="C465" s="96"/>
      <c r="D465" s="96"/>
      <c r="E465" s="96"/>
      <c r="F465" s="96"/>
      <c r="G465" s="96"/>
      <c r="H465" s="98"/>
      <c r="I465" s="98"/>
      <c r="J465" s="98"/>
      <c r="K465" s="98"/>
      <c r="L465" s="98"/>
      <c r="M465" s="98"/>
      <c r="N465" s="98"/>
    </row>
    <row r="466" spans="2:14">
      <c r="B466" s="96"/>
      <c r="C466" s="96"/>
      <c r="D466" s="96"/>
      <c r="E466" s="96"/>
      <c r="F466" s="96"/>
      <c r="G466" s="96"/>
      <c r="H466" s="98"/>
      <c r="I466" s="98"/>
      <c r="J466" s="98"/>
      <c r="K466" s="98"/>
      <c r="L466" s="98"/>
      <c r="M466" s="98"/>
      <c r="N466" s="98"/>
    </row>
    <row r="467" spans="2:14">
      <c r="B467" s="96"/>
      <c r="C467" s="96"/>
      <c r="D467" s="96"/>
      <c r="E467" s="96"/>
      <c r="F467" s="96"/>
      <c r="G467" s="96"/>
      <c r="H467" s="98"/>
      <c r="I467" s="98"/>
      <c r="J467" s="98"/>
      <c r="K467" s="98"/>
      <c r="L467" s="98"/>
      <c r="M467" s="98"/>
      <c r="N467" s="98"/>
    </row>
    <row r="468" spans="2:14">
      <c r="B468" s="96"/>
      <c r="C468" s="96"/>
      <c r="D468" s="96"/>
      <c r="E468" s="96"/>
      <c r="F468" s="96"/>
      <c r="G468" s="96"/>
      <c r="H468" s="98"/>
      <c r="I468" s="98"/>
      <c r="J468" s="98"/>
      <c r="K468" s="98"/>
      <c r="L468" s="98"/>
      <c r="M468" s="98"/>
      <c r="N468" s="98"/>
    </row>
    <row r="469" spans="2:14">
      <c r="B469" s="96"/>
      <c r="C469" s="96"/>
      <c r="D469" s="96"/>
      <c r="E469" s="96"/>
      <c r="F469" s="96"/>
      <c r="G469" s="96"/>
      <c r="H469" s="98"/>
      <c r="I469" s="98"/>
      <c r="J469" s="98"/>
      <c r="K469" s="98"/>
      <c r="L469" s="98"/>
      <c r="M469" s="98"/>
      <c r="N469" s="98"/>
    </row>
    <row r="470" spans="2:14">
      <c r="B470" s="96"/>
      <c r="C470" s="96"/>
      <c r="D470" s="96"/>
      <c r="E470" s="96"/>
      <c r="F470" s="96"/>
      <c r="G470" s="96"/>
      <c r="H470" s="98"/>
      <c r="I470" s="98"/>
      <c r="J470" s="98"/>
      <c r="K470" s="98"/>
      <c r="L470" s="98"/>
      <c r="M470" s="98"/>
      <c r="N470" s="98"/>
    </row>
    <row r="471" spans="2:14">
      <c r="B471" s="96"/>
      <c r="C471" s="96"/>
      <c r="D471" s="96"/>
      <c r="E471" s="96"/>
      <c r="F471" s="96"/>
      <c r="G471" s="96"/>
      <c r="H471" s="98"/>
      <c r="I471" s="98"/>
      <c r="J471" s="98"/>
      <c r="K471" s="98"/>
      <c r="L471" s="98"/>
      <c r="M471" s="98"/>
      <c r="N471" s="98"/>
    </row>
    <row r="472" spans="2:14">
      <c r="B472" s="96"/>
      <c r="C472" s="96"/>
      <c r="D472" s="96"/>
      <c r="E472" s="96"/>
      <c r="F472" s="96"/>
      <c r="G472" s="96"/>
      <c r="H472" s="98"/>
      <c r="I472" s="98"/>
      <c r="J472" s="98"/>
      <c r="K472" s="98"/>
      <c r="L472" s="98"/>
      <c r="M472" s="98"/>
      <c r="N472" s="98"/>
    </row>
    <row r="473" spans="2:14">
      <c r="B473" s="96"/>
      <c r="C473" s="96"/>
      <c r="D473" s="96"/>
      <c r="E473" s="96"/>
      <c r="F473" s="96"/>
      <c r="G473" s="96"/>
      <c r="H473" s="98"/>
      <c r="I473" s="98"/>
      <c r="J473" s="98"/>
      <c r="K473" s="98"/>
      <c r="L473" s="98"/>
      <c r="M473" s="98"/>
      <c r="N473" s="98"/>
    </row>
    <row r="474" spans="2:14">
      <c r="B474" s="96"/>
      <c r="C474" s="96"/>
      <c r="D474" s="96"/>
      <c r="E474" s="96"/>
      <c r="F474" s="96"/>
      <c r="G474" s="96"/>
      <c r="H474" s="98"/>
      <c r="I474" s="98"/>
      <c r="J474" s="98"/>
      <c r="K474" s="98"/>
      <c r="L474" s="98"/>
      <c r="M474" s="98"/>
      <c r="N474" s="98"/>
    </row>
    <row r="475" spans="2:14">
      <c r="B475" s="96"/>
      <c r="C475" s="96"/>
      <c r="D475" s="96"/>
      <c r="E475" s="96"/>
      <c r="F475" s="96"/>
      <c r="G475" s="96"/>
      <c r="H475" s="98"/>
      <c r="I475" s="98"/>
      <c r="J475" s="98"/>
      <c r="K475" s="98"/>
      <c r="L475" s="98"/>
      <c r="M475" s="98"/>
      <c r="N475" s="98"/>
    </row>
    <row r="476" spans="2:14">
      <c r="B476" s="96"/>
      <c r="C476" s="96"/>
      <c r="D476" s="96"/>
      <c r="E476" s="96"/>
      <c r="F476" s="96"/>
      <c r="G476" s="96"/>
      <c r="H476" s="98"/>
      <c r="I476" s="98"/>
      <c r="J476" s="98"/>
      <c r="K476" s="98"/>
      <c r="L476" s="98"/>
      <c r="M476" s="98"/>
      <c r="N476" s="98"/>
    </row>
    <row r="477" spans="2:14">
      <c r="B477" s="96"/>
      <c r="C477" s="96"/>
      <c r="D477" s="96"/>
      <c r="E477" s="96"/>
      <c r="F477" s="96"/>
      <c r="G477" s="96"/>
      <c r="H477" s="98"/>
      <c r="I477" s="98"/>
      <c r="J477" s="98"/>
      <c r="K477" s="98"/>
      <c r="L477" s="98"/>
      <c r="M477" s="98"/>
      <c r="N477" s="98"/>
    </row>
    <row r="478" spans="2:14">
      <c r="B478" s="96"/>
      <c r="C478" s="96"/>
      <c r="D478" s="96"/>
      <c r="E478" s="96"/>
      <c r="F478" s="96"/>
      <c r="G478" s="96"/>
      <c r="H478" s="98"/>
      <c r="I478" s="98"/>
      <c r="J478" s="98"/>
      <c r="K478" s="98"/>
      <c r="L478" s="98"/>
      <c r="M478" s="98"/>
      <c r="N478" s="98"/>
    </row>
    <row r="479" spans="2:14">
      <c r="B479" s="96"/>
      <c r="C479" s="96"/>
      <c r="D479" s="96"/>
      <c r="E479" s="96"/>
      <c r="F479" s="96"/>
      <c r="G479" s="96"/>
      <c r="H479" s="98"/>
      <c r="I479" s="98"/>
      <c r="J479" s="98"/>
      <c r="K479" s="98"/>
      <c r="L479" s="98"/>
      <c r="M479" s="98"/>
      <c r="N479" s="98"/>
    </row>
    <row r="480" spans="2:14">
      <c r="B480" s="96"/>
      <c r="C480" s="96"/>
      <c r="D480" s="96"/>
      <c r="E480" s="96"/>
      <c r="F480" s="96"/>
      <c r="G480" s="96"/>
      <c r="H480" s="98"/>
      <c r="I480" s="98"/>
      <c r="J480" s="98"/>
      <c r="K480" s="98"/>
      <c r="L480" s="98"/>
      <c r="M480" s="98"/>
      <c r="N480" s="98"/>
    </row>
    <row r="481" spans="2:14">
      <c r="B481" s="96"/>
      <c r="C481" s="96"/>
      <c r="D481" s="96"/>
      <c r="E481" s="96"/>
      <c r="F481" s="96"/>
      <c r="G481" s="96"/>
      <c r="H481" s="98"/>
      <c r="I481" s="98"/>
      <c r="J481" s="98"/>
      <c r="K481" s="98"/>
      <c r="L481" s="98"/>
      <c r="M481" s="98"/>
      <c r="N481" s="98"/>
    </row>
    <row r="482" spans="2:14">
      <c r="B482" s="96"/>
      <c r="C482" s="96"/>
      <c r="D482" s="96"/>
      <c r="E482" s="96"/>
      <c r="F482" s="96"/>
      <c r="G482" s="96"/>
      <c r="H482" s="98"/>
      <c r="I482" s="98"/>
      <c r="J482" s="98"/>
      <c r="K482" s="98"/>
      <c r="L482" s="98"/>
      <c r="M482" s="98"/>
      <c r="N482" s="98"/>
    </row>
    <row r="483" spans="2:14">
      <c r="B483" s="96"/>
      <c r="C483" s="96"/>
      <c r="D483" s="96"/>
      <c r="E483" s="96"/>
      <c r="F483" s="96"/>
      <c r="G483" s="96"/>
      <c r="H483" s="98"/>
      <c r="I483" s="98"/>
      <c r="J483" s="98"/>
      <c r="K483" s="98"/>
      <c r="L483" s="98"/>
      <c r="M483" s="98"/>
      <c r="N483" s="98"/>
    </row>
    <row r="484" spans="2:14">
      <c r="B484" s="96"/>
      <c r="C484" s="96"/>
      <c r="D484" s="96"/>
      <c r="E484" s="96"/>
      <c r="F484" s="96"/>
      <c r="G484" s="96"/>
      <c r="H484" s="98"/>
      <c r="I484" s="98"/>
      <c r="J484" s="98"/>
      <c r="K484" s="98"/>
      <c r="L484" s="98"/>
      <c r="M484" s="98"/>
      <c r="N484" s="98"/>
    </row>
    <row r="485" spans="2:14">
      <c r="B485" s="96"/>
      <c r="C485" s="96"/>
      <c r="D485" s="96"/>
      <c r="E485" s="96"/>
      <c r="F485" s="96"/>
      <c r="G485" s="96"/>
      <c r="H485" s="98"/>
      <c r="I485" s="98"/>
      <c r="J485" s="98"/>
      <c r="K485" s="98"/>
      <c r="L485" s="98"/>
      <c r="M485" s="98"/>
      <c r="N485" s="98"/>
    </row>
    <row r="486" spans="2:14">
      <c r="B486" s="96"/>
      <c r="C486" s="96"/>
      <c r="D486" s="96"/>
      <c r="E486" s="96"/>
      <c r="F486" s="96"/>
      <c r="G486" s="96"/>
      <c r="H486" s="98"/>
      <c r="I486" s="98"/>
      <c r="J486" s="98"/>
      <c r="K486" s="98"/>
      <c r="L486" s="98"/>
      <c r="M486" s="98"/>
      <c r="N486" s="98"/>
    </row>
    <row r="487" spans="2:14">
      <c r="B487" s="96"/>
      <c r="C487" s="96"/>
      <c r="D487" s="96"/>
      <c r="E487" s="96"/>
      <c r="F487" s="96"/>
      <c r="G487" s="96"/>
      <c r="H487" s="98"/>
      <c r="I487" s="98"/>
      <c r="J487" s="98"/>
      <c r="K487" s="98"/>
      <c r="L487" s="98"/>
      <c r="M487" s="98"/>
      <c r="N487" s="98"/>
    </row>
    <row r="488" spans="2:14">
      <c r="B488" s="96"/>
      <c r="C488" s="96"/>
      <c r="D488" s="96"/>
      <c r="E488" s="96"/>
      <c r="F488" s="96"/>
      <c r="G488" s="96"/>
      <c r="H488" s="98"/>
      <c r="I488" s="98"/>
      <c r="J488" s="98"/>
      <c r="K488" s="98"/>
      <c r="L488" s="98"/>
      <c r="M488" s="98"/>
      <c r="N488" s="98"/>
    </row>
    <row r="489" spans="2:14">
      <c r="B489" s="96"/>
      <c r="C489" s="96"/>
      <c r="D489" s="96"/>
      <c r="E489" s="96"/>
      <c r="F489" s="96"/>
      <c r="G489" s="96"/>
      <c r="H489" s="98"/>
      <c r="I489" s="98"/>
      <c r="J489" s="98"/>
      <c r="K489" s="98"/>
      <c r="L489" s="98"/>
      <c r="M489" s="98"/>
      <c r="N489" s="98"/>
    </row>
    <row r="490" spans="2:14">
      <c r="B490" s="96"/>
      <c r="C490" s="96"/>
      <c r="D490" s="96"/>
      <c r="E490" s="96"/>
      <c r="F490" s="96"/>
      <c r="G490" s="96"/>
      <c r="H490" s="98"/>
      <c r="I490" s="98"/>
      <c r="J490" s="98"/>
      <c r="K490" s="98"/>
      <c r="L490" s="98"/>
      <c r="M490" s="98"/>
      <c r="N490" s="98"/>
    </row>
    <row r="491" spans="2:14">
      <c r="B491" s="96"/>
      <c r="C491" s="96"/>
      <c r="D491" s="96"/>
      <c r="E491" s="96"/>
      <c r="F491" s="96"/>
      <c r="G491" s="96"/>
      <c r="H491" s="98"/>
      <c r="I491" s="98"/>
      <c r="J491" s="98"/>
      <c r="K491" s="98"/>
      <c r="L491" s="98"/>
      <c r="M491" s="98"/>
      <c r="N491" s="98"/>
    </row>
    <row r="492" spans="2:14">
      <c r="B492" s="96"/>
      <c r="C492" s="96"/>
      <c r="D492" s="96"/>
      <c r="E492" s="96"/>
      <c r="F492" s="96"/>
      <c r="G492" s="96"/>
      <c r="H492" s="98"/>
      <c r="I492" s="98"/>
      <c r="J492" s="98"/>
      <c r="K492" s="98"/>
      <c r="L492" s="98"/>
      <c r="M492" s="98"/>
      <c r="N492" s="98"/>
    </row>
    <row r="493" spans="2:14">
      <c r="B493" s="96"/>
      <c r="C493" s="96"/>
      <c r="D493" s="96"/>
      <c r="E493" s="96"/>
      <c r="F493" s="96"/>
      <c r="G493" s="96"/>
      <c r="H493" s="98"/>
      <c r="I493" s="98"/>
      <c r="J493" s="98"/>
      <c r="K493" s="98"/>
      <c r="L493" s="98"/>
      <c r="M493" s="98"/>
      <c r="N493" s="98"/>
    </row>
    <row r="494" spans="2:14">
      <c r="B494" s="96"/>
      <c r="C494" s="96"/>
      <c r="D494" s="96"/>
      <c r="E494" s="96"/>
      <c r="F494" s="96"/>
      <c r="G494" s="96"/>
      <c r="H494" s="98"/>
      <c r="I494" s="98"/>
      <c r="J494" s="98"/>
      <c r="K494" s="98"/>
      <c r="L494" s="98"/>
      <c r="M494" s="98"/>
      <c r="N494" s="98"/>
    </row>
    <row r="495" spans="2:14">
      <c r="B495" s="96"/>
      <c r="C495" s="96"/>
      <c r="D495" s="96"/>
      <c r="E495" s="96"/>
      <c r="F495" s="96"/>
      <c r="G495" s="96"/>
      <c r="H495" s="98"/>
      <c r="I495" s="98"/>
      <c r="J495" s="98"/>
      <c r="K495" s="98"/>
      <c r="L495" s="98"/>
      <c r="M495" s="98"/>
      <c r="N495" s="98"/>
    </row>
    <row r="496" spans="2:14">
      <c r="B496" s="96"/>
      <c r="C496" s="96"/>
      <c r="D496" s="96"/>
      <c r="E496" s="96"/>
      <c r="F496" s="96"/>
      <c r="G496" s="96"/>
      <c r="H496" s="98"/>
      <c r="I496" s="98"/>
      <c r="J496" s="98"/>
      <c r="K496" s="98"/>
      <c r="L496" s="98"/>
      <c r="M496" s="98"/>
      <c r="N496" s="98"/>
    </row>
    <row r="497" spans="2:14">
      <c r="B497" s="96"/>
      <c r="C497" s="96"/>
      <c r="D497" s="96"/>
      <c r="E497" s="96"/>
      <c r="F497" s="96"/>
      <c r="G497" s="96"/>
      <c r="H497" s="98"/>
      <c r="I497" s="98"/>
      <c r="J497" s="98"/>
      <c r="K497" s="98"/>
      <c r="L497" s="98"/>
      <c r="M497" s="98"/>
      <c r="N497" s="98"/>
    </row>
    <row r="498" spans="2:14">
      <c r="B498" s="96"/>
      <c r="C498" s="96"/>
      <c r="D498" s="96"/>
      <c r="E498" s="96"/>
      <c r="F498" s="96"/>
      <c r="G498" s="96"/>
      <c r="H498" s="98"/>
      <c r="I498" s="98"/>
      <c r="J498" s="98"/>
      <c r="K498" s="98"/>
      <c r="L498" s="98"/>
      <c r="M498" s="98"/>
      <c r="N498" s="98"/>
    </row>
    <row r="499" spans="2:14">
      <c r="B499" s="96"/>
      <c r="C499" s="96"/>
      <c r="D499" s="96"/>
      <c r="E499" s="96"/>
      <c r="F499" s="96"/>
      <c r="G499" s="96"/>
      <c r="H499" s="98"/>
      <c r="I499" s="98"/>
      <c r="J499" s="98"/>
      <c r="K499" s="98"/>
      <c r="L499" s="98"/>
      <c r="M499" s="98"/>
      <c r="N499" s="98"/>
    </row>
    <row r="500" spans="2:14">
      <c r="B500" s="96"/>
      <c r="C500" s="96"/>
      <c r="D500" s="96"/>
      <c r="E500" s="96"/>
      <c r="F500" s="96"/>
      <c r="G500" s="96"/>
      <c r="H500" s="98"/>
      <c r="I500" s="98"/>
      <c r="J500" s="98"/>
      <c r="K500" s="98"/>
      <c r="L500" s="98"/>
      <c r="M500" s="98"/>
      <c r="N500" s="98"/>
    </row>
    <row r="501" spans="2:14">
      <c r="B501" s="96"/>
      <c r="C501" s="96"/>
      <c r="D501" s="96"/>
      <c r="E501" s="96"/>
      <c r="F501" s="96"/>
      <c r="G501" s="96"/>
      <c r="H501" s="98"/>
      <c r="I501" s="98"/>
      <c r="J501" s="98"/>
      <c r="K501" s="98"/>
      <c r="L501" s="98"/>
      <c r="M501" s="98"/>
      <c r="N501" s="98"/>
    </row>
    <row r="502" spans="2:14">
      <c r="B502" s="96"/>
      <c r="C502" s="96"/>
      <c r="D502" s="96"/>
      <c r="E502" s="96"/>
      <c r="F502" s="96"/>
      <c r="G502" s="96"/>
      <c r="H502" s="98"/>
      <c r="I502" s="98"/>
      <c r="J502" s="98"/>
      <c r="K502" s="98"/>
      <c r="L502" s="98"/>
      <c r="M502" s="98"/>
      <c r="N502" s="98"/>
    </row>
    <row r="503" spans="2:14">
      <c r="B503" s="96"/>
      <c r="C503" s="96"/>
      <c r="D503" s="96"/>
      <c r="E503" s="96"/>
      <c r="F503" s="96"/>
      <c r="G503" s="96"/>
      <c r="H503" s="98"/>
      <c r="I503" s="98"/>
      <c r="J503" s="98"/>
      <c r="K503" s="98"/>
      <c r="L503" s="98"/>
      <c r="M503" s="98"/>
      <c r="N503" s="98"/>
    </row>
    <row r="504" spans="2:14">
      <c r="B504" s="96"/>
      <c r="C504" s="96"/>
      <c r="D504" s="96"/>
      <c r="E504" s="96"/>
      <c r="F504" s="96"/>
      <c r="G504" s="96"/>
      <c r="H504" s="98"/>
      <c r="I504" s="98"/>
      <c r="J504" s="98"/>
      <c r="K504" s="98"/>
      <c r="L504" s="98"/>
      <c r="M504" s="98"/>
      <c r="N504" s="98"/>
    </row>
    <row r="505" spans="2:14">
      <c r="B505" s="96"/>
      <c r="C505" s="96"/>
      <c r="D505" s="96"/>
      <c r="E505" s="96"/>
      <c r="F505" s="96"/>
      <c r="G505" s="96"/>
      <c r="H505" s="98"/>
      <c r="I505" s="98"/>
      <c r="J505" s="98"/>
      <c r="K505" s="98"/>
      <c r="L505" s="98"/>
      <c r="M505" s="98"/>
      <c r="N505" s="98"/>
    </row>
    <row r="506" spans="2:14">
      <c r="B506" s="96"/>
      <c r="C506" s="96"/>
      <c r="D506" s="96"/>
      <c r="E506" s="96"/>
      <c r="F506" s="96"/>
      <c r="G506" s="96"/>
      <c r="H506" s="98"/>
      <c r="I506" s="98"/>
      <c r="J506" s="98"/>
      <c r="K506" s="98"/>
      <c r="L506" s="98"/>
      <c r="M506" s="98"/>
      <c r="N506" s="98"/>
    </row>
    <row r="507" spans="2:14">
      <c r="B507" s="96"/>
      <c r="C507" s="96"/>
      <c r="D507" s="96"/>
      <c r="E507" s="96"/>
      <c r="F507" s="96"/>
      <c r="G507" s="96"/>
      <c r="H507" s="98"/>
      <c r="I507" s="98"/>
      <c r="J507" s="98"/>
      <c r="K507" s="98"/>
      <c r="L507" s="98"/>
      <c r="M507" s="98"/>
      <c r="N507" s="98"/>
    </row>
    <row r="508" spans="2:14">
      <c r="B508" s="96"/>
      <c r="C508" s="96"/>
      <c r="D508" s="96"/>
      <c r="E508" s="96"/>
      <c r="F508" s="96"/>
      <c r="G508" s="96"/>
      <c r="H508" s="98"/>
      <c r="I508" s="98"/>
      <c r="J508" s="98"/>
      <c r="K508" s="98"/>
      <c r="L508" s="98"/>
      <c r="M508" s="98"/>
      <c r="N508" s="98"/>
    </row>
    <row r="509" spans="2:14">
      <c r="B509" s="96"/>
      <c r="C509" s="96"/>
      <c r="D509" s="96"/>
      <c r="E509" s="96"/>
      <c r="F509" s="96"/>
      <c r="G509" s="96"/>
      <c r="H509" s="98"/>
      <c r="I509" s="98"/>
      <c r="J509" s="98"/>
      <c r="K509" s="98"/>
      <c r="L509" s="98"/>
      <c r="M509" s="98"/>
      <c r="N509" s="98"/>
    </row>
    <row r="510" spans="2:14">
      <c r="B510" s="96"/>
      <c r="C510" s="96"/>
      <c r="D510" s="96"/>
      <c r="E510" s="96"/>
      <c r="F510" s="96"/>
      <c r="G510" s="96"/>
      <c r="H510" s="98"/>
      <c r="I510" s="98"/>
      <c r="J510" s="98"/>
      <c r="K510" s="98"/>
      <c r="L510" s="98"/>
      <c r="M510" s="98"/>
      <c r="N510" s="98"/>
    </row>
    <row r="511" spans="2:14">
      <c r="B511" s="96"/>
      <c r="C511" s="96"/>
      <c r="D511" s="96"/>
      <c r="E511" s="96"/>
      <c r="F511" s="96"/>
      <c r="G511" s="96"/>
      <c r="H511" s="98"/>
      <c r="I511" s="98"/>
      <c r="J511" s="98"/>
      <c r="K511" s="98"/>
      <c r="L511" s="98"/>
      <c r="M511" s="98"/>
      <c r="N511" s="98"/>
    </row>
    <row r="512" spans="2:14">
      <c r="B512" s="96"/>
      <c r="C512" s="96"/>
      <c r="D512" s="96"/>
      <c r="E512" s="96"/>
      <c r="F512" s="96"/>
      <c r="G512" s="96"/>
      <c r="H512" s="98"/>
      <c r="I512" s="98"/>
      <c r="J512" s="98"/>
      <c r="K512" s="98"/>
      <c r="L512" s="98"/>
      <c r="M512" s="98"/>
      <c r="N512" s="98"/>
    </row>
    <row r="513" spans="2:14">
      <c r="B513" s="96"/>
      <c r="C513" s="96"/>
      <c r="D513" s="96"/>
      <c r="E513" s="96"/>
      <c r="F513" s="96"/>
      <c r="G513" s="96"/>
      <c r="H513" s="98"/>
      <c r="I513" s="98"/>
      <c r="J513" s="98"/>
      <c r="K513" s="98"/>
      <c r="L513" s="98"/>
      <c r="M513" s="98"/>
      <c r="N513" s="98"/>
    </row>
    <row r="514" spans="2:14">
      <c r="B514" s="96"/>
      <c r="C514" s="96"/>
      <c r="D514" s="96"/>
      <c r="E514" s="96"/>
      <c r="F514" s="96"/>
      <c r="G514" s="96"/>
      <c r="H514" s="98"/>
      <c r="I514" s="98"/>
      <c r="J514" s="98"/>
      <c r="K514" s="98"/>
      <c r="L514" s="98"/>
      <c r="M514" s="98"/>
      <c r="N514" s="98"/>
    </row>
    <row r="515" spans="2:14">
      <c r="B515" s="96"/>
      <c r="C515" s="96"/>
      <c r="D515" s="96"/>
      <c r="E515" s="96"/>
      <c r="F515" s="96"/>
      <c r="G515" s="96"/>
      <c r="H515" s="98"/>
      <c r="I515" s="98"/>
      <c r="J515" s="98"/>
      <c r="K515" s="98"/>
      <c r="L515" s="98"/>
      <c r="M515" s="98"/>
      <c r="N515" s="98"/>
    </row>
    <row r="516" spans="2:14">
      <c r="B516" s="96"/>
      <c r="C516" s="96"/>
      <c r="D516" s="96"/>
      <c r="E516" s="96"/>
      <c r="F516" s="96"/>
      <c r="G516" s="96"/>
      <c r="H516" s="98"/>
      <c r="I516" s="98"/>
      <c r="J516" s="98"/>
      <c r="K516" s="98"/>
      <c r="L516" s="98"/>
      <c r="M516" s="98"/>
      <c r="N516" s="98"/>
    </row>
    <row r="517" spans="2:14">
      <c r="B517" s="96"/>
      <c r="C517" s="96"/>
      <c r="D517" s="96"/>
      <c r="E517" s="96"/>
      <c r="F517" s="96"/>
      <c r="G517" s="96"/>
      <c r="H517" s="98"/>
      <c r="I517" s="98"/>
      <c r="J517" s="98"/>
      <c r="K517" s="98"/>
      <c r="L517" s="98"/>
      <c r="M517" s="98"/>
      <c r="N517" s="98"/>
    </row>
    <row r="518" spans="2:14">
      <c r="B518" s="96"/>
      <c r="C518" s="96"/>
      <c r="D518" s="96"/>
      <c r="E518" s="96"/>
      <c r="F518" s="96"/>
      <c r="G518" s="96"/>
      <c r="H518" s="98"/>
      <c r="I518" s="98"/>
      <c r="J518" s="98"/>
      <c r="K518" s="98"/>
      <c r="L518" s="98"/>
      <c r="M518" s="98"/>
      <c r="N518" s="98"/>
    </row>
    <row r="519" spans="2:14">
      <c r="B519" s="96"/>
      <c r="C519" s="96"/>
      <c r="D519" s="96"/>
      <c r="E519" s="96"/>
      <c r="F519" s="96"/>
      <c r="G519" s="96"/>
      <c r="H519" s="98"/>
      <c r="I519" s="98"/>
      <c r="J519" s="98"/>
      <c r="K519" s="98"/>
      <c r="L519" s="98"/>
      <c r="M519" s="98"/>
      <c r="N519" s="98"/>
    </row>
    <row r="520" spans="2:14">
      <c r="B520" s="96"/>
      <c r="C520" s="96"/>
      <c r="D520" s="96"/>
      <c r="E520" s="96"/>
      <c r="F520" s="96"/>
      <c r="G520" s="96"/>
      <c r="H520" s="98"/>
      <c r="I520" s="98"/>
      <c r="J520" s="98"/>
      <c r="K520" s="98"/>
      <c r="L520" s="98"/>
      <c r="M520" s="98"/>
      <c r="N520" s="98"/>
    </row>
    <row r="521" spans="2:14">
      <c r="B521" s="96"/>
      <c r="C521" s="96"/>
      <c r="D521" s="96"/>
      <c r="E521" s="96"/>
      <c r="F521" s="96"/>
      <c r="G521" s="96"/>
      <c r="H521" s="98"/>
      <c r="I521" s="98"/>
      <c r="J521" s="98"/>
      <c r="K521" s="98"/>
      <c r="L521" s="98"/>
      <c r="M521" s="98"/>
      <c r="N521" s="98"/>
    </row>
    <row r="522" spans="2:14">
      <c r="B522" s="96"/>
      <c r="C522" s="96"/>
      <c r="D522" s="96"/>
      <c r="E522" s="96"/>
      <c r="F522" s="96"/>
      <c r="G522" s="96"/>
      <c r="H522" s="98"/>
      <c r="I522" s="98"/>
      <c r="J522" s="98"/>
      <c r="K522" s="98"/>
      <c r="L522" s="98"/>
      <c r="M522" s="98"/>
      <c r="N522" s="98"/>
    </row>
    <row r="523" spans="2:14">
      <c r="B523" s="96"/>
      <c r="C523" s="96"/>
      <c r="D523" s="96"/>
      <c r="E523" s="96"/>
      <c r="F523" s="96"/>
      <c r="G523" s="96"/>
      <c r="H523" s="98"/>
      <c r="I523" s="98"/>
      <c r="J523" s="98"/>
      <c r="K523" s="98"/>
      <c r="L523" s="98"/>
      <c r="M523" s="98"/>
      <c r="N523" s="98"/>
    </row>
    <row r="524" spans="2:14">
      <c r="B524" s="96"/>
      <c r="C524" s="96"/>
      <c r="D524" s="96"/>
      <c r="E524" s="96"/>
      <c r="F524" s="96"/>
      <c r="G524" s="96"/>
      <c r="H524" s="98"/>
      <c r="I524" s="98"/>
      <c r="J524" s="98"/>
      <c r="K524" s="98"/>
      <c r="L524" s="98"/>
      <c r="M524" s="98"/>
      <c r="N524" s="98"/>
    </row>
    <row r="525" spans="2:14">
      <c r="B525" s="96"/>
      <c r="C525" s="96"/>
      <c r="D525" s="96"/>
      <c r="E525" s="96"/>
      <c r="F525" s="96"/>
      <c r="G525" s="96"/>
      <c r="H525" s="98"/>
      <c r="I525" s="98"/>
      <c r="J525" s="98"/>
      <c r="K525" s="98"/>
      <c r="L525" s="98"/>
      <c r="M525" s="98"/>
      <c r="N525" s="98"/>
    </row>
    <row r="526" spans="2:14">
      <c r="B526" s="96"/>
      <c r="C526" s="96"/>
      <c r="D526" s="96"/>
      <c r="E526" s="96"/>
      <c r="F526" s="96"/>
      <c r="G526" s="96"/>
      <c r="H526" s="98"/>
      <c r="I526" s="98"/>
      <c r="J526" s="98"/>
      <c r="K526" s="98"/>
      <c r="L526" s="98"/>
      <c r="M526" s="98"/>
      <c r="N526" s="98"/>
    </row>
    <row r="527" spans="2:14">
      <c r="B527" s="96"/>
      <c r="C527" s="96"/>
      <c r="D527" s="96"/>
      <c r="E527" s="96"/>
      <c r="F527" s="96"/>
      <c r="G527" s="96"/>
      <c r="H527" s="98"/>
      <c r="I527" s="98"/>
      <c r="J527" s="98"/>
      <c r="K527" s="98"/>
      <c r="L527" s="98"/>
      <c r="M527" s="98"/>
      <c r="N527" s="98"/>
    </row>
    <row r="528" spans="2:14">
      <c r="B528" s="96"/>
      <c r="C528" s="96"/>
      <c r="D528" s="96"/>
      <c r="E528" s="96"/>
      <c r="F528" s="96"/>
      <c r="G528" s="96"/>
      <c r="H528" s="98"/>
      <c r="I528" s="98"/>
      <c r="J528" s="98"/>
      <c r="K528" s="98"/>
      <c r="L528" s="98"/>
      <c r="M528" s="98"/>
      <c r="N528" s="98"/>
    </row>
    <row r="529" spans="2:14">
      <c r="B529" s="96"/>
      <c r="C529" s="96"/>
      <c r="D529" s="96"/>
      <c r="E529" s="96"/>
      <c r="F529" s="96"/>
      <c r="G529" s="96"/>
      <c r="H529" s="98"/>
      <c r="I529" s="98"/>
      <c r="J529" s="98"/>
      <c r="K529" s="98"/>
      <c r="L529" s="98"/>
      <c r="M529" s="98"/>
      <c r="N529" s="98"/>
    </row>
    <row r="530" spans="2:14">
      <c r="B530" s="96"/>
      <c r="C530" s="96"/>
      <c r="D530" s="96"/>
      <c r="E530" s="96"/>
      <c r="F530" s="96"/>
      <c r="G530" s="96"/>
      <c r="H530" s="98"/>
      <c r="I530" s="98"/>
      <c r="J530" s="98"/>
      <c r="K530" s="98"/>
      <c r="L530" s="98"/>
      <c r="M530" s="98"/>
      <c r="N530" s="98"/>
    </row>
    <row r="531" spans="2:14">
      <c r="B531" s="96"/>
      <c r="C531" s="96"/>
      <c r="D531" s="96"/>
      <c r="E531" s="96"/>
      <c r="F531" s="96"/>
      <c r="G531" s="96"/>
      <c r="H531" s="98"/>
      <c r="I531" s="98"/>
      <c r="J531" s="98"/>
      <c r="K531" s="98"/>
      <c r="L531" s="98"/>
      <c r="M531" s="98"/>
      <c r="N531" s="98"/>
    </row>
    <row r="532" spans="2:14">
      <c r="B532" s="96"/>
      <c r="C532" s="96"/>
      <c r="D532" s="96"/>
      <c r="E532" s="96"/>
      <c r="F532" s="96"/>
      <c r="G532" s="96"/>
      <c r="H532" s="98"/>
      <c r="I532" s="98"/>
      <c r="J532" s="98"/>
      <c r="K532" s="98"/>
      <c r="L532" s="98"/>
      <c r="M532" s="98"/>
      <c r="N532" s="98"/>
    </row>
    <row r="533" spans="2:14">
      <c r="B533" s="96"/>
      <c r="C533" s="96"/>
      <c r="D533" s="96"/>
      <c r="E533" s="96"/>
      <c r="F533" s="96"/>
      <c r="G533" s="96"/>
      <c r="H533" s="98"/>
      <c r="I533" s="98"/>
      <c r="J533" s="98"/>
      <c r="K533" s="98"/>
      <c r="L533" s="98"/>
      <c r="M533" s="98"/>
      <c r="N533" s="98"/>
    </row>
    <row r="534" spans="2:14">
      <c r="B534" s="96"/>
      <c r="C534" s="96"/>
      <c r="D534" s="96"/>
      <c r="E534" s="96"/>
      <c r="F534" s="96"/>
      <c r="G534" s="96"/>
      <c r="H534" s="98"/>
      <c r="I534" s="98"/>
      <c r="J534" s="98"/>
      <c r="K534" s="98"/>
      <c r="L534" s="98"/>
      <c r="M534" s="98"/>
      <c r="N534" s="98"/>
    </row>
    <row r="535" spans="2:14">
      <c r="B535" s="96"/>
      <c r="C535" s="96"/>
      <c r="D535" s="96"/>
      <c r="E535" s="96"/>
      <c r="F535" s="96"/>
      <c r="G535" s="96"/>
      <c r="H535" s="98"/>
      <c r="I535" s="98"/>
      <c r="J535" s="98"/>
      <c r="K535" s="98"/>
      <c r="L535" s="98"/>
      <c r="M535" s="98"/>
      <c r="N535" s="98"/>
    </row>
    <row r="536" spans="2:14">
      <c r="B536" s="96"/>
      <c r="C536" s="96"/>
      <c r="D536" s="96"/>
      <c r="E536" s="96"/>
      <c r="F536" s="96"/>
      <c r="G536" s="96"/>
      <c r="H536" s="98"/>
      <c r="I536" s="98"/>
      <c r="J536" s="98"/>
      <c r="K536" s="98"/>
      <c r="L536" s="98"/>
      <c r="M536" s="98"/>
      <c r="N536" s="98"/>
    </row>
    <row r="537" spans="2:14">
      <c r="B537" s="96"/>
      <c r="C537" s="96"/>
      <c r="D537" s="96"/>
      <c r="E537" s="96"/>
      <c r="F537" s="96"/>
      <c r="G537" s="96"/>
      <c r="H537" s="98"/>
      <c r="I537" s="98"/>
      <c r="J537" s="98"/>
      <c r="K537" s="98"/>
      <c r="L537" s="98"/>
      <c r="M537" s="98"/>
      <c r="N537" s="98"/>
    </row>
    <row r="538" spans="2:14">
      <c r="B538" s="96"/>
      <c r="C538" s="96"/>
      <c r="D538" s="96"/>
      <c r="E538" s="96"/>
      <c r="F538" s="96"/>
      <c r="G538" s="96"/>
      <c r="H538" s="98"/>
      <c r="I538" s="98"/>
      <c r="J538" s="98"/>
      <c r="K538" s="98"/>
      <c r="L538" s="98"/>
      <c r="M538" s="98"/>
      <c r="N538" s="98"/>
    </row>
    <row r="539" spans="2:14">
      <c r="B539" s="96"/>
      <c r="C539" s="96"/>
      <c r="D539" s="96"/>
      <c r="E539" s="96"/>
      <c r="F539" s="96"/>
      <c r="G539" s="96"/>
      <c r="H539" s="98"/>
      <c r="I539" s="98"/>
      <c r="J539" s="98"/>
      <c r="K539" s="98"/>
      <c r="L539" s="98"/>
      <c r="M539" s="98"/>
      <c r="N539" s="98"/>
    </row>
    <row r="540" spans="2:14">
      <c r="B540" s="96"/>
      <c r="C540" s="96"/>
      <c r="D540" s="96"/>
      <c r="E540" s="96"/>
      <c r="F540" s="96"/>
      <c r="G540" s="96"/>
      <c r="H540" s="98"/>
      <c r="I540" s="98"/>
      <c r="J540" s="98"/>
      <c r="K540" s="98"/>
      <c r="L540" s="98"/>
      <c r="M540" s="98"/>
      <c r="N540" s="98"/>
    </row>
    <row r="541" spans="2:14">
      <c r="B541" s="96"/>
      <c r="C541" s="96"/>
      <c r="D541" s="96"/>
      <c r="E541" s="96"/>
      <c r="F541" s="96"/>
      <c r="G541" s="96"/>
      <c r="H541" s="98"/>
      <c r="I541" s="98"/>
      <c r="J541" s="98"/>
      <c r="K541" s="98"/>
      <c r="L541" s="98"/>
      <c r="M541" s="98"/>
      <c r="N541" s="98"/>
    </row>
    <row r="542" spans="2:14">
      <c r="B542" s="96"/>
      <c r="C542" s="96"/>
      <c r="D542" s="96"/>
      <c r="E542" s="96"/>
      <c r="F542" s="96"/>
      <c r="G542" s="96"/>
      <c r="H542" s="98"/>
      <c r="I542" s="98"/>
      <c r="J542" s="98"/>
      <c r="K542" s="98"/>
      <c r="L542" s="98"/>
      <c r="M542" s="98"/>
      <c r="N542" s="98"/>
    </row>
    <row r="543" spans="2:14">
      <c r="B543" s="96"/>
      <c r="C543" s="96"/>
      <c r="D543" s="96"/>
      <c r="E543" s="96"/>
      <c r="F543" s="96"/>
      <c r="G543" s="96"/>
      <c r="H543" s="98"/>
      <c r="I543" s="98"/>
      <c r="J543" s="98"/>
      <c r="K543" s="98"/>
      <c r="L543" s="98"/>
      <c r="M543" s="98"/>
      <c r="N543" s="98"/>
    </row>
    <row r="544" spans="2:14">
      <c r="B544" s="96"/>
      <c r="C544" s="96"/>
      <c r="D544" s="96"/>
      <c r="E544" s="96"/>
      <c r="F544" s="96"/>
      <c r="G544" s="96"/>
      <c r="H544" s="98"/>
      <c r="I544" s="98"/>
      <c r="J544" s="98"/>
      <c r="K544" s="98"/>
      <c r="L544" s="98"/>
      <c r="M544" s="98"/>
      <c r="N544" s="98"/>
    </row>
    <row r="545" spans="2:14">
      <c r="B545" s="96"/>
      <c r="C545" s="96"/>
      <c r="D545" s="96"/>
      <c r="E545" s="96"/>
      <c r="F545" s="96"/>
      <c r="G545" s="96"/>
      <c r="H545" s="98"/>
      <c r="I545" s="98"/>
      <c r="J545" s="98"/>
      <c r="K545" s="98"/>
      <c r="L545" s="98"/>
      <c r="M545" s="98"/>
      <c r="N545" s="98"/>
    </row>
    <row r="546" spans="2:14">
      <c r="B546" s="96"/>
      <c r="C546" s="96"/>
      <c r="D546" s="96"/>
      <c r="E546" s="96"/>
      <c r="F546" s="96"/>
      <c r="G546" s="96"/>
      <c r="H546" s="98"/>
      <c r="I546" s="98"/>
      <c r="J546" s="98"/>
      <c r="K546" s="98"/>
      <c r="L546" s="98"/>
      <c r="M546" s="98"/>
      <c r="N546" s="98"/>
    </row>
    <row r="547" spans="2:14">
      <c r="B547" s="96"/>
      <c r="C547" s="96"/>
      <c r="D547" s="96"/>
      <c r="E547" s="96"/>
      <c r="F547" s="96"/>
      <c r="G547" s="96"/>
      <c r="H547" s="98"/>
      <c r="I547" s="98"/>
      <c r="J547" s="98"/>
      <c r="K547" s="98"/>
      <c r="L547" s="98"/>
      <c r="M547" s="98"/>
      <c r="N547" s="98"/>
    </row>
    <row r="548" spans="2:14">
      <c r="B548" s="96"/>
      <c r="C548" s="96"/>
      <c r="D548" s="96"/>
      <c r="E548" s="96"/>
      <c r="F548" s="96"/>
      <c r="G548" s="96"/>
      <c r="H548" s="98"/>
      <c r="I548" s="98"/>
      <c r="J548" s="98"/>
      <c r="K548" s="98"/>
      <c r="L548" s="98"/>
      <c r="M548" s="98"/>
      <c r="N548" s="98"/>
    </row>
    <row r="549" spans="2:14">
      <c r="B549" s="96"/>
      <c r="C549" s="96"/>
      <c r="D549" s="96"/>
      <c r="E549" s="96"/>
      <c r="F549" s="96"/>
      <c r="G549" s="96"/>
      <c r="H549" s="98"/>
      <c r="I549" s="98"/>
      <c r="J549" s="98"/>
      <c r="K549" s="98"/>
      <c r="L549" s="98"/>
      <c r="M549" s="98"/>
      <c r="N549" s="98"/>
    </row>
    <row r="550" spans="2:14">
      <c r="B550" s="96"/>
      <c r="C550" s="96"/>
      <c r="D550" s="96"/>
      <c r="E550" s="96"/>
      <c r="F550" s="96"/>
      <c r="G550" s="96"/>
      <c r="H550" s="98"/>
      <c r="I550" s="98"/>
      <c r="J550" s="98"/>
      <c r="K550" s="98"/>
      <c r="L550" s="98"/>
      <c r="M550" s="98"/>
      <c r="N550" s="98"/>
    </row>
    <row r="551" spans="2:14">
      <c r="B551" s="96"/>
      <c r="C551" s="96"/>
      <c r="D551" s="96"/>
      <c r="E551" s="96"/>
      <c r="F551" s="96"/>
      <c r="G551" s="96"/>
      <c r="H551" s="98"/>
      <c r="I551" s="98"/>
      <c r="J551" s="98"/>
      <c r="K551" s="98"/>
      <c r="L551" s="98"/>
      <c r="M551" s="98"/>
      <c r="N551" s="98"/>
    </row>
    <row r="552" spans="2:14">
      <c r="B552" s="96"/>
      <c r="C552" s="96"/>
      <c r="D552" s="96"/>
      <c r="E552" s="96"/>
      <c r="F552" s="96"/>
      <c r="G552" s="96"/>
      <c r="H552" s="98"/>
      <c r="I552" s="98"/>
      <c r="J552" s="98"/>
      <c r="K552" s="98"/>
      <c r="L552" s="98"/>
      <c r="M552" s="98"/>
      <c r="N552" s="98"/>
    </row>
    <row r="553" spans="2:14">
      <c r="B553" s="96"/>
      <c r="C553" s="96"/>
      <c r="D553" s="96"/>
      <c r="E553" s="96"/>
      <c r="F553" s="96"/>
      <c r="G553" s="96"/>
      <c r="H553" s="98"/>
      <c r="I553" s="98"/>
      <c r="J553" s="98"/>
      <c r="K553" s="98"/>
      <c r="L553" s="98"/>
      <c r="M553" s="98"/>
      <c r="N553" s="98"/>
    </row>
    <row r="554" spans="2:14">
      <c r="B554" s="96"/>
      <c r="C554" s="96"/>
      <c r="D554" s="96"/>
      <c r="E554" s="96"/>
      <c r="F554" s="96"/>
      <c r="G554" s="96"/>
      <c r="H554" s="98"/>
      <c r="I554" s="98"/>
      <c r="J554" s="98"/>
      <c r="K554" s="98"/>
      <c r="L554" s="98"/>
      <c r="M554" s="98"/>
      <c r="N554" s="98"/>
    </row>
    <row r="555" spans="2:14">
      <c r="B555" s="96"/>
      <c r="C555" s="96"/>
      <c r="D555" s="96"/>
      <c r="E555" s="96"/>
      <c r="F555" s="96"/>
      <c r="G555" s="96"/>
      <c r="H555" s="98"/>
      <c r="I555" s="98"/>
      <c r="J555" s="98"/>
      <c r="K555" s="98"/>
      <c r="L555" s="98"/>
      <c r="M555" s="98"/>
      <c r="N555" s="98"/>
    </row>
    <row r="556" spans="2:14">
      <c r="B556" s="96"/>
      <c r="C556" s="96"/>
      <c r="D556" s="96"/>
      <c r="E556" s="96"/>
      <c r="F556" s="96"/>
      <c r="G556" s="96"/>
      <c r="H556" s="98"/>
      <c r="I556" s="98"/>
      <c r="J556" s="98"/>
      <c r="K556" s="98"/>
      <c r="L556" s="98"/>
      <c r="M556" s="98"/>
      <c r="N556" s="98"/>
    </row>
    <row r="557" spans="2:14">
      <c r="B557" s="96"/>
      <c r="C557" s="96"/>
      <c r="D557" s="96"/>
      <c r="E557" s="96"/>
      <c r="F557" s="96"/>
      <c r="G557" s="96"/>
      <c r="H557" s="98"/>
      <c r="I557" s="98"/>
      <c r="J557" s="98"/>
      <c r="K557" s="98"/>
      <c r="L557" s="98"/>
      <c r="M557" s="98"/>
      <c r="N557" s="98"/>
    </row>
    <row r="558" spans="2:14">
      <c r="B558" s="96"/>
      <c r="C558" s="96"/>
      <c r="D558" s="96"/>
      <c r="E558" s="96"/>
      <c r="F558" s="96"/>
      <c r="G558" s="96"/>
      <c r="H558" s="98"/>
      <c r="I558" s="98"/>
      <c r="J558" s="98"/>
      <c r="K558" s="98"/>
      <c r="L558" s="98"/>
      <c r="M558" s="98"/>
      <c r="N558" s="98"/>
    </row>
    <row r="559" spans="2:14">
      <c r="B559" s="96"/>
      <c r="C559" s="96"/>
      <c r="D559" s="96"/>
      <c r="E559" s="96"/>
      <c r="F559" s="96"/>
      <c r="G559" s="96"/>
      <c r="H559" s="98"/>
      <c r="I559" s="98"/>
      <c r="J559" s="98"/>
      <c r="K559" s="98"/>
      <c r="L559" s="98"/>
      <c r="M559" s="98"/>
      <c r="N559" s="98"/>
    </row>
    <row r="560" spans="2:14">
      <c r="B560" s="96"/>
      <c r="C560" s="96"/>
      <c r="D560" s="96"/>
      <c r="E560" s="96"/>
      <c r="F560" s="96"/>
      <c r="G560" s="96"/>
      <c r="H560" s="98"/>
      <c r="I560" s="98"/>
      <c r="J560" s="98"/>
      <c r="K560" s="98"/>
      <c r="L560" s="98"/>
      <c r="M560" s="98"/>
      <c r="N560" s="98"/>
    </row>
    <row r="561" spans="2:14">
      <c r="B561" s="96"/>
      <c r="C561" s="96"/>
      <c r="D561" s="96"/>
      <c r="E561" s="96"/>
      <c r="F561" s="96"/>
      <c r="G561" s="96"/>
      <c r="H561" s="98"/>
      <c r="I561" s="98"/>
      <c r="J561" s="98"/>
      <c r="K561" s="98"/>
      <c r="L561" s="98"/>
      <c r="M561" s="98"/>
      <c r="N561" s="98"/>
    </row>
    <row r="562" spans="2:14">
      <c r="B562" s="96"/>
      <c r="C562" s="96"/>
      <c r="D562" s="96"/>
      <c r="E562" s="96"/>
      <c r="F562" s="96"/>
      <c r="G562" s="96"/>
      <c r="H562" s="98"/>
      <c r="I562" s="98"/>
      <c r="J562" s="98"/>
      <c r="K562" s="98"/>
      <c r="L562" s="98"/>
      <c r="M562" s="98"/>
      <c r="N562" s="98"/>
    </row>
    <row r="563" spans="2:14">
      <c r="B563" s="96"/>
      <c r="C563" s="96"/>
      <c r="D563" s="96"/>
      <c r="E563" s="96"/>
      <c r="F563" s="96"/>
      <c r="G563" s="96"/>
      <c r="H563" s="98"/>
      <c r="I563" s="98"/>
      <c r="J563" s="98"/>
      <c r="K563" s="98"/>
      <c r="L563" s="98"/>
      <c r="M563" s="98"/>
      <c r="N563" s="98"/>
    </row>
    <row r="564" spans="2:14">
      <c r="B564" s="96"/>
      <c r="C564" s="96"/>
      <c r="D564" s="96"/>
      <c r="E564" s="96"/>
      <c r="F564" s="96"/>
      <c r="G564" s="96"/>
      <c r="H564" s="98"/>
      <c r="I564" s="98"/>
      <c r="J564" s="98"/>
      <c r="K564" s="98"/>
      <c r="L564" s="98"/>
      <c r="M564" s="98"/>
      <c r="N564" s="98"/>
    </row>
    <row r="565" spans="2:14">
      <c r="B565" s="96"/>
      <c r="C565" s="96"/>
      <c r="D565" s="96"/>
      <c r="E565" s="96"/>
      <c r="F565" s="96"/>
      <c r="G565" s="96"/>
      <c r="H565" s="98"/>
      <c r="I565" s="98"/>
      <c r="J565" s="98"/>
      <c r="K565" s="98"/>
      <c r="L565" s="98"/>
      <c r="M565" s="98"/>
      <c r="N565" s="98"/>
    </row>
    <row r="566" spans="2:14">
      <c r="B566" s="96"/>
      <c r="C566" s="96"/>
      <c r="D566" s="96"/>
      <c r="E566" s="96"/>
      <c r="F566" s="96"/>
      <c r="G566" s="96"/>
      <c r="H566" s="98"/>
      <c r="I566" s="98"/>
      <c r="J566" s="98"/>
      <c r="K566" s="98"/>
      <c r="L566" s="98"/>
      <c r="M566" s="98"/>
      <c r="N566" s="98"/>
    </row>
    <row r="567" spans="2:14">
      <c r="B567" s="96"/>
      <c r="C567" s="96"/>
      <c r="D567" s="96"/>
      <c r="E567" s="96"/>
      <c r="F567" s="96"/>
      <c r="G567" s="96"/>
      <c r="H567" s="98"/>
      <c r="I567" s="98"/>
      <c r="J567" s="98"/>
      <c r="K567" s="98"/>
      <c r="L567" s="98"/>
      <c r="M567" s="98"/>
      <c r="N567" s="98"/>
    </row>
    <row r="568" spans="2:14">
      <c r="B568" s="96"/>
      <c r="C568" s="96"/>
      <c r="D568" s="96"/>
      <c r="E568" s="96"/>
      <c r="F568" s="96"/>
      <c r="G568" s="96"/>
      <c r="H568" s="98"/>
      <c r="I568" s="98"/>
      <c r="J568" s="98"/>
      <c r="K568" s="98"/>
      <c r="L568" s="98"/>
      <c r="M568" s="98"/>
      <c r="N568" s="98"/>
    </row>
    <row r="569" spans="2:14">
      <c r="B569" s="96"/>
      <c r="C569" s="96"/>
      <c r="D569" s="96"/>
      <c r="E569" s="96"/>
      <c r="F569" s="96"/>
      <c r="G569" s="96"/>
      <c r="H569" s="98"/>
      <c r="I569" s="98"/>
      <c r="J569" s="98"/>
      <c r="K569" s="98"/>
      <c r="L569" s="98"/>
      <c r="M569" s="98"/>
      <c r="N569" s="98"/>
    </row>
    <row r="570" spans="2:14">
      <c r="B570" s="96"/>
      <c r="C570" s="96"/>
      <c r="D570" s="96"/>
      <c r="E570" s="96"/>
      <c r="F570" s="96"/>
      <c r="G570" s="96"/>
      <c r="H570" s="98"/>
      <c r="I570" s="98"/>
      <c r="J570" s="98"/>
      <c r="K570" s="98"/>
      <c r="L570" s="98"/>
      <c r="M570" s="98"/>
      <c r="N570" s="98"/>
    </row>
    <row r="571" spans="2:14">
      <c r="B571" s="96"/>
      <c r="C571" s="96"/>
      <c r="D571" s="96"/>
      <c r="E571" s="96"/>
      <c r="F571" s="96"/>
      <c r="G571" s="96"/>
      <c r="H571" s="98"/>
      <c r="I571" s="98"/>
      <c r="J571" s="98"/>
      <c r="K571" s="98"/>
      <c r="L571" s="98"/>
      <c r="M571" s="98"/>
      <c r="N571" s="98"/>
    </row>
    <row r="572" spans="2:14">
      <c r="B572" s="96"/>
      <c r="C572" s="96"/>
      <c r="D572" s="96"/>
      <c r="E572" s="96"/>
      <c r="F572" s="96"/>
      <c r="G572" s="96"/>
      <c r="H572" s="98"/>
      <c r="I572" s="98"/>
      <c r="J572" s="98"/>
      <c r="K572" s="98"/>
      <c r="L572" s="98"/>
      <c r="M572" s="98"/>
      <c r="N572" s="98"/>
    </row>
    <row r="573" spans="2:14">
      <c r="B573" s="96"/>
      <c r="C573" s="96"/>
      <c r="D573" s="96"/>
      <c r="E573" s="96"/>
      <c r="F573" s="96"/>
      <c r="G573" s="96"/>
      <c r="H573" s="98"/>
      <c r="I573" s="98"/>
      <c r="J573" s="98"/>
      <c r="K573" s="98"/>
      <c r="L573" s="98"/>
      <c r="M573" s="98"/>
      <c r="N573" s="98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1.710937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13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152</v>
      </c>
      <c r="C1" s="46" t="s" vm="1">
        <v>240</v>
      </c>
    </row>
    <row r="2" spans="2:15">
      <c r="B2" s="46" t="s">
        <v>151</v>
      </c>
      <c r="C2" s="46" t="s">
        <v>241</v>
      </c>
    </row>
    <row r="3" spans="2:15">
      <c r="B3" s="46" t="s">
        <v>153</v>
      </c>
      <c r="C3" s="46" t="s">
        <v>242</v>
      </c>
    </row>
    <row r="4" spans="2:15">
      <c r="B4" s="46" t="s">
        <v>154</v>
      </c>
      <c r="C4" s="46" t="s">
        <v>243</v>
      </c>
    </row>
    <row r="6" spans="2:15" ht="26.25" customHeight="1">
      <c r="B6" s="151" t="s">
        <v>180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15" ht="26.25" customHeight="1">
      <c r="B7" s="151" t="s">
        <v>98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</row>
    <row r="8" spans="2:15" s="3" customFormat="1" ht="63">
      <c r="B8" s="21" t="s">
        <v>120</v>
      </c>
      <c r="C8" s="29" t="s">
        <v>49</v>
      </c>
      <c r="D8" s="29" t="s">
        <v>124</v>
      </c>
      <c r="E8" s="29" t="s">
        <v>122</v>
      </c>
      <c r="F8" s="29" t="s">
        <v>70</v>
      </c>
      <c r="G8" s="29" t="s">
        <v>14</v>
      </c>
      <c r="H8" s="29" t="s">
        <v>71</v>
      </c>
      <c r="I8" s="29" t="s">
        <v>108</v>
      </c>
      <c r="J8" s="29" t="s">
        <v>215</v>
      </c>
      <c r="K8" s="29" t="s">
        <v>214</v>
      </c>
      <c r="L8" s="29" t="s">
        <v>66</v>
      </c>
      <c r="M8" s="29" t="s">
        <v>63</v>
      </c>
      <c r="N8" s="29" t="s">
        <v>155</v>
      </c>
      <c r="O8" s="19" t="s">
        <v>157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222</v>
      </c>
      <c r="K9" s="31"/>
      <c r="L9" s="31" t="s">
        <v>218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0" t="s">
        <v>33</v>
      </c>
      <c r="C11" s="90"/>
      <c r="D11" s="91"/>
      <c r="E11" s="90"/>
      <c r="F11" s="91"/>
      <c r="G11" s="90"/>
      <c r="H11" s="90"/>
      <c r="I11" s="91"/>
      <c r="J11" s="93"/>
      <c r="K11" s="105"/>
      <c r="L11" s="93">
        <v>1435517.9675159759</v>
      </c>
      <c r="M11" s="94"/>
      <c r="N11" s="94">
        <f>IFERROR(L11/$L$11,0)</f>
        <v>1</v>
      </c>
      <c r="O11" s="94">
        <f>L11/'סכום נכסי הקרן'!$C$42</f>
        <v>1.2873058277278032E-2</v>
      </c>
    </row>
    <row r="12" spans="2:15" s="4" customFormat="1" ht="18" customHeight="1">
      <c r="B12" s="115" t="s">
        <v>206</v>
      </c>
      <c r="C12" s="90"/>
      <c r="D12" s="91"/>
      <c r="E12" s="90"/>
      <c r="F12" s="91"/>
      <c r="G12" s="90"/>
      <c r="H12" s="90"/>
      <c r="I12" s="91"/>
      <c r="J12" s="93"/>
      <c r="K12" s="105"/>
      <c r="L12" s="93">
        <v>1435517.9675159752</v>
      </c>
      <c r="M12" s="94"/>
      <c r="N12" s="94">
        <f t="shared" ref="N12:N26" si="0">IFERROR(L12/$L$11,0)</f>
        <v>0.99999999999999956</v>
      </c>
      <c r="O12" s="94">
        <f>L12/'סכום נכסי הקרן'!$C$42</f>
        <v>1.2873058277278025E-2</v>
      </c>
    </row>
    <row r="13" spans="2:15">
      <c r="B13" s="87" t="s">
        <v>57</v>
      </c>
      <c r="C13" s="82"/>
      <c r="D13" s="83"/>
      <c r="E13" s="82"/>
      <c r="F13" s="83"/>
      <c r="G13" s="82"/>
      <c r="H13" s="82"/>
      <c r="I13" s="83"/>
      <c r="J13" s="85"/>
      <c r="K13" s="103"/>
      <c r="L13" s="85">
        <v>548817.76386389113</v>
      </c>
      <c r="M13" s="86"/>
      <c r="N13" s="86">
        <f t="shared" si="0"/>
        <v>0.38231340622894944</v>
      </c>
      <c r="O13" s="86">
        <f>L13/'סכום נכסי הקרן'!$C$42</f>
        <v>4.9215427585699361E-3</v>
      </c>
    </row>
    <row r="14" spans="2:15">
      <c r="B14" s="88" t="s">
        <v>1847</v>
      </c>
      <c r="C14" s="90" t="s">
        <v>1848</v>
      </c>
      <c r="D14" s="91" t="s">
        <v>29</v>
      </c>
      <c r="E14" s="90"/>
      <c r="F14" s="91" t="s">
        <v>1657</v>
      </c>
      <c r="G14" s="90" t="s">
        <v>700</v>
      </c>
      <c r="H14" s="90" t="s">
        <v>701</v>
      </c>
      <c r="I14" s="91" t="s">
        <v>140</v>
      </c>
      <c r="J14" s="93">
        <v>9910.0409290000007</v>
      </c>
      <c r="K14" s="105">
        <v>102865.8878</v>
      </c>
      <c r="L14" s="93">
        <v>40964.796283316005</v>
      </c>
      <c r="M14" s="94">
        <v>3.2159845761692948E-5</v>
      </c>
      <c r="N14" s="94">
        <f t="shared" si="0"/>
        <v>2.8536595995521809E-2</v>
      </c>
      <c r="O14" s="94">
        <f>L14/'סכום נכסי הקרן'!$C$42</f>
        <v>3.6735326328549118E-4</v>
      </c>
    </row>
    <row r="15" spans="2:15">
      <c r="B15" s="88" t="s">
        <v>1849</v>
      </c>
      <c r="C15" s="90" t="s">
        <v>1850</v>
      </c>
      <c r="D15" s="91" t="s">
        <v>29</v>
      </c>
      <c r="E15" s="90"/>
      <c r="F15" s="91" t="s">
        <v>1657</v>
      </c>
      <c r="G15" s="90" t="s">
        <v>863</v>
      </c>
      <c r="H15" s="90" t="s">
        <v>701</v>
      </c>
      <c r="I15" s="91" t="s">
        <v>138</v>
      </c>
      <c r="J15" s="93">
        <v>1682.988439</v>
      </c>
      <c r="K15" s="105">
        <v>1026095</v>
      </c>
      <c r="L15" s="93">
        <v>63895.494929641995</v>
      </c>
      <c r="M15" s="94">
        <v>1.1969721724182954E-2</v>
      </c>
      <c r="N15" s="94">
        <f t="shared" si="0"/>
        <v>4.4510411137665469E-2</v>
      </c>
      <c r="O15" s="94">
        <f>L15/'סכום נכסי הקרן'!$C$42</f>
        <v>5.7298511652077277E-4</v>
      </c>
    </row>
    <row r="16" spans="2:15">
      <c r="B16" s="88" t="s">
        <v>1851</v>
      </c>
      <c r="C16" s="90" t="s">
        <v>1852</v>
      </c>
      <c r="D16" s="91" t="s">
        <v>29</v>
      </c>
      <c r="E16" s="90"/>
      <c r="F16" s="91" t="s">
        <v>1657</v>
      </c>
      <c r="G16" s="90" t="s">
        <v>955</v>
      </c>
      <c r="H16" s="90" t="s">
        <v>701</v>
      </c>
      <c r="I16" s="91" t="s">
        <v>138</v>
      </c>
      <c r="J16" s="93">
        <v>61410.753989000012</v>
      </c>
      <c r="K16" s="105">
        <v>34634.089999999997</v>
      </c>
      <c r="L16" s="93">
        <v>78695.506485393038</v>
      </c>
      <c r="M16" s="94">
        <v>7.1196685665107593E-3</v>
      </c>
      <c r="N16" s="94">
        <f t="shared" si="0"/>
        <v>5.4820286660408682E-2</v>
      </c>
      <c r="O16" s="94">
        <f>L16/'סכום נכסי הקרן'!$C$42</f>
        <v>7.0570474495652846E-4</v>
      </c>
    </row>
    <row r="17" spans="2:15">
      <c r="B17" s="88" t="s">
        <v>1853</v>
      </c>
      <c r="C17" s="90" t="s">
        <v>1854</v>
      </c>
      <c r="D17" s="91" t="s">
        <v>29</v>
      </c>
      <c r="E17" s="90"/>
      <c r="F17" s="91" t="s">
        <v>1657</v>
      </c>
      <c r="G17" s="90" t="s">
        <v>1855</v>
      </c>
      <c r="H17" s="90" t="s">
        <v>701</v>
      </c>
      <c r="I17" s="91" t="s">
        <v>140</v>
      </c>
      <c r="J17" s="93">
        <v>9525.9331680000032</v>
      </c>
      <c r="K17" s="105">
        <v>226145</v>
      </c>
      <c r="L17" s="93">
        <v>86568.221046438019</v>
      </c>
      <c r="M17" s="94">
        <v>3.7806169712325866E-2</v>
      </c>
      <c r="N17" s="94">
        <f t="shared" si="0"/>
        <v>6.030451934797855E-2</v>
      </c>
      <c r="O17" s="94">
        <f>L17/'סכום נכסי הקרן'!$C$42</f>
        <v>7.763035919497685E-4</v>
      </c>
    </row>
    <row r="18" spans="2:15">
      <c r="B18" s="88" t="s">
        <v>1856</v>
      </c>
      <c r="C18" s="90" t="s">
        <v>1857</v>
      </c>
      <c r="D18" s="91" t="s">
        <v>29</v>
      </c>
      <c r="E18" s="90"/>
      <c r="F18" s="91" t="s">
        <v>1657</v>
      </c>
      <c r="G18" s="90" t="s">
        <v>1855</v>
      </c>
      <c r="H18" s="90" t="s">
        <v>701</v>
      </c>
      <c r="I18" s="91" t="s">
        <v>138</v>
      </c>
      <c r="J18" s="93">
        <v>23361.56348700001</v>
      </c>
      <c r="K18" s="105">
        <v>116645.7</v>
      </c>
      <c r="L18" s="93">
        <v>100825.954176987</v>
      </c>
      <c r="M18" s="94">
        <v>3.8804145704090159E-2</v>
      </c>
      <c r="N18" s="94">
        <f t="shared" si="0"/>
        <v>7.0236636850639009E-2</v>
      </c>
      <c r="O18" s="94">
        <f>L18/'סכום נכסי הקרן'!$C$42</f>
        <v>9.0416031937828965E-4</v>
      </c>
    </row>
    <row r="19" spans="2:15">
      <c r="B19" s="88" t="s">
        <v>1858</v>
      </c>
      <c r="C19" s="90" t="s">
        <v>1859</v>
      </c>
      <c r="D19" s="91" t="s">
        <v>29</v>
      </c>
      <c r="E19" s="90"/>
      <c r="F19" s="91" t="s">
        <v>1657</v>
      </c>
      <c r="G19" s="90" t="s">
        <v>1860</v>
      </c>
      <c r="H19" s="90" t="s">
        <v>701</v>
      </c>
      <c r="I19" s="91" t="s">
        <v>141</v>
      </c>
      <c r="J19" s="93">
        <v>5361938.7756710015</v>
      </c>
      <c r="K19" s="105">
        <v>126</v>
      </c>
      <c r="L19" s="93">
        <v>31555.449374378011</v>
      </c>
      <c r="M19" s="94">
        <v>2.2723643537251621E-5</v>
      </c>
      <c r="N19" s="94">
        <f t="shared" si="0"/>
        <v>2.1981925749756825E-2</v>
      </c>
      <c r="O19" s="94">
        <f>L19/'סכום נכסי הקרן'!$C$42</f>
        <v>2.829746112234182E-4</v>
      </c>
    </row>
    <row r="20" spans="2:15">
      <c r="B20" s="88" t="s">
        <v>1861</v>
      </c>
      <c r="C20" s="90" t="s">
        <v>1862</v>
      </c>
      <c r="D20" s="91" t="s">
        <v>29</v>
      </c>
      <c r="E20" s="90"/>
      <c r="F20" s="91" t="s">
        <v>1657</v>
      </c>
      <c r="G20" s="90" t="s">
        <v>559</v>
      </c>
      <c r="H20" s="90"/>
      <c r="I20" s="91" t="s">
        <v>141</v>
      </c>
      <c r="J20" s="93">
        <v>194928.10601300001</v>
      </c>
      <c r="K20" s="105">
        <v>16070.32</v>
      </c>
      <c r="L20" s="93">
        <v>146312.34156773702</v>
      </c>
      <c r="M20" s="94">
        <v>1.7229588006850959E-4</v>
      </c>
      <c r="N20" s="94">
        <f t="shared" si="0"/>
        <v>0.10192303048697905</v>
      </c>
      <c r="O20" s="94">
        <f>L20/'סכום נכסי הקרן'!$C$42</f>
        <v>1.3120611112556668E-3</v>
      </c>
    </row>
    <row r="21" spans="2:15">
      <c r="B21" s="95"/>
      <c r="C21" s="90"/>
      <c r="D21" s="90"/>
      <c r="E21" s="90"/>
      <c r="F21" s="90"/>
      <c r="G21" s="90"/>
      <c r="H21" s="90"/>
      <c r="I21" s="90"/>
      <c r="J21" s="93"/>
      <c r="K21" s="105"/>
      <c r="L21" s="90"/>
      <c r="M21" s="90"/>
      <c r="N21" s="94"/>
      <c r="O21" s="90"/>
    </row>
    <row r="22" spans="2:15">
      <c r="B22" s="87" t="s">
        <v>31</v>
      </c>
      <c r="C22" s="82"/>
      <c r="D22" s="83"/>
      <c r="E22" s="82"/>
      <c r="F22" s="83"/>
      <c r="G22" s="82"/>
      <c r="H22" s="82"/>
      <c r="I22" s="83"/>
      <c r="J22" s="85"/>
      <c r="K22" s="103"/>
      <c r="L22" s="85">
        <v>886700.20365208399</v>
      </c>
      <c r="M22" s="86"/>
      <c r="N22" s="86">
        <f t="shared" si="0"/>
        <v>0.61768659377105006</v>
      </c>
      <c r="O22" s="86">
        <f>L22/'סכום נכסי הקרן'!$C$42</f>
        <v>7.9515155187080879E-3</v>
      </c>
    </row>
    <row r="23" spans="2:15">
      <c r="B23" s="88" t="s">
        <v>1863</v>
      </c>
      <c r="C23" s="90" t="s">
        <v>1864</v>
      </c>
      <c r="D23" s="91" t="s">
        <v>29</v>
      </c>
      <c r="E23" s="90"/>
      <c r="F23" s="91" t="s">
        <v>1608</v>
      </c>
      <c r="G23" s="90" t="s">
        <v>559</v>
      </c>
      <c r="H23" s="90"/>
      <c r="I23" s="91" t="s">
        <v>138</v>
      </c>
      <c r="J23" s="93">
        <v>71338.889073999992</v>
      </c>
      <c r="K23" s="105">
        <v>19790</v>
      </c>
      <c r="L23" s="93">
        <v>52236.474745469</v>
      </c>
      <c r="M23" s="94">
        <v>9.2496885625564622E-3</v>
      </c>
      <c r="N23" s="94">
        <f t="shared" si="0"/>
        <v>3.6388589991568784E-2</v>
      </c>
      <c r="O23" s="94">
        <f>L23/'סכום נכסי הקרן'!$C$42</f>
        <v>4.6843243958944104E-4</v>
      </c>
    </row>
    <row r="24" spans="2:15">
      <c r="B24" s="88" t="s">
        <v>1865</v>
      </c>
      <c r="C24" s="90" t="s">
        <v>1866</v>
      </c>
      <c r="D24" s="91" t="s">
        <v>29</v>
      </c>
      <c r="E24" s="90"/>
      <c r="F24" s="91" t="s">
        <v>1608</v>
      </c>
      <c r="G24" s="90" t="s">
        <v>559</v>
      </c>
      <c r="H24" s="90"/>
      <c r="I24" s="91" t="s">
        <v>138</v>
      </c>
      <c r="J24" s="93">
        <v>401137.95114700007</v>
      </c>
      <c r="K24" s="105">
        <v>3539</v>
      </c>
      <c r="L24" s="93">
        <v>52526.206736996013</v>
      </c>
      <c r="M24" s="94">
        <v>6.9067869660393638E-3</v>
      </c>
      <c r="N24" s="94">
        <f t="shared" si="0"/>
        <v>3.6590420966926315E-2</v>
      </c>
      <c r="O24" s="94">
        <f>L24/'סכום נכסי הקרן'!$C$42</f>
        <v>4.710306214973784E-4</v>
      </c>
    </row>
    <row r="25" spans="2:15">
      <c r="B25" s="88" t="s">
        <v>1867</v>
      </c>
      <c r="C25" s="90" t="s">
        <v>1868</v>
      </c>
      <c r="D25" s="91" t="s">
        <v>129</v>
      </c>
      <c r="E25" s="90"/>
      <c r="F25" s="91" t="s">
        <v>1608</v>
      </c>
      <c r="G25" s="90" t="s">
        <v>559</v>
      </c>
      <c r="H25" s="90"/>
      <c r="I25" s="91" t="s">
        <v>138</v>
      </c>
      <c r="J25" s="93">
        <v>5315581.0827640016</v>
      </c>
      <c r="K25" s="105">
        <v>1479.4</v>
      </c>
      <c r="L25" s="93">
        <v>290963.21419205779</v>
      </c>
      <c r="M25" s="94">
        <v>8.2926688014939281E-3</v>
      </c>
      <c r="N25" s="94">
        <f t="shared" si="0"/>
        <v>0.20268866066200572</v>
      </c>
      <c r="O25" s="94">
        <f>L25/'סכום נכסי הקרן'!$C$42</f>
        <v>2.6092229408454307E-3</v>
      </c>
    </row>
    <row r="26" spans="2:15">
      <c r="B26" s="88" t="s">
        <v>1869</v>
      </c>
      <c r="C26" s="90" t="s">
        <v>1870</v>
      </c>
      <c r="D26" s="91" t="s">
        <v>129</v>
      </c>
      <c r="E26" s="90"/>
      <c r="F26" s="91" t="s">
        <v>1608</v>
      </c>
      <c r="G26" s="90" t="s">
        <v>559</v>
      </c>
      <c r="H26" s="90"/>
      <c r="I26" s="91" t="s">
        <v>138</v>
      </c>
      <c r="J26" s="93">
        <v>1085727.4148990004</v>
      </c>
      <c r="K26" s="105">
        <v>12221.83</v>
      </c>
      <c r="L26" s="93">
        <v>490974.30797756126</v>
      </c>
      <c r="M26" s="94">
        <v>1.058824985181198E-2</v>
      </c>
      <c r="N26" s="94">
        <f t="shared" si="0"/>
        <v>0.34201892215054924</v>
      </c>
      <c r="O26" s="94">
        <f>L26/'סכום נכסי הקרן'!$C$42</f>
        <v>4.4028295167758387E-3</v>
      </c>
    </row>
    <row r="27" spans="2:15">
      <c r="B27" s="95"/>
      <c r="C27" s="90"/>
      <c r="D27" s="90"/>
      <c r="E27" s="90"/>
      <c r="F27" s="90"/>
      <c r="G27" s="90"/>
      <c r="H27" s="90"/>
      <c r="I27" s="90"/>
      <c r="J27" s="93"/>
      <c r="K27" s="105"/>
      <c r="L27" s="90"/>
      <c r="M27" s="90"/>
      <c r="N27" s="94"/>
      <c r="O27" s="90"/>
    </row>
    <row r="28" spans="2:15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2:15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2:15">
      <c r="B30" s="112" t="s">
        <v>230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2:15">
      <c r="B31" s="112" t="s">
        <v>117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2:15">
      <c r="B32" s="112" t="s">
        <v>213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</row>
    <row r="33" spans="2:15">
      <c r="B33" s="112" t="s">
        <v>221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2:1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spans="2:1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2:1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spans="2:1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2:15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2:1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</row>
    <row r="40" spans="2:1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</row>
    <row r="41" spans="2:15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</row>
    <row r="42" spans="2:1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  <row r="43" spans="2:15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2:15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2:15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2:15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</row>
    <row r="49" spans="2:15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</row>
    <row r="50" spans="2:15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2:15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1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3" spans="2:15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</row>
    <row r="54" spans="2:1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</row>
    <row r="55" spans="2:15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</row>
    <row r="56" spans="2:1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</row>
    <row r="57" spans="2:15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</row>
    <row r="58" spans="2:15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</row>
    <row r="59" spans="2:15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</row>
    <row r="60" spans="2:15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</row>
    <row r="61" spans="2:15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</row>
    <row r="62" spans="2:15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</row>
    <row r="63" spans="2:15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</row>
    <row r="64" spans="2:15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</row>
    <row r="65" spans="2:15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</row>
    <row r="67" spans="2:15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</row>
    <row r="68" spans="2:1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</row>
    <row r="69" spans="2:15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</row>
    <row r="70" spans="2:15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</row>
    <row r="71" spans="2:1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</row>
    <row r="72" spans="2:15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</row>
    <row r="73" spans="2:15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</row>
    <row r="74" spans="2:15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</row>
    <row r="75" spans="2:15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</row>
    <row r="76" spans="2:15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</row>
    <row r="77" spans="2:15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</row>
    <row r="78" spans="2:15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</row>
    <row r="79" spans="2:15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</row>
    <row r="80" spans="2:15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</row>
    <row r="81" spans="2:15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</row>
    <row r="82" spans="2:15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</row>
    <row r="83" spans="2:15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</row>
    <row r="84" spans="2:15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</row>
    <row r="85" spans="2:15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</row>
    <row r="86" spans="2:15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</row>
    <row r="87" spans="2:15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</row>
    <row r="88" spans="2:15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</row>
    <row r="89" spans="2:15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</row>
    <row r="90" spans="2:15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</row>
    <row r="91" spans="2:15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</row>
    <row r="92" spans="2:15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</row>
    <row r="93" spans="2:15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</row>
    <row r="94" spans="2:15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</row>
    <row r="95" spans="2:15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</row>
    <row r="96" spans="2:15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</row>
    <row r="97" spans="2:15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</row>
    <row r="98" spans="2:15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</row>
    <row r="99" spans="2:15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</row>
    <row r="100" spans="2:15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2:15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</row>
    <row r="102" spans="2:15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</row>
    <row r="103" spans="2:15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</row>
    <row r="104" spans="2:15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</row>
    <row r="105" spans="2:15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</row>
    <row r="106" spans="2:15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</row>
    <row r="107" spans="2:15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</row>
    <row r="108" spans="2:15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</row>
    <row r="109" spans="2:15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</row>
    <row r="110" spans="2:15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</row>
    <row r="111" spans="2:15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2:15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2:15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</row>
    <row r="114" spans="2:15"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</row>
    <row r="115" spans="2:15"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2:15"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2:15"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2:15"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2:15"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2:15"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2:15"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2:15"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2:15"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2:15"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</row>
    <row r="125" spans="2:15"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</row>
    <row r="126" spans="2:15"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</row>
    <row r="127" spans="2:15">
      <c r="B127" s="96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</row>
    <row r="128" spans="2:15">
      <c r="B128" s="96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</row>
    <row r="129" spans="2:15">
      <c r="B129" s="96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</row>
    <row r="130" spans="2:15">
      <c r="B130" s="96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</row>
    <row r="131" spans="2:15">
      <c r="B131" s="96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</row>
    <row r="132" spans="2:15">
      <c r="B132" s="96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</row>
    <row r="133" spans="2:15">
      <c r="B133" s="96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</row>
    <row r="134" spans="2:15">
      <c r="B134" s="96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</row>
    <row r="135" spans="2:15">
      <c r="B135" s="96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</row>
    <row r="136" spans="2:15">
      <c r="B136" s="96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</row>
    <row r="137" spans="2:15">
      <c r="B137" s="96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</row>
    <row r="138" spans="2:15">
      <c r="B138" s="96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</row>
    <row r="139" spans="2:15">
      <c r="B139" s="96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</row>
    <row r="140" spans="2:15">
      <c r="B140" s="96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</row>
    <row r="141" spans="2:15">
      <c r="B141" s="96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</row>
    <row r="142" spans="2:15">
      <c r="B142" s="96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</row>
    <row r="143" spans="2:15">
      <c r="B143" s="96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</row>
    <row r="144" spans="2:15">
      <c r="B144" s="96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</row>
    <row r="145" spans="2:15">
      <c r="B145" s="96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</row>
    <row r="146" spans="2:15">
      <c r="B146" s="96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</row>
    <row r="147" spans="2:15">
      <c r="B147" s="96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</row>
    <row r="148" spans="2:15">
      <c r="B148" s="96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</row>
    <row r="149" spans="2:15">
      <c r="B149" s="96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</row>
    <row r="150" spans="2:15">
      <c r="B150" s="96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</row>
    <row r="151" spans="2:15">
      <c r="B151" s="96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</row>
    <row r="152" spans="2:15">
      <c r="B152" s="96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</row>
    <row r="153" spans="2:15">
      <c r="B153" s="96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</row>
    <row r="154" spans="2:15">
      <c r="B154" s="96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</row>
    <row r="155" spans="2:15">
      <c r="B155" s="96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</row>
    <row r="156" spans="2:15">
      <c r="B156" s="96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</row>
    <row r="157" spans="2:15">
      <c r="B157" s="96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</row>
    <row r="158" spans="2:15">
      <c r="B158" s="96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</row>
    <row r="159" spans="2:15">
      <c r="B159" s="96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</row>
    <row r="160" spans="2:15">
      <c r="B160" s="96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</row>
    <row r="161" spans="2:15">
      <c r="B161" s="96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</row>
    <row r="162" spans="2:15">
      <c r="B162" s="96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</row>
    <row r="163" spans="2:15">
      <c r="B163" s="96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</row>
    <row r="164" spans="2:15">
      <c r="B164" s="96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</row>
    <row r="165" spans="2:15">
      <c r="B165" s="96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</row>
    <row r="166" spans="2:15">
      <c r="B166" s="96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</row>
    <row r="167" spans="2:15">
      <c r="B167" s="96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</row>
    <row r="168" spans="2:15">
      <c r="B168" s="96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</row>
    <row r="169" spans="2:15">
      <c r="B169" s="96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</row>
    <row r="170" spans="2:15">
      <c r="B170" s="96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</row>
    <row r="171" spans="2:15">
      <c r="B171" s="96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</row>
    <row r="172" spans="2:15">
      <c r="B172" s="96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</row>
    <row r="173" spans="2:15">
      <c r="B173" s="96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</row>
    <row r="174" spans="2:15">
      <c r="B174" s="96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</row>
    <row r="175" spans="2:15">
      <c r="B175" s="96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</row>
    <row r="176" spans="2:15">
      <c r="B176" s="96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</row>
    <row r="177" spans="2:15">
      <c r="B177" s="96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</row>
    <row r="178" spans="2:15">
      <c r="B178" s="96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</row>
    <row r="179" spans="2:15">
      <c r="B179" s="96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</row>
    <row r="180" spans="2:15">
      <c r="B180" s="96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</row>
    <row r="181" spans="2:15">
      <c r="B181" s="96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</row>
    <row r="182" spans="2:15">
      <c r="B182" s="96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</row>
    <row r="183" spans="2:15">
      <c r="B183" s="96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</row>
    <row r="184" spans="2:15">
      <c r="B184" s="96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</row>
    <row r="185" spans="2:15">
      <c r="B185" s="96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</row>
    <row r="186" spans="2:15">
      <c r="B186" s="96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</row>
    <row r="187" spans="2:15">
      <c r="B187" s="96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</row>
    <row r="188" spans="2:15">
      <c r="B188" s="96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</row>
    <row r="189" spans="2:15">
      <c r="B189" s="96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</row>
    <row r="190" spans="2:15">
      <c r="B190" s="96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</row>
    <row r="191" spans="2:15">
      <c r="B191" s="96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</row>
    <row r="192" spans="2:15">
      <c r="B192" s="96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</row>
    <row r="193" spans="2:15">
      <c r="B193" s="96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</row>
    <row r="194" spans="2:15">
      <c r="B194" s="96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</row>
    <row r="195" spans="2:15">
      <c r="B195" s="96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</row>
    <row r="196" spans="2:15">
      <c r="B196" s="96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</row>
    <row r="197" spans="2:15">
      <c r="B197" s="96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</row>
    <row r="198" spans="2:15">
      <c r="B198" s="96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</row>
    <row r="199" spans="2:15">
      <c r="B199" s="96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</row>
    <row r="200" spans="2:15">
      <c r="B200" s="96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</row>
    <row r="201" spans="2:15">
      <c r="B201" s="96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</row>
    <row r="202" spans="2:15">
      <c r="B202" s="96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</row>
    <row r="203" spans="2:15">
      <c r="B203" s="96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</row>
    <row r="204" spans="2:15">
      <c r="B204" s="96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</row>
    <row r="205" spans="2:15">
      <c r="B205" s="96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</row>
    <row r="206" spans="2:15">
      <c r="B206" s="96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</row>
    <row r="207" spans="2:15">
      <c r="B207" s="96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</row>
    <row r="208" spans="2:15">
      <c r="B208" s="96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</row>
    <row r="209" spans="2:15">
      <c r="B209" s="96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</row>
    <row r="210" spans="2:15">
      <c r="B210" s="96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</row>
    <row r="211" spans="2:15">
      <c r="B211" s="96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</row>
    <row r="212" spans="2:15">
      <c r="B212" s="96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</row>
    <row r="213" spans="2:15">
      <c r="B213" s="96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</row>
    <row r="214" spans="2:15">
      <c r="B214" s="96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</row>
    <row r="215" spans="2:15">
      <c r="B215" s="96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</row>
    <row r="216" spans="2:15">
      <c r="B216" s="96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</row>
    <row r="217" spans="2:15">
      <c r="B217" s="96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</row>
    <row r="218" spans="2:15">
      <c r="B218" s="96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</row>
    <row r="219" spans="2:15">
      <c r="B219" s="96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</row>
    <row r="220" spans="2:15">
      <c r="B220" s="96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</row>
    <row r="221" spans="2:15">
      <c r="B221" s="96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</row>
    <row r="222" spans="2:15">
      <c r="B222" s="96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</row>
    <row r="223" spans="2:15">
      <c r="B223" s="96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</row>
    <row r="224" spans="2:15">
      <c r="B224" s="96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</row>
    <row r="225" spans="2:15">
      <c r="B225" s="96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</row>
    <row r="226" spans="2:15">
      <c r="B226" s="96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</row>
    <row r="227" spans="2:15">
      <c r="B227" s="96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</row>
    <row r="228" spans="2:15">
      <c r="B228" s="96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</row>
    <row r="229" spans="2:15">
      <c r="B229" s="96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</row>
    <row r="230" spans="2:15">
      <c r="B230" s="96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</row>
    <row r="231" spans="2:15">
      <c r="B231" s="96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</row>
    <row r="232" spans="2:15">
      <c r="B232" s="96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</row>
    <row r="233" spans="2:15">
      <c r="B233" s="96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</row>
    <row r="234" spans="2:15">
      <c r="B234" s="96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</row>
    <row r="235" spans="2:15">
      <c r="B235" s="96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</row>
    <row r="236" spans="2:15">
      <c r="B236" s="96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</row>
    <row r="237" spans="2:15">
      <c r="B237" s="96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</row>
    <row r="238" spans="2:15">
      <c r="B238" s="96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</row>
    <row r="239" spans="2:15">
      <c r="B239" s="96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</row>
    <row r="240" spans="2:15">
      <c r="B240" s="96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</row>
    <row r="241" spans="2:15">
      <c r="B241" s="96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</row>
    <row r="242" spans="2:15">
      <c r="B242" s="96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</row>
    <row r="243" spans="2:15">
      <c r="B243" s="96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</row>
    <row r="244" spans="2:15">
      <c r="B244" s="96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</row>
    <row r="245" spans="2:15">
      <c r="B245" s="96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</row>
    <row r="246" spans="2:15">
      <c r="B246" s="96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</row>
    <row r="247" spans="2:15">
      <c r="B247" s="96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</row>
    <row r="248" spans="2:15">
      <c r="B248" s="96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</row>
    <row r="249" spans="2:15">
      <c r="B249" s="96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</row>
    <row r="250" spans="2:15">
      <c r="B250" s="96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</row>
    <row r="251" spans="2:15">
      <c r="B251" s="96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</row>
    <row r="252" spans="2:15">
      <c r="B252" s="96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</row>
    <row r="253" spans="2:15">
      <c r="B253" s="96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</row>
    <row r="254" spans="2:15">
      <c r="B254" s="96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</row>
    <row r="255" spans="2:15">
      <c r="B255" s="96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</row>
    <row r="256" spans="2:15">
      <c r="B256" s="96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</row>
    <row r="257" spans="2:15">
      <c r="B257" s="96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</row>
    <row r="258" spans="2:15">
      <c r="B258" s="96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</row>
    <row r="259" spans="2:15">
      <c r="B259" s="96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</row>
    <row r="260" spans="2:15">
      <c r="B260" s="96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</row>
    <row r="261" spans="2:15">
      <c r="B261" s="96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</row>
    <row r="262" spans="2:15">
      <c r="B262" s="96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</row>
    <row r="263" spans="2:15">
      <c r="B263" s="96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</row>
    <row r="264" spans="2:15">
      <c r="B264" s="96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</row>
    <row r="265" spans="2:15">
      <c r="B265" s="96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</row>
    <row r="266" spans="2:15">
      <c r="B266" s="96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</row>
    <row r="267" spans="2:15">
      <c r="B267" s="96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</row>
    <row r="268" spans="2:15">
      <c r="B268" s="96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</row>
    <row r="269" spans="2:15">
      <c r="B269" s="96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</row>
    <row r="270" spans="2:15">
      <c r="B270" s="96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</row>
    <row r="271" spans="2:15">
      <c r="B271" s="96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</row>
    <row r="272" spans="2:15">
      <c r="B272" s="96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</row>
    <row r="273" spans="2:15">
      <c r="B273" s="96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</row>
    <row r="274" spans="2:15">
      <c r="B274" s="96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</row>
    <row r="275" spans="2:15">
      <c r="B275" s="96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</row>
    <row r="276" spans="2:15">
      <c r="B276" s="96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</row>
    <row r="277" spans="2:15">
      <c r="B277" s="96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</row>
    <row r="278" spans="2:15">
      <c r="B278" s="96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</row>
    <row r="279" spans="2:15">
      <c r="B279" s="96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</row>
    <row r="280" spans="2:15">
      <c r="B280" s="96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</row>
    <row r="281" spans="2:15">
      <c r="B281" s="96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</row>
    <row r="282" spans="2:15">
      <c r="B282" s="96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</row>
    <row r="283" spans="2:15">
      <c r="B283" s="96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</row>
    <row r="284" spans="2:15">
      <c r="B284" s="96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</row>
    <row r="285" spans="2:15">
      <c r="B285" s="96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</row>
    <row r="286" spans="2:15">
      <c r="B286" s="96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</row>
    <row r="287" spans="2:15">
      <c r="B287" s="96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</row>
    <row r="288" spans="2:15">
      <c r="B288" s="96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</row>
    <row r="289" spans="2:15">
      <c r="B289" s="96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</row>
    <row r="290" spans="2:15">
      <c r="B290" s="96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</row>
    <row r="291" spans="2:15">
      <c r="B291" s="96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</row>
    <row r="292" spans="2:15">
      <c r="B292" s="96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</row>
    <row r="293" spans="2:15">
      <c r="B293" s="96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</row>
    <row r="294" spans="2:15">
      <c r="B294" s="96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</row>
    <row r="295" spans="2:15">
      <c r="B295" s="96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</row>
    <row r="296" spans="2:15">
      <c r="B296" s="96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</row>
    <row r="297" spans="2:15">
      <c r="B297" s="96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</row>
    <row r="298" spans="2:15">
      <c r="B298" s="96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</row>
    <row r="299" spans="2:15">
      <c r="B299" s="96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</row>
    <row r="300" spans="2:15">
      <c r="B300" s="96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</row>
    <row r="301" spans="2:15">
      <c r="B301" s="96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</row>
    <row r="302" spans="2:15">
      <c r="B302" s="96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</row>
    <row r="303" spans="2:15">
      <c r="B303" s="96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</row>
    <row r="304" spans="2:15">
      <c r="B304" s="96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</row>
    <row r="305" spans="2:15">
      <c r="B305" s="96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</row>
    <row r="306" spans="2:15">
      <c r="B306" s="96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</row>
    <row r="307" spans="2:15">
      <c r="B307" s="96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</row>
    <row r="308" spans="2:15">
      <c r="B308" s="96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</row>
    <row r="309" spans="2:15">
      <c r="B309" s="96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</row>
    <row r="310" spans="2:15">
      <c r="B310" s="96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</row>
    <row r="311" spans="2:15">
      <c r="B311" s="96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</row>
    <row r="312" spans="2:15">
      <c r="B312" s="96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</row>
    <row r="313" spans="2:15">
      <c r="B313" s="96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</row>
    <row r="314" spans="2:15">
      <c r="B314" s="96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</row>
    <row r="315" spans="2:15">
      <c r="B315" s="96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</row>
    <row r="316" spans="2:15">
      <c r="B316" s="96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</row>
    <row r="317" spans="2:15">
      <c r="B317" s="96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</row>
    <row r="318" spans="2:15">
      <c r="B318" s="96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</row>
    <row r="319" spans="2:15">
      <c r="B319" s="96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</row>
    <row r="320" spans="2:15">
      <c r="B320" s="96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</row>
    <row r="321" spans="2:15">
      <c r="B321" s="96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</row>
    <row r="322" spans="2:15">
      <c r="B322" s="96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</row>
    <row r="323" spans="2:15">
      <c r="B323" s="96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</row>
    <row r="324" spans="2:15">
      <c r="B324" s="96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</row>
    <row r="325" spans="2:15">
      <c r="B325" s="114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</row>
    <row r="326" spans="2:15">
      <c r="B326" s="114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</row>
    <row r="327" spans="2:15">
      <c r="B327" s="113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</row>
    <row r="328" spans="2:15">
      <c r="B328" s="96"/>
      <c r="C328" s="96"/>
      <c r="D328" s="96"/>
      <c r="E328" s="96"/>
      <c r="F328" s="98"/>
      <c r="G328" s="98"/>
      <c r="H328" s="98"/>
      <c r="I328" s="98"/>
      <c r="J328" s="98"/>
      <c r="K328" s="98"/>
      <c r="L328" s="98"/>
      <c r="M328" s="98"/>
      <c r="N328" s="98"/>
      <c r="O328" s="98"/>
    </row>
    <row r="329" spans="2:15">
      <c r="B329" s="96"/>
      <c r="C329" s="96"/>
      <c r="D329" s="96"/>
      <c r="E329" s="96"/>
      <c r="F329" s="98"/>
      <c r="G329" s="98"/>
      <c r="H329" s="98"/>
      <c r="I329" s="98"/>
      <c r="J329" s="98"/>
      <c r="K329" s="98"/>
      <c r="L329" s="98"/>
      <c r="M329" s="98"/>
      <c r="N329" s="98"/>
      <c r="O329" s="98"/>
    </row>
    <row r="330" spans="2:15">
      <c r="B330" s="96"/>
      <c r="C330" s="96"/>
      <c r="D330" s="96"/>
      <c r="E330" s="96"/>
      <c r="F330" s="98"/>
      <c r="G330" s="98"/>
      <c r="H330" s="98"/>
      <c r="I330" s="98"/>
      <c r="J330" s="98"/>
      <c r="K330" s="98"/>
      <c r="L330" s="98"/>
      <c r="M330" s="98"/>
      <c r="N330" s="98"/>
      <c r="O330" s="98"/>
    </row>
    <row r="331" spans="2:15">
      <c r="B331" s="96"/>
      <c r="C331" s="96"/>
      <c r="D331" s="96"/>
      <c r="E331" s="96"/>
      <c r="F331" s="98"/>
      <c r="G331" s="98"/>
      <c r="H331" s="98"/>
      <c r="I331" s="98"/>
      <c r="J331" s="98"/>
      <c r="K331" s="98"/>
      <c r="L331" s="98"/>
      <c r="M331" s="98"/>
      <c r="N331" s="98"/>
      <c r="O331" s="98"/>
    </row>
    <row r="332" spans="2:15">
      <c r="B332" s="96"/>
      <c r="C332" s="96"/>
      <c r="D332" s="96"/>
      <c r="E332" s="96"/>
      <c r="F332" s="98"/>
      <c r="G332" s="98"/>
      <c r="H332" s="98"/>
      <c r="I332" s="98"/>
      <c r="J332" s="98"/>
      <c r="K332" s="98"/>
      <c r="L332" s="98"/>
      <c r="M332" s="98"/>
      <c r="N332" s="98"/>
      <c r="O332" s="98"/>
    </row>
    <row r="333" spans="2:15">
      <c r="B333" s="96"/>
      <c r="C333" s="96"/>
      <c r="D333" s="96"/>
      <c r="E333" s="96"/>
      <c r="F333" s="98"/>
      <c r="G333" s="98"/>
      <c r="H333" s="98"/>
      <c r="I333" s="98"/>
      <c r="J333" s="98"/>
      <c r="K333" s="98"/>
      <c r="L333" s="98"/>
      <c r="M333" s="98"/>
      <c r="N333" s="98"/>
      <c r="O333" s="98"/>
    </row>
    <row r="334" spans="2:15">
      <c r="B334" s="96"/>
      <c r="C334" s="96"/>
      <c r="D334" s="96"/>
      <c r="E334" s="96"/>
      <c r="F334" s="98"/>
      <c r="G334" s="98"/>
      <c r="H334" s="98"/>
      <c r="I334" s="98"/>
      <c r="J334" s="98"/>
      <c r="K334" s="98"/>
      <c r="L334" s="98"/>
      <c r="M334" s="98"/>
      <c r="N334" s="98"/>
      <c r="O334" s="98"/>
    </row>
    <row r="335" spans="2:15">
      <c r="B335" s="96"/>
      <c r="C335" s="96"/>
      <c r="D335" s="96"/>
      <c r="E335" s="96"/>
      <c r="F335" s="98"/>
      <c r="G335" s="98"/>
      <c r="H335" s="98"/>
      <c r="I335" s="98"/>
      <c r="J335" s="98"/>
      <c r="K335" s="98"/>
      <c r="L335" s="98"/>
      <c r="M335" s="98"/>
      <c r="N335" s="98"/>
      <c r="O335" s="98"/>
    </row>
    <row r="336" spans="2:15">
      <c r="B336" s="96"/>
      <c r="C336" s="96"/>
      <c r="D336" s="96"/>
      <c r="E336" s="96"/>
      <c r="F336" s="98"/>
      <c r="G336" s="98"/>
      <c r="H336" s="98"/>
      <c r="I336" s="98"/>
      <c r="J336" s="98"/>
      <c r="K336" s="98"/>
      <c r="L336" s="98"/>
      <c r="M336" s="98"/>
      <c r="N336" s="98"/>
      <c r="O336" s="98"/>
    </row>
    <row r="337" spans="2:15">
      <c r="B337" s="96"/>
      <c r="C337" s="96"/>
      <c r="D337" s="96"/>
      <c r="E337" s="96"/>
      <c r="F337" s="98"/>
      <c r="G337" s="98"/>
      <c r="H337" s="98"/>
      <c r="I337" s="98"/>
      <c r="J337" s="98"/>
      <c r="K337" s="98"/>
      <c r="L337" s="98"/>
      <c r="M337" s="98"/>
      <c r="N337" s="98"/>
      <c r="O337" s="98"/>
    </row>
    <row r="338" spans="2:15">
      <c r="B338" s="96"/>
      <c r="C338" s="96"/>
      <c r="D338" s="96"/>
      <c r="E338" s="96"/>
      <c r="F338" s="98"/>
      <c r="G338" s="98"/>
      <c r="H338" s="98"/>
      <c r="I338" s="98"/>
      <c r="J338" s="98"/>
      <c r="K338" s="98"/>
      <c r="L338" s="98"/>
      <c r="M338" s="98"/>
      <c r="N338" s="98"/>
      <c r="O338" s="98"/>
    </row>
    <row r="339" spans="2:15">
      <c r="B339" s="96"/>
      <c r="C339" s="96"/>
      <c r="D339" s="96"/>
      <c r="E339" s="96"/>
      <c r="F339" s="98"/>
      <c r="G339" s="98"/>
      <c r="H339" s="98"/>
      <c r="I339" s="98"/>
      <c r="J339" s="98"/>
      <c r="K339" s="98"/>
      <c r="L339" s="98"/>
      <c r="M339" s="98"/>
      <c r="N339" s="98"/>
      <c r="O339" s="98"/>
    </row>
    <row r="340" spans="2:15">
      <c r="B340" s="96"/>
      <c r="C340" s="96"/>
      <c r="D340" s="96"/>
      <c r="E340" s="96"/>
      <c r="F340" s="98"/>
      <c r="G340" s="98"/>
      <c r="H340" s="98"/>
      <c r="I340" s="98"/>
      <c r="J340" s="98"/>
      <c r="K340" s="98"/>
      <c r="L340" s="98"/>
      <c r="M340" s="98"/>
      <c r="N340" s="98"/>
      <c r="O340" s="98"/>
    </row>
    <row r="341" spans="2:15">
      <c r="B341" s="96"/>
      <c r="C341" s="96"/>
      <c r="D341" s="96"/>
      <c r="E341" s="96"/>
      <c r="F341" s="98"/>
      <c r="G341" s="98"/>
      <c r="H341" s="98"/>
      <c r="I341" s="98"/>
      <c r="J341" s="98"/>
      <c r="K341" s="98"/>
      <c r="L341" s="98"/>
      <c r="M341" s="98"/>
      <c r="N341" s="98"/>
      <c r="O341" s="98"/>
    </row>
    <row r="342" spans="2:15">
      <c r="B342" s="96"/>
      <c r="C342" s="96"/>
      <c r="D342" s="96"/>
      <c r="E342" s="96"/>
      <c r="F342" s="98"/>
      <c r="G342" s="98"/>
      <c r="H342" s="98"/>
      <c r="I342" s="98"/>
      <c r="J342" s="98"/>
      <c r="K342" s="98"/>
      <c r="L342" s="98"/>
      <c r="M342" s="98"/>
      <c r="N342" s="98"/>
      <c r="O342" s="98"/>
    </row>
    <row r="343" spans="2:15">
      <c r="B343" s="96"/>
      <c r="C343" s="96"/>
      <c r="D343" s="96"/>
      <c r="E343" s="96"/>
      <c r="F343" s="98"/>
      <c r="G343" s="98"/>
      <c r="H343" s="98"/>
      <c r="I343" s="98"/>
      <c r="J343" s="98"/>
      <c r="K343" s="98"/>
      <c r="L343" s="98"/>
      <c r="M343" s="98"/>
      <c r="N343" s="98"/>
      <c r="O343" s="98"/>
    </row>
    <row r="344" spans="2:15">
      <c r="B344" s="96"/>
      <c r="C344" s="96"/>
      <c r="D344" s="96"/>
      <c r="E344" s="96"/>
      <c r="F344" s="98"/>
      <c r="G344" s="98"/>
      <c r="H344" s="98"/>
      <c r="I344" s="98"/>
      <c r="J344" s="98"/>
      <c r="K344" s="98"/>
      <c r="L344" s="98"/>
      <c r="M344" s="98"/>
      <c r="N344" s="98"/>
      <c r="O344" s="98"/>
    </row>
    <row r="345" spans="2:15">
      <c r="B345" s="96"/>
      <c r="C345" s="96"/>
      <c r="D345" s="96"/>
      <c r="E345" s="96"/>
      <c r="F345" s="98"/>
      <c r="G345" s="98"/>
      <c r="H345" s="98"/>
      <c r="I345" s="98"/>
      <c r="J345" s="98"/>
      <c r="K345" s="98"/>
      <c r="L345" s="98"/>
      <c r="M345" s="98"/>
      <c r="N345" s="98"/>
      <c r="O345" s="98"/>
    </row>
    <row r="346" spans="2:15">
      <c r="B346" s="96"/>
      <c r="C346" s="96"/>
      <c r="D346" s="96"/>
      <c r="E346" s="96"/>
      <c r="F346" s="98"/>
      <c r="G346" s="98"/>
      <c r="H346" s="98"/>
      <c r="I346" s="98"/>
      <c r="J346" s="98"/>
      <c r="K346" s="98"/>
      <c r="L346" s="98"/>
      <c r="M346" s="98"/>
      <c r="N346" s="98"/>
      <c r="O346" s="98"/>
    </row>
    <row r="347" spans="2:15">
      <c r="B347" s="96"/>
      <c r="C347" s="96"/>
      <c r="D347" s="96"/>
      <c r="E347" s="96"/>
      <c r="F347" s="98"/>
      <c r="G347" s="98"/>
      <c r="H347" s="98"/>
      <c r="I347" s="98"/>
      <c r="J347" s="98"/>
      <c r="K347" s="98"/>
      <c r="L347" s="98"/>
      <c r="M347" s="98"/>
      <c r="N347" s="98"/>
      <c r="O347" s="98"/>
    </row>
    <row r="348" spans="2:15">
      <c r="B348" s="96"/>
      <c r="C348" s="96"/>
      <c r="D348" s="96"/>
      <c r="E348" s="96"/>
      <c r="F348" s="98"/>
      <c r="G348" s="98"/>
      <c r="H348" s="98"/>
      <c r="I348" s="98"/>
      <c r="J348" s="98"/>
      <c r="K348" s="98"/>
      <c r="L348" s="98"/>
      <c r="M348" s="98"/>
      <c r="N348" s="98"/>
      <c r="O348" s="98"/>
    </row>
    <row r="349" spans="2:15">
      <c r="B349" s="96"/>
      <c r="C349" s="96"/>
      <c r="D349" s="96"/>
      <c r="E349" s="96"/>
      <c r="F349" s="98"/>
      <c r="G349" s="98"/>
      <c r="H349" s="98"/>
      <c r="I349" s="98"/>
      <c r="J349" s="98"/>
      <c r="K349" s="98"/>
      <c r="L349" s="98"/>
      <c r="M349" s="98"/>
      <c r="N349" s="98"/>
      <c r="O349" s="98"/>
    </row>
    <row r="350" spans="2:15">
      <c r="B350" s="96"/>
      <c r="C350" s="96"/>
      <c r="D350" s="96"/>
      <c r="E350" s="96"/>
      <c r="F350" s="98"/>
      <c r="G350" s="98"/>
      <c r="H350" s="98"/>
      <c r="I350" s="98"/>
      <c r="J350" s="98"/>
      <c r="K350" s="98"/>
      <c r="L350" s="98"/>
      <c r="M350" s="98"/>
      <c r="N350" s="98"/>
      <c r="O350" s="98"/>
    </row>
    <row r="351" spans="2:15">
      <c r="B351" s="96"/>
      <c r="C351" s="96"/>
      <c r="D351" s="96"/>
      <c r="E351" s="96"/>
      <c r="F351" s="98"/>
      <c r="G351" s="98"/>
      <c r="H351" s="98"/>
      <c r="I351" s="98"/>
      <c r="J351" s="98"/>
      <c r="K351" s="98"/>
      <c r="L351" s="98"/>
      <c r="M351" s="98"/>
      <c r="N351" s="98"/>
      <c r="O351" s="98"/>
    </row>
    <row r="352" spans="2:15">
      <c r="B352" s="96"/>
      <c r="C352" s="96"/>
      <c r="D352" s="96"/>
      <c r="E352" s="96"/>
      <c r="F352" s="98"/>
      <c r="G352" s="98"/>
      <c r="H352" s="98"/>
      <c r="I352" s="98"/>
      <c r="J352" s="98"/>
      <c r="K352" s="98"/>
      <c r="L352" s="98"/>
      <c r="M352" s="98"/>
      <c r="N352" s="98"/>
      <c r="O352" s="98"/>
    </row>
    <row r="353" spans="2:15">
      <c r="B353" s="96"/>
      <c r="C353" s="96"/>
      <c r="D353" s="96"/>
      <c r="E353" s="96"/>
      <c r="F353" s="98"/>
      <c r="G353" s="98"/>
      <c r="H353" s="98"/>
      <c r="I353" s="98"/>
      <c r="J353" s="98"/>
      <c r="K353" s="98"/>
      <c r="L353" s="98"/>
      <c r="M353" s="98"/>
      <c r="N353" s="98"/>
      <c r="O353" s="98"/>
    </row>
    <row r="354" spans="2:15">
      <c r="B354" s="96"/>
      <c r="C354" s="96"/>
      <c r="D354" s="96"/>
      <c r="E354" s="96"/>
      <c r="F354" s="98"/>
      <c r="G354" s="98"/>
      <c r="H354" s="98"/>
      <c r="I354" s="98"/>
      <c r="J354" s="98"/>
      <c r="K354" s="98"/>
      <c r="L354" s="98"/>
      <c r="M354" s="98"/>
      <c r="N354" s="98"/>
      <c r="O354" s="98"/>
    </row>
    <row r="355" spans="2:15">
      <c r="B355" s="96"/>
      <c r="C355" s="96"/>
      <c r="D355" s="96"/>
      <c r="E355" s="96"/>
      <c r="F355" s="98"/>
      <c r="G355" s="98"/>
      <c r="H355" s="98"/>
      <c r="I355" s="98"/>
      <c r="J355" s="98"/>
      <c r="K355" s="98"/>
      <c r="L355" s="98"/>
      <c r="M355" s="98"/>
      <c r="N355" s="98"/>
      <c r="O355" s="98"/>
    </row>
    <row r="356" spans="2:15">
      <c r="B356" s="96"/>
      <c r="C356" s="96"/>
      <c r="D356" s="96"/>
      <c r="E356" s="96"/>
      <c r="F356" s="98"/>
      <c r="G356" s="98"/>
      <c r="H356" s="98"/>
      <c r="I356" s="98"/>
      <c r="J356" s="98"/>
      <c r="K356" s="98"/>
      <c r="L356" s="98"/>
      <c r="M356" s="98"/>
      <c r="N356" s="98"/>
      <c r="O356" s="98"/>
    </row>
    <row r="357" spans="2:15">
      <c r="B357" s="96"/>
      <c r="C357" s="96"/>
      <c r="D357" s="96"/>
      <c r="E357" s="96"/>
      <c r="F357" s="98"/>
      <c r="G357" s="98"/>
      <c r="H357" s="98"/>
      <c r="I357" s="98"/>
      <c r="J357" s="98"/>
      <c r="K357" s="98"/>
      <c r="L357" s="98"/>
      <c r="M357" s="98"/>
      <c r="N357" s="98"/>
      <c r="O357" s="98"/>
    </row>
    <row r="358" spans="2:15">
      <c r="B358" s="96"/>
      <c r="C358" s="96"/>
      <c r="D358" s="96"/>
      <c r="E358" s="96"/>
      <c r="F358" s="98"/>
      <c r="G358" s="98"/>
      <c r="H358" s="98"/>
      <c r="I358" s="98"/>
      <c r="J358" s="98"/>
      <c r="K358" s="98"/>
      <c r="L358" s="98"/>
      <c r="M358" s="98"/>
      <c r="N358" s="98"/>
      <c r="O358" s="98"/>
    </row>
    <row r="359" spans="2:15">
      <c r="B359" s="96"/>
      <c r="C359" s="96"/>
      <c r="D359" s="96"/>
      <c r="E359" s="96"/>
      <c r="F359" s="98"/>
      <c r="G359" s="98"/>
      <c r="H359" s="98"/>
      <c r="I359" s="98"/>
      <c r="J359" s="98"/>
      <c r="K359" s="98"/>
      <c r="L359" s="98"/>
      <c r="M359" s="98"/>
      <c r="N359" s="98"/>
      <c r="O359" s="98"/>
    </row>
    <row r="360" spans="2:15">
      <c r="B360" s="96"/>
      <c r="C360" s="96"/>
      <c r="D360" s="96"/>
      <c r="E360" s="96"/>
      <c r="F360" s="98"/>
      <c r="G360" s="98"/>
      <c r="H360" s="98"/>
      <c r="I360" s="98"/>
      <c r="J360" s="98"/>
      <c r="K360" s="98"/>
      <c r="L360" s="98"/>
      <c r="M360" s="98"/>
      <c r="N360" s="98"/>
      <c r="O360" s="98"/>
    </row>
    <row r="361" spans="2:15">
      <c r="B361" s="96"/>
      <c r="C361" s="96"/>
      <c r="D361" s="96"/>
      <c r="E361" s="96"/>
      <c r="F361" s="98"/>
      <c r="G361" s="98"/>
      <c r="H361" s="98"/>
      <c r="I361" s="98"/>
      <c r="J361" s="98"/>
      <c r="K361" s="98"/>
      <c r="L361" s="98"/>
      <c r="M361" s="98"/>
      <c r="N361" s="98"/>
      <c r="O361" s="98"/>
    </row>
    <row r="362" spans="2:15">
      <c r="B362" s="96"/>
      <c r="C362" s="96"/>
      <c r="D362" s="96"/>
      <c r="E362" s="96"/>
      <c r="F362" s="98"/>
      <c r="G362" s="98"/>
      <c r="H362" s="98"/>
      <c r="I362" s="98"/>
      <c r="J362" s="98"/>
      <c r="K362" s="98"/>
      <c r="L362" s="98"/>
      <c r="M362" s="98"/>
      <c r="N362" s="98"/>
      <c r="O362" s="98"/>
    </row>
    <row r="363" spans="2:15">
      <c r="B363" s="96"/>
      <c r="C363" s="96"/>
      <c r="D363" s="96"/>
      <c r="E363" s="96"/>
      <c r="F363" s="98"/>
      <c r="G363" s="98"/>
      <c r="H363" s="98"/>
      <c r="I363" s="98"/>
      <c r="J363" s="98"/>
      <c r="K363" s="98"/>
      <c r="L363" s="98"/>
      <c r="M363" s="98"/>
      <c r="N363" s="98"/>
      <c r="O363" s="98"/>
    </row>
    <row r="364" spans="2:15">
      <c r="B364" s="96"/>
      <c r="C364" s="96"/>
      <c r="D364" s="96"/>
      <c r="E364" s="96"/>
      <c r="F364" s="98"/>
      <c r="G364" s="98"/>
      <c r="H364" s="98"/>
      <c r="I364" s="98"/>
      <c r="J364" s="98"/>
      <c r="K364" s="98"/>
      <c r="L364" s="98"/>
      <c r="M364" s="98"/>
      <c r="N364" s="98"/>
      <c r="O364" s="98"/>
    </row>
    <row r="365" spans="2:15">
      <c r="B365" s="96"/>
      <c r="C365" s="96"/>
      <c r="D365" s="96"/>
      <c r="E365" s="96"/>
      <c r="F365" s="98"/>
      <c r="G365" s="98"/>
      <c r="H365" s="98"/>
      <c r="I365" s="98"/>
      <c r="J365" s="98"/>
      <c r="K365" s="98"/>
      <c r="L365" s="98"/>
      <c r="M365" s="98"/>
      <c r="N365" s="98"/>
      <c r="O365" s="98"/>
    </row>
    <row r="366" spans="2:15">
      <c r="B366" s="96"/>
      <c r="C366" s="96"/>
      <c r="D366" s="96"/>
      <c r="E366" s="96"/>
      <c r="F366" s="98"/>
      <c r="G366" s="98"/>
      <c r="H366" s="98"/>
      <c r="I366" s="98"/>
      <c r="J366" s="98"/>
      <c r="K366" s="98"/>
      <c r="L366" s="98"/>
      <c r="M366" s="98"/>
      <c r="N366" s="98"/>
      <c r="O366" s="98"/>
    </row>
    <row r="367" spans="2:15">
      <c r="B367" s="96"/>
      <c r="C367" s="96"/>
      <c r="D367" s="96"/>
      <c r="E367" s="96"/>
      <c r="F367" s="98"/>
      <c r="G367" s="98"/>
      <c r="H367" s="98"/>
      <c r="I367" s="98"/>
      <c r="J367" s="98"/>
      <c r="K367" s="98"/>
      <c r="L367" s="98"/>
      <c r="M367" s="98"/>
      <c r="N367" s="98"/>
      <c r="O367" s="98"/>
    </row>
    <row r="368" spans="2:15">
      <c r="B368" s="96"/>
      <c r="C368" s="96"/>
      <c r="D368" s="96"/>
      <c r="E368" s="96"/>
      <c r="F368" s="98"/>
      <c r="G368" s="98"/>
      <c r="H368" s="98"/>
      <c r="I368" s="98"/>
      <c r="J368" s="98"/>
      <c r="K368" s="98"/>
      <c r="L368" s="98"/>
      <c r="M368" s="98"/>
      <c r="N368" s="98"/>
      <c r="O368" s="98"/>
    </row>
    <row r="369" spans="2:15">
      <c r="B369" s="96"/>
      <c r="C369" s="96"/>
      <c r="D369" s="96"/>
      <c r="E369" s="96"/>
      <c r="F369" s="98"/>
      <c r="G369" s="98"/>
      <c r="H369" s="98"/>
      <c r="I369" s="98"/>
      <c r="J369" s="98"/>
      <c r="K369" s="98"/>
      <c r="L369" s="98"/>
      <c r="M369" s="98"/>
      <c r="N369" s="98"/>
      <c r="O369" s="98"/>
    </row>
    <row r="370" spans="2:15">
      <c r="B370" s="96"/>
      <c r="C370" s="96"/>
      <c r="D370" s="96"/>
      <c r="E370" s="96"/>
      <c r="F370" s="98"/>
      <c r="G370" s="98"/>
      <c r="H370" s="98"/>
      <c r="I370" s="98"/>
      <c r="J370" s="98"/>
      <c r="K370" s="98"/>
      <c r="L370" s="98"/>
      <c r="M370" s="98"/>
      <c r="N370" s="98"/>
      <c r="O370" s="98"/>
    </row>
    <row r="371" spans="2:15">
      <c r="B371" s="96"/>
      <c r="C371" s="96"/>
      <c r="D371" s="96"/>
      <c r="E371" s="96"/>
      <c r="F371" s="98"/>
      <c r="G371" s="98"/>
      <c r="H371" s="98"/>
      <c r="I371" s="98"/>
      <c r="J371" s="98"/>
      <c r="K371" s="98"/>
      <c r="L371" s="98"/>
      <c r="M371" s="98"/>
      <c r="N371" s="98"/>
      <c r="O371" s="98"/>
    </row>
    <row r="372" spans="2:15">
      <c r="B372" s="96"/>
      <c r="C372" s="96"/>
      <c r="D372" s="96"/>
      <c r="E372" s="96"/>
      <c r="F372" s="98"/>
      <c r="G372" s="98"/>
      <c r="H372" s="98"/>
      <c r="I372" s="98"/>
      <c r="J372" s="98"/>
      <c r="K372" s="98"/>
      <c r="L372" s="98"/>
      <c r="M372" s="98"/>
      <c r="N372" s="98"/>
      <c r="O372" s="98"/>
    </row>
    <row r="373" spans="2:15">
      <c r="B373" s="96"/>
      <c r="C373" s="96"/>
      <c r="D373" s="96"/>
      <c r="E373" s="96"/>
      <c r="F373" s="98"/>
      <c r="G373" s="98"/>
      <c r="H373" s="98"/>
      <c r="I373" s="98"/>
      <c r="J373" s="98"/>
      <c r="K373" s="98"/>
      <c r="L373" s="98"/>
      <c r="M373" s="98"/>
      <c r="N373" s="98"/>
      <c r="O373" s="98"/>
    </row>
    <row r="374" spans="2:15">
      <c r="B374" s="96"/>
      <c r="C374" s="96"/>
      <c r="D374" s="96"/>
      <c r="E374" s="96"/>
      <c r="F374" s="98"/>
      <c r="G374" s="98"/>
      <c r="H374" s="98"/>
      <c r="I374" s="98"/>
      <c r="J374" s="98"/>
      <c r="K374" s="98"/>
      <c r="L374" s="98"/>
      <c r="M374" s="98"/>
      <c r="N374" s="98"/>
      <c r="O374" s="98"/>
    </row>
    <row r="375" spans="2:15">
      <c r="B375" s="96"/>
      <c r="C375" s="96"/>
      <c r="D375" s="96"/>
      <c r="E375" s="96"/>
      <c r="F375" s="98"/>
      <c r="G375" s="98"/>
      <c r="H375" s="98"/>
      <c r="I375" s="98"/>
      <c r="J375" s="98"/>
      <c r="K375" s="98"/>
      <c r="L375" s="98"/>
      <c r="M375" s="98"/>
      <c r="N375" s="98"/>
      <c r="O375" s="98"/>
    </row>
    <row r="376" spans="2:15">
      <c r="B376" s="96"/>
      <c r="C376" s="96"/>
      <c r="D376" s="96"/>
      <c r="E376" s="96"/>
      <c r="F376" s="98"/>
      <c r="G376" s="98"/>
      <c r="H376" s="98"/>
      <c r="I376" s="98"/>
      <c r="J376" s="98"/>
      <c r="K376" s="98"/>
      <c r="L376" s="98"/>
      <c r="M376" s="98"/>
      <c r="N376" s="98"/>
      <c r="O376" s="98"/>
    </row>
    <row r="377" spans="2:15">
      <c r="B377" s="96"/>
      <c r="C377" s="96"/>
      <c r="D377" s="96"/>
      <c r="E377" s="96"/>
      <c r="F377" s="98"/>
      <c r="G377" s="98"/>
      <c r="H377" s="98"/>
      <c r="I377" s="98"/>
      <c r="J377" s="98"/>
      <c r="K377" s="98"/>
      <c r="L377" s="98"/>
      <c r="M377" s="98"/>
      <c r="N377" s="98"/>
      <c r="O377" s="98"/>
    </row>
    <row r="378" spans="2:15">
      <c r="B378" s="96"/>
      <c r="C378" s="96"/>
      <c r="D378" s="96"/>
      <c r="E378" s="96"/>
      <c r="F378" s="98"/>
      <c r="G378" s="98"/>
      <c r="H378" s="98"/>
      <c r="I378" s="98"/>
      <c r="J378" s="98"/>
      <c r="K378" s="98"/>
      <c r="L378" s="98"/>
      <c r="M378" s="98"/>
      <c r="N378" s="98"/>
      <c r="O378" s="98"/>
    </row>
    <row r="379" spans="2:15">
      <c r="B379" s="96"/>
      <c r="C379" s="96"/>
      <c r="D379" s="96"/>
      <c r="E379" s="96"/>
      <c r="F379" s="98"/>
      <c r="G379" s="98"/>
      <c r="H379" s="98"/>
      <c r="I379" s="98"/>
      <c r="J379" s="98"/>
      <c r="K379" s="98"/>
      <c r="L379" s="98"/>
      <c r="M379" s="98"/>
      <c r="N379" s="98"/>
      <c r="O379" s="98"/>
    </row>
    <row r="380" spans="2:15">
      <c r="B380" s="96"/>
      <c r="C380" s="96"/>
      <c r="D380" s="96"/>
      <c r="E380" s="96"/>
      <c r="F380" s="98"/>
      <c r="G380" s="98"/>
      <c r="H380" s="98"/>
      <c r="I380" s="98"/>
      <c r="J380" s="98"/>
      <c r="K380" s="98"/>
      <c r="L380" s="98"/>
      <c r="M380" s="98"/>
      <c r="N380" s="98"/>
      <c r="O380" s="98"/>
    </row>
    <row r="381" spans="2:15">
      <c r="B381" s="96"/>
      <c r="C381" s="96"/>
      <c r="D381" s="96"/>
      <c r="E381" s="96"/>
      <c r="F381" s="98"/>
      <c r="G381" s="98"/>
      <c r="H381" s="98"/>
      <c r="I381" s="98"/>
      <c r="J381" s="98"/>
      <c r="K381" s="98"/>
      <c r="L381" s="98"/>
      <c r="M381" s="98"/>
      <c r="N381" s="98"/>
      <c r="O381" s="98"/>
    </row>
    <row r="382" spans="2:15">
      <c r="B382" s="96"/>
      <c r="C382" s="96"/>
      <c r="D382" s="96"/>
      <c r="E382" s="96"/>
      <c r="F382" s="98"/>
      <c r="G382" s="98"/>
      <c r="H382" s="98"/>
      <c r="I382" s="98"/>
      <c r="J382" s="98"/>
      <c r="K382" s="98"/>
      <c r="L382" s="98"/>
      <c r="M382" s="98"/>
      <c r="N382" s="98"/>
      <c r="O382" s="98"/>
    </row>
    <row r="383" spans="2:15">
      <c r="B383" s="96"/>
      <c r="C383" s="96"/>
      <c r="D383" s="96"/>
      <c r="E383" s="96"/>
      <c r="F383" s="98"/>
      <c r="G383" s="98"/>
      <c r="H383" s="98"/>
      <c r="I383" s="98"/>
      <c r="J383" s="98"/>
      <c r="K383" s="98"/>
      <c r="L383" s="98"/>
      <c r="M383" s="98"/>
      <c r="N383" s="98"/>
      <c r="O383" s="98"/>
    </row>
    <row r="384" spans="2:15">
      <c r="B384" s="96"/>
      <c r="C384" s="96"/>
      <c r="D384" s="96"/>
      <c r="E384" s="96"/>
      <c r="F384" s="98"/>
      <c r="G384" s="98"/>
      <c r="H384" s="98"/>
      <c r="I384" s="98"/>
      <c r="J384" s="98"/>
      <c r="K384" s="98"/>
      <c r="L384" s="98"/>
      <c r="M384" s="98"/>
      <c r="N384" s="98"/>
      <c r="O384" s="98"/>
    </row>
    <row r="385" spans="2:15">
      <c r="B385" s="96"/>
      <c r="C385" s="96"/>
      <c r="D385" s="96"/>
      <c r="E385" s="96"/>
      <c r="F385" s="98"/>
      <c r="G385" s="98"/>
      <c r="H385" s="98"/>
      <c r="I385" s="98"/>
      <c r="J385" s="98"/>
      <c r="K385" s="98"/>
      <c r="L385" s="98"/>
      <c r="M385" s="98"/>
      <c r="N385" s="98"/>
      <c r="O385" s="98"/>
    </row>
    <row r="386" spans="2:15">
      <c r="B386" s="96"/>
      <c r="C386" s="96"/>
      <c r="D386" s="96"/>
      <c r="E386" s="96"/>
      <c r="F386" s="98"/>
      <c r="G386" s="98"/>
      <c r="H386" s="98"/>
      <c r="I386" s="98"/>
      <c r="J386" s="98"/>
      <c r="K386" s="98"/>
      <c r="L386" s="98"/>
      <c r="M386" s="98"/>
      <c r="N386" s="98"/>
      <c r="O386" s="98"/>
    </row>
    <row r="387" spans="2:15">
      <c r="B387" s="96"/>
      <c r="C387" s="96"/>
      <c r="D387" s="96"/>
      <c r="E387" s="96"/>
      <c r="F387" s="98"/>
      <c r="G387" s="98"/>
      <c r="H387" s="98"/>
      <c r="I387" s="98"/>
      <c r="J387" s="98"/>
      <c r="K387" s="98"/>
      <c r="L387" s="98"/>
      <c r="M387" s="98"/>
      <c r="N387" s="98"/>
      <c r="O387" s="98"/>
    </row>
    <row r="388" spans="2:15">
      <c r="B388" s="96"/>
      <c r="C388" s="96"/>
      <c r="D388" s="96"/>
      <c r="E388" s="96"/>
      <c r="F388" s="98"/>
      <c r="G388" s="98"/>
      <c r="H388" s="98"/>
      <c r="I388" s="98"/>
      <c r="J388" s="98"/>
      <c r="K388" s="98"/>
      <c r="L388" s="98"/>
      <c r="M388" s="98"/>
      <c r="N388" s="98"/>
      <c r="O388" s="98"/>
    </row>
    <row r="389" spans="2:15">
      <c r="B389" s="96"/>
      <c r="C389" s="96"/>
      <c r="D389" s="96"/>
      <c r="E389" s="96"/>
      <c r="F389" s="98"/>
      <c r="G389" s="98"/>
      <c r="H389" s="98"/>
      <c r="I389" s="98"/>
      <c r="J389" s="98"/>
      <c r="K389" s="98"/>
      <c r="L389" s="98"/>
      <c r="M389" s="98"/>
      <c r="N389" s="98"/>
      <c r="O389" s="98"/>
    </row>
    <row r="390" spans="2:15">
      <c r="B390" s="96"/>
      <c r="C390" s="96"/>
      <c r="D390" s="96"/>
      <c r="E390" s="96"/>
      <c r="F390" s="98"/>
      <c r="G390" s="98"/>
      <c r="H390" s="98"/>
      <c r="I390" s="98"/>
      <c r="J390" s="98"/>
      <c r="K390" s="98"/>
      <c r="L390" s="98"/>
      <c r="M390" s="98"/>
      <c r="N390" s="98"/>
      <c r="O390" s="98"/>
    </row>
    <row r="391" spans="2:15">
      <c r="B391" s="96"/>
      <c r="C391" s="96"/>
      <c r="D391" s="96"/>
      <c r="E391" s="96"/>
      <c r="F391" s="98"/>
      <c r="G391" s="98"/>
      <c r="H391" s="98"/>
      <c r="I391" s="98"/>
      <c r="J391" s="98"/>
      <c r="K391" s="98"/>
      <c r="L391" s="98"/>
      <c r="M391" s="98"/>
      <c r="N391" s="98"/>
      <c r="O391" s="98"/>
    </row>
    <row r="392" spans="2:15">
      <c r="B392" s="96"/>
      <c r="C392" s="96"/>
      <c r="D392" s="96"/>
      <c r="E392" s="96"/>
      <c r="F392" s="98"/>
      <c r="G392" s="98"/>
      <c r="H392" s="98"/>
      <c r="I392" s="98"/>
      <c r="J392" s="98"/>
      <c r="K392" s="98"/>
      <c r="L392" s="98"/>
      <c r="M392" s="98"/>
      <c r="N392" s="98"/>
      <c r="O392" s="98"/>
    </row>
    <row r="393" spans="2:15">
      <c r="B393" s="96"/>
      <c r="C393" s="96"/>
      <c r="D393" s="96"/>
      <c r="E393" s="96"/>
      <c r="F393" s="98"/>
      <c r="G393" s="98"/>
      <c r="H393" s="98"/>
      <c r="I393" s="98"/>
      <c r="J393" s="98"/>
      <c r="K393" s="98"/>
      <c r="L393" s="98"/>
      <c r="M393" s="98"/>
      <c r="N393" s="98"/>
      <c r="O393" s="98"/>
    </row>
    <row r="394" spans="2:15">
      <c r="B394" s="96"/>
      <c r="C394" s="96"/>
      <c r="D394" s="96"/>
      <c r="E394" s="96"/>
      <c r="F394" s="98"/>
      <c r="G394" s="98"/>
      <c r="H394" s="98"/>
      <c r="I394" s="98"/>
      <c r="J394" s="98"/>
      <c r="K394" s="98"/>
      <c r="L394" s="98"/>
      <c r="M394" s="98"/>
      <c r="N394" s="98"/>
      <c r="O394" s="98"/>
    </row>
    <row r="395" spans="2:15">
      <c r="B395" s="96"/>
      <c r="C395" s="96"/>
      <c r="D395" s="96"/>
      <c r="E395" s="96"/>
      <c r="F395" s="98"/>
      <c r="G395" s="98"/>
      <c r="H395" s="98"/>
      <c r="I395" s="98"/>
      <c r="J395" s="98"/>
      <c r="K395" s="98"/>
      <c r="L395" s="98"/>
      <c r="M395" s="98"/>
      <c r="N395" s="98"/>
      <c r="O395" s="98"/>
    </row>
    <row r="396" spans="2:15">
      <c r="B396" s="96"/>
      <c r="C396" s="96"/>
      <c r="D396" s="96"/>
      <c r="E396" s="96"/>
      <c r="F396" s="98"/>
      <c r="G396" s="98"/>
      <c r="H396" s="98"/>
      <c r="I396" s="98"/>
      <c r="J396" s="98"/>
      <c r="K396" s="98"/>
      <c r="L396" s="98"/>
      <c r="M396" s="98"/>
      <c r="N396" s="98"/>
      <c r="O396" s="98"/>
    </row>
    <row r="397" spans="2:15">
      <c r="B397" s="96"/>
      <c r="C397" s="96"/>
      <c r="D397" s="96"/>
      <c r="E397" s="96"/>
      <c r="F397" s="98"/>
      <c r="G397" s="98"/>
      <c r="H397" s="98"/>
      <c r="I397" s="98"/>
      <c r="J397" s="98"/>
      <c r="K397" s="98"/>
      <c r="L397" s="98"/>
      <c r="M397" s="98"/>
      <c r="N397" s="98"/>
      <c r="O397" s="98"/>
    </row>
    <row r="398" spans="2:15">
      <c r="B398" s="96"/>
      <c r="C398" s="96"/>
      <c r="D398" s="96"/>
      <c r="E398" s="96"/>
      <c r="F398" s="98"/>
      <c r="G398" s="98"/>
      <c r="H398" s="98"/>
      <c r="I398" s="98"/>
      <c r="J398" s="98"/>
      <c r="K398" s="98"/>
      <c r="L398" s="98"/>
      <c r="M398" s="98"/>
      <c r="N398" s="98"/>
      <c r="O398" s="98"/>
    </row>
    <row r="399" spans="2:15">
      <c r="B399" s="96"/>
      <c r="C399" s="96"/>
      <c r="D399" s="96"/>
      <c r="E399" s="96"/>
      <c r="F399" s="98"/>
      <c r="G399" s="98"/>
      <c r="H399" s="98"/>
      <c r="I399" s="98"/>
      <c r="J399" s="98"/>
      <c r="K399" s="98"/>
      <c r="L399" s="98"/>
      <c r="M399" s="98"/>
      <c r="N399" s="98"/>
      <c r="O399" s="98"/>
    </row>
    <row r="400" spans="2:15">
      <c r="B400" s="96"/>
      <c r="C400" s="96"/>
      <c r="D400" s="96"/>
      <c r="E400" s="96"/>
      <c r="F400" s="98"/>
      <c r="G400" s="98"/>
      <c r="H400" s="98"/>
      <c r="I400" s="98"/>
      <c r="J400" s="98"/>
      <c r="K400" s="98"/>
      <c r="L400" s="98"/>
      <c r="M400" s="98"/>
      <c r="N400" s="98"/>
      <c r="O400" s="98"/>
    </row>
    <row r="401" spans="2:15">
      <c r="B401" s="96"/>
      <c r="C401" s="96"/>
      <c r="D401" s="96"/>
      <c r="E401" s="96"/>
      <c r="F401" s="98"/>
      <c r="G401" s="98"/>
      <c r="H401" s="98"/>
      <c r="I401" s="98"/>
      <c r="J401" s="98"/>
      <c r="K401" s="98"/>
      <c r="L401" s="98"/>
      <c r="M401" s="98"/>
      <c r="N401" s="98"/>
      <c r="O401" s="98"/>
    </row>
    <row r="402" spans="2:15">
      <c r="B402" s="96"/>
      <c r="C402" s="96"/>
      <c r="D402" s="96"/>
      <c r="E402" s="96"/>
      <c r="F402" s="98"/>
      <c r="G402" s="98"/>
      <c r="H402" s="98"/>
      <c r="I402" s="98"/>
      <c r="J402" s="98"/>
      <c r="K402" s="98"/>
      <c r="L402" s="98"/>
      <c r="M402" s="98"/>
      <c r="N402" s="98"/>
      <c r="O402" s="98"/>
    </row>
    <row r="403" spans="2:15">
      <c r="B403" s="96"/>
      <c r="C403" s="96"/>
      <c r="D403" s="96"/>
      <c r="E403" s="96"/>
      <c r="F403" s="98"/>
      <c r="G403" s="98"/>
      <c r="H403" s="98"/>
      <c r="I403" s="98"/>
      <c r="J403" s="98"/>
      <c r="K403" s="98"/>
      <c r="L403" s="98"/>
      <c r="M403" s="98"/>
      <c r="N403" s="98"/>
      <c r="O403" s="98"/>
    </row>
    <row r="404" spans="2:15">
      <c r="B404" s="96"/>
      <c r="C404" s="96"/>
      <c r="D404" s="96"/>
      <c r="E404" s="96"/>
      <c r="F404" s="98"/>
      <c r="G404" s="98"/>
      <c r="H404" s="98"/>
      <c r="I404" s="98"/>
      <c r="J404" s="98"/>
      <c r="K404" s="98"/>
      <c r="L404" s="98"/>
      <c r="M404" s="98"/>
      <c r="N404" s="98"/>
      <c r="O404" s="98"/>
    </row>
    <row r="405" spans="2:15">
      <c r="B405" s="96"/>
      <c r="C405" s="96"/>
      <c r="D405" s="96"/>
      <c r="E405" s="96"/>
      <c r="F405" s="98"/>
      <c r="G405" s="98"/>
      <c r="H405" s="98"/>
      <c r="I405" s="98"/>
      <c r="J405" s="98"/>
      <c r="K405" s="98"/>
      <c r="L405" s="98"/>
      <c r="M405" s="98"/>
      <c r="N405" s="98"/>
      <c r="O405" s="98"/>
    </row>
    <row r="406" spans="2:15">
      <c r="B406" s="96"/>
      <c r="C406" s="96"/>
      <c r="D406" s="96"/>
      <c r="E406" s="96"/>
      <c r="F406" s="98"/>
      <c r="G406" s="98"/>
      <c r="H406" s="98"/>
      <c r="I406" s="98"/>
      <c r="J406" s="98"/>
      <c r="K406" s="98"/>
      <c r="L406" s="98"/>
      <c r="M406" s="98"/>
      <c r="N406" s="98"/>
      <c r="O406" s="98"/>
    </row>
    <row r="407" spans="2:15">
      <c r="B407" s="96"/>
      <c r="C407" s="96"/>
      <c r="D407" s="96"/>
      <c r="E407" s="96"/>
      <c r="F407" s="98"/>
      <c r="G407" s="98"/>
      <c r="H407" s="98"/>
      <c r="I407" s="98"/>
      <c r="J407" s="98"/>
      <c r="K407" s="98"/>
      <c r="L407" s="98"/>
      <c r="M407" s="98"/>
      <c r="N407" s="98"/>
      <c r="O407" s="98"/>
    </row>
    <row r="408" spans="2:15">
      <c r="B408" s="96"/>
      <c r="C408" s="96"/>
      <c r="D408" s="96"/>
      <c r="E408" s="96"/>
      <c r="F408" s="98"/>
      <c r="G408" s="98"/>
      <c r="H408" s="98"/>
      <c r="I408" s="98"/>
      <c r="J408" s="98"/>
      <c r="K408" s="98"/>
      <c r="L408" s="98"/>
      <c r="M408" s="98"/>
      <c r="N408" s="98"/>
      <c r="O408" s="98"/>
    </row>
    <row r="409" spans="2:15">
      <c r="B409" s="96"/>
      <c r="C409" s="96"/>
      <c r="D409" s="96"/>
      <c r="E409" s="96"/>
      <c r="F409" s="98"/>
      <c r="G409" s="98"/>
      <c r="H409" s="98"/>
      <c r="I409" s="98"/>
      <c r="J409" s="98"/>
      <c r="K409" s="98"/>
      <c r="L409" s="98"/>
      <c r="M409" s="98"/>
      <c r="N409" s="98"/>
      <c r="O409" s="98"/>
    </row>
    <row r="410" spans="2:15">
      <c r="B410" s="96"/>
      <c r="C410" s="96"/>
      <c r="D410" s="96"/>
      <c r="E410" s="96"/>
      <c r="F410" s="98"/>
      <c r="G410" s="98"/>
      <c r="H410" s="98"/>
      <c r="I410" s="98"/>
      <c r="J410" s="98"/>
      <c r="K410" s="98"/>
      <c r="L410" s="98"/>
      <c r="M410" s="98"/>
      <c r="N410" s="98"/>
      <c r="O410" s="98"/>
    </row>
    <row r="411" spans="2:15">
      <c r="B411" s="96"/>
      <c r="C411" s="96"/>
      <c r="D411" s="96"/>
      <c r="E411" s="96"/>
      <c r="F411" s="98"/>
      <c r="G411" s="98"/>
      <c r="H411" s="98"/>
      <c r="I411" s="98"/>
      <c r="J411" s="98"/>
      <c r="K411" s="98"/>
      <c r="L411" s="98"/>
      <c r="M411" s="98"/>
      <c r="N411" s="98"/>
      <c r="O411" s="98"/>
    </row>
    <row r="412" spans="2:15">
      <c r="B412" s="96"/>
      <c r="C412" s="96"/>
      <c r="D412" s="96"/>
      <c r="E412" s="96"/>
      <c r="F412" s="98"/>
      <c r="G412" s="98"/>
      <c r="H412" s="98"/>
      <c r="I412" s="98"/>
      <c r="J412" s="98"/>
      <c r="K412" s="98"/>
      <c r="L412" s="98"/>
      <c r="M412" s="98"/>
      <c r="N412" s="98"/>
      <c r="O412" s="98"/>
    </row>
    <row r="413" spans="2:15">
      <c r="B413" s="96"/>
      <c r="C413" s="96"/>
      <c r="D413" s="96"/>
      <c r="E413" s="96"/>
      <c r="F413" s="98"/>
      <c r="G413" s="98"/>
      <c r="H413" s="98"/>
      <c r="I413" s="98"/>
      <c r="J413" s="98"/>
      <c r="K413" s="98"/>
      <c r="L413" s="98"/>
      <c r="M413" s="98"/>
      <c r="N413" s="98"/>
      <c r="O413" s="98"/>
    </row>
    <row r="414" spans="2:15">
      <c r="B414" s="96"/>
      <c r="C414" s="96"/>
      <c r="D414" s="96"/>
      <c r="E414" s="96"/>
      <c r="F414" s="98"/>
      <c r="G414" s="98"/>
      <c r="H414" s="98"/>
      <c r="I414" s="98"/>
      <c r="J414" s="98"/>
      <c r="K414" s="98"/>
      <c r="L414" s="98"/>
      <c r="M414" s="98"/>
      <c r="N414" s="98"/>
      <c r="O414" s="98"/>
    </row>
    <row r="415" spans="2:15">
      <c r="B415" s="96"/>
      <c r="C415" s="96"/>
      <c r="D415" s="96"/>
      <c r="E415" s="96"/>
      <c r="F415" s="98"/>
      <c r="G415" s="98"/>
      <c r="H415" s="98"/>
      <c r="I415" s="98"/>
      <c r="J415" s="98"/>
      <c r="K415" s="98"/>
      <c r="L415" s="98"/>
      <c r="M415" s="98"/>
      <c r="N415" s="98"/>
      <c r="O415" s="98"/>
    </row>
    <row r="416" spans="2:15">
      <c r="B416" s="96"/>
      <c r="C416" s="96"/>
      <c r="D416" s="96"/>
      <c r="E416" s="96"/>
      <c r="F416" s="98"/>
      <c r="G416" s="98"/>
      <c r="H416" s="98"/>
      <c r="I416" s="98"/>
      <c r="J416" s="98"/>
      <c r="K416" s="98"/>
      <c r="L416" s="98"/>
      <c r="M416" s="98"/>
      <c r="N416" s="98"/>
      <c r="O416" s="98"/>
    </row>
    <row r="417" spans="2:15">
      <c r="B417" s="96"/>
      <c r="C417" s="96"/>
      <c r="D417" s="96"/>
      <c r="E417" s="96"/>
      <c r="F417" s="98"/>
      <c r="G417" s="98"/>
      <c r="H417" s="98"/>
      <c r="I417" s="98"/>
      <c r="J417" s="98"/>
      <c r="K417" s="98"/>
      <c r="L417" s="98"/>
      <c r="M417" s="98"/>
      <c r="N417" s="98"/>
      <c r="O417" s="98"/>
    </row>
    <row r="418" spans="2:15">
      <c r="B418" s="96"/>
      <c r="C418" s="96"/>
      <c r="D418" s="96"/>
      <c r="E418" s="96"/>
      <c r="F418" s="98"/>
      <c r="G418" s="98"/>
      <c r="H418" s="98"/>
      <c r="I418" s="98"/>
      <c r="J418" s="98"/>
      <c r="K418" s="98"/>
      <c r="L418" s="98"/>
      <c r="M418" s="98"/>
      <c r="N418" s="98"/>
      <c r="O418" s="98"/>
    </row>
    <row r="419" spans="2:15">
      <c r="B419" s="96"/>
      <c r="C419" s="96"/>
      <c r="D419" s="96"/>
      <c r="E419" s="96"/>
      <c r="F419" s="98"/>
      <c r="G419" s="98"/>
      <c r="H419" s="98"/>
      <c r="I419" s="98"/>
      <c r="J419" s="98"/>
      <c r="K419" s="98"/>
      <c r="L419" s="98"/>
      <c r="M419" s="98"/>
      <c r="N419" s="98"/>
      <c r="O419" s="98"/>
    </row>
    <row r="420" spans="2:15">
      <c r="B420" s="96"/>
      <c r="C420" s="96"/>
      <c r="D420" s="96"/>
      <c r="E420" s="96"/>
      <c r="F420" s="98"/>
      <c r="G420" s="98"/>
      <c r="H420" s="98"/>
      <c r="I420" s="98"/>
      <c r="J420" s="98"/>
      <c r="K420" s="98"/>
      <c r="L420" s="98"/>
      <c r="M420" s="98"/>
      <c r="N420" s="98"/>
      <c r="O420" s="98"/>
    </row>
    <row r="421" spans="2:15">
      <c r="B421" s="96"/>
      <c r="C421" s="96"/>
      <c r="D421" s="96"/>
      <c r="E421" s="96"/>
      <c r="F421" s="98"/>
      <c r="G421" s="98"/>
      <c r="H421" s="98"/>
      <c r="I421" s="98"/>
      <c r="J421" s="98"/>
      <c r="K421" s="98"/>
      <c r="L421" s="98"/>
      <c r="M421" s="98"/>
      <c r="N421" s="98"/>
      <c r="O421" s="98"/>
    </row>
    <row r="422" spans="2:15">
      <c r="B422" s="96"/>
      <c r="C422" s="96"/>
      <c r="D422" s="96"/>
      <c r="E422" s="96"/>
      <c r="F422" s="98"/>
      <c r="G422" s="98"/>
      <c r="H422" s="98"/>
      <c r="I422" s="98"/>
      <c r="J422" s="98"/>
      <c r="K422" s="98"/>
      <c r="L422" s="98"/>
      <c r="M422" s="98"/>
      <c r="N422" s="98"/>
      <c r="O422" s="98"/>
    </row>
    <row r="423" spans="2:15">
      <c r="B423" s="96"/>
      <c r="C423" s="96"/>
      <c r="D423" s="96"/>
      <c r="E423" s="96"/>
      <c r="F423" s="98"/>
      <c r="G423" s="98"/>
      <c r="H423" s="98"/>
      <c r="I423" s="98"/>
      <c r="J423" s="98"/>
      <c r="K423" s="98"/>
      <c r="L423" s="98"/>
      <c r="M423" s="98"/>
      <c r="N423" s="98"/>
      <c r="O423" s="98"/>
    </row>
    <row r="424" spans="2:15">
      <c r="B424" s="96"/>
      <c r="C424" s="96"/>
      <c r="D424" s="96"/>
      <c r="E424" s="96"/>
      <c r="F424" s="98"/>
      <c r="G424" s="98"/>
      <c r="H424" s="98"/>
      <c r="I424" s="98"/>
      <c r="J424" s="98"/>
      <c r="K424" s="98"/>
      <c r="L424" s="98"/>
      <c r="M424" s="98"/>
      <c r="N424" s="98"/>
      <c r="O424" s="98"/>
    </row>
    <row r="425" spans="2:15">
      <c r="B425" s="96"/>
      <c r="C425" s="96"/>
      <c r="D425" s="96"/>
      <c r="E425" s="96"/>
      <c r="F425" s="98"/>
      <c r="G425" s="98"/>
      <c r="H425" s="98"/>
      <c r="I425" s="98"/>
      <c r="J425" s="98"/>
      <c r="K425" s="98"/>
      <c r="L425" s="98"/>
      <c r="M425" s="98"/>
      <c r="N425" s="98"/>
      <c r="O425" s="98"/>
    </row>
    <row r="426" spans="2:15">
      <c r="B426" s="96"/>
      <c r="C426" s="96"/>
      <c r="D426" s="96"/>
      <c r="E426" s="96"/>
      <c r="F426" s="98"/>
      <c r="G426" s="98"/>
      <c r="H426" s="98"/>
      <c r="I426" s="98"/>
      <c r="J426" s="98"/>
      <c r="K426" s="98"/>
      <c r="L426" s="98"/>
      <c r="M426" s="98"/>
      <c r="N426" s="98"/>
      <c r="O426" s="98"/>
    </row>
    <row r="427" spans="2:15">
      <c r="B427" s="96"/>
      <c r="C427" s="96"/>
      <c r="D427" s="96"/>
      <c r="E427" s="96"/>
      <c r="F427" s="98"/>
      <c r="G427" s="98"/>
      <c r="H427" s="98"/>
      <c r="I427" s="98"/>
      <c r="J427" s="98"/>
      <c r="K427" s="98"/>
      <c r="L427" s="98"/>
      <c r="M427" s="98"/>
      <c r="N427" s="98"/>
      <c r="O427" s="98"/>
    </row>
    <row r="428" spans="2:15">
      <c r="B428" s="96"/>
      <c r="C428" s="96"/>
      <c r="D428" s="96"/>
      <c r="E428" s="96"/>
      <c r="F428" s="98"/>
      <c r="G428" s="98"/>
      <c r="H428" s="98"/>
      <c r="I428" s="98"/>
      <c r="J428" s="98"/>
      <c r="K428" s="98"/>
      <c r="L428" s="98"/>
      <c r="M428" s="98"/>
      <c r="N428" s="98"/>
      <c r="O428" s="98"/>
    </row>
    <row r="429" spans="2:15">
      <c r="B429" s="96"/>
      <c r="C429" s="96"/>
      <c r="D429" s="96"/>
      <c r="E429" s="96"/>
      <c r="F429" s="98"/>
      <c r="G429" s="98"/>
      <c r="H429" s="98"/>
      <c r="I429" s="98"/>
      <c r="J429" s="98"/>
      <c r="K429" s="98"/>
      <c r="L429" s="98"/>
      <c r="M429" s="98"/>
      <c r="N429" s="98"/>
      <c r="O429" s="98"/>
    </row>
    <row r="430" spans="2:15">
      <c r="B430" s="96"/>
      <c r="C430" s="96"/>
      <c r="D430" s="96"/>
      <c r="E430" s="96"/>
      <c r="F430" s="98"/>
      <c r="G430" s="98"/>
      <c r="H430" s="98"/>
      <c r="I430" s="98"/>
      <c r="J430" s="98"/>
      <c r="K430" s="98"/>
      <c r="L430" s="98"/>
      <c r="M430" s="98"/>
      <c r="N430" s="98"/>
      <c r="O430" s="98"/>
    </row>
    <row r="431" spans="2:15">
      <c r="B431" s="96"/>
      <c r="C431" s="96"/>
      <c r="D431" s="96"/>
      <c r="E431" s="96"/>
      <c r="F431" s="98"/>
      <c r="G431" s="98"/>
      <c r="H431" s="98"/>
      <c r="I431" s="98"/>
      <c r="J431" s="98"/>
      <c r="K431" s="98"/>
      <c r="L431" s="98"/>
      <c r="M431" s="98"/>
      <c r="N431" s="98"/>
      <c r="O431" s="98"/>
    </row>
    <row r="432" spans="2:15">
      <c r="B432" s="96"/>
      <c r="C432" s="96"/>
      <c r="D432" s="96"/>
      <c r="E432" s="96"/>
      <c r="F432" s="98"/>
      <c r="G432" s="98"/>
      <c r="H432" s="98"/>
      <c r="I432" s="98"/>
      <c r="J432" s="98"/>
      <c r="K432" s="98"/>
      <c r="L432" s="98"/>
      <c r="M432" s="98"/>
      <c r="N432" s="98"/>
      <c r="O432" s="98"/>
    </row>
    <row r="433" spans="2:15">
      <c r="B433" s="96"/>
      <c r="C433" s="96"/>
      <c r="D433" s="96"/>
      <c r="E433" s="96"/>
      <c r="F433" s="98"/>
      <c r="G433" s="98"/>
      <c r="H433" s="98"/>
      <c r="I433" s="98"/>
      <c r="J433" s="98"/>
      <c r="K433" s="98"/>
      <c r="L433" s="98"/>
      <c r="M433" s="98"/>
      <c r="N433" s="98"/>
      <c r="O433" s="98"/>
    </row>
    <row r="434" spans="2:15">
      <c r="B434" s="96"/>
      <c r="C434" s="96"/>
      <c r="D434" s="96"/>
      <c r="E434" s="96"/>
      <c r="F434" s="98"/>
      <c r="G434" s="98"/>
      <c r="H434" s="98"/>
      <c r="I434" s="98"/>
      <c r="J434" s="98"/>
      <c r="K434" s="98"/>
      <c r="L434" s="98"/>
      <c r="M434" s="98"/>
      <c r="N434" s="98"/>
      <c r="O434" s="98"/>
    </row>
    <row r="435" spans="2:15">
      <c r="B435" s="96"/>
      <c r="C435" s="96"/>
      <c r="D435" s="96"/>
      <c r="E435" s="96"/>
      <c r="F435" s="98"/>
      <c r="G435" s="98"/>
      <c r="H435" s="98"/>
      <c r="I435" s="98"/>
      <c r="J435" s="98"/>
      <c r="K435" s="98"/>
      <c r="L435" s="98"/>
      <c r="M435" s="98"/>
      <c r="N435" s="98"/>
      <c r="O435" s="98"/>
    </row>
    <row r="436" spans="2:15">
      <c r="B436" s="96"/>
      <c r="C436" s="96"/>
      <c r="D436" s="96"/>
      <c r="E436" s="96"/>
      <c r="F436" s="98"/>
      <c r="G436" s="98"/>
      <c r="H436" s="98"/>
      <c r="I436" s="98"/>
      <c r="J436" s="98"/>
      <c r="K436" s="98"/>
      <c r="L436" s="98"/>
      <c r="M436" s="98"/>
      <c r="N436" s="98"/>
      <c r="O436" s="98"/>
    </row>
    <row r="437" spans="2:15">
      <c r="B437" s="96"/>
      <c r="C437" s="96"/>
      <c r="D437" s="96"/>
      <c r="E437" s="96"/>
      <c r="F437" s="98"/>
      <c r="G437" s="98"/>
      <c r="H437" s="98"/>
      <c r="I437" s="98"/>
      <c r="J437" s="98"/>
      <c r="K437" s="98"/>
      <c r="L437" s="98"/>
      <c r="M437" s="98"/>
      <c r="N437" s="98"/>
      <c r="O437" s="98"/>
    </row>
    <row r="438" spans="2:15">
      <c r="B438" s="96"/>
      <c r="C438" s="96"/>
      <c r="D438" s="96"/>
      <c r="E438" s="96"/>
      <c r="F438" s="98"/>
      <c r="G438" s="98"/>
      <c r="H438" s="98"/>
      <c r="I438" s="98"/>
      <c r="J438" s="98"/>
      <c r="K438" s="98"/>
      <c r="L438" s="98"/>
      <c r="M438" s="98"/>
      <c r="N438" s="98"/>
      <c r="O438" s="98"/>
    </row>
    <row r="439" spans="2:15">
      <c r="B439" s="96"/>
      <c r="C439" s="96"/>
      <c r="D439" s="96"/>
      <c r="E439" s="96"/>
      <c r="F439" s="98"/>
      <c r="G439" s="98"/>
      <c r="H439" s="98"/>
      <c r="I439" s="98"/>
      <c r="J439" s="98"/>
      <c r="K439" s="98"/>
      <c r="L439" s="98"/>
      <c r="M439" s="98"/>
      <c r="N439" s="98"/>
      <c r="O439" s="98"/>
    </row>
    <row r="440" spans="2:15">
      <c r="B440" s="96"/>
      <c r="C440" s="96"/>
      <c r="D440" s="96"/>
      <c r="E440" s="96"/>
      <c r="F440" s="98"/>
      <c r="G440" s="98"/>
      <c r="H440" s="98"/>
      <c r="I440" s="98"/>
      <c r="J440" s="98"/>
      <c r="K440" s="98"/>
      <c r="L440" s="98"/>
      <c r="M440" s="98"/>
      <c r="N440" s="98"/>
      <c r="O440" s="98"/>
    </row>
    <row r="441" spans="2:15">
      <c r="B441" s="96"/>
      <c r="C441" s="96"/>
      <c r="D441" s="96"/>
      <c r="E441" s="96"/>
      <c r="F441" s="98"/>
      <c r="G441" s="98"/>
      <c r="H441" s="98"/>
      <c r="I441" s="98"/>
      <c r="J441" s="98"/>
      <c r="K441" s="98"/>
      <c r="L441" s="98"/>
      <c r="M441" s="98"/>
      <c r="N441" s="98"/>
      <c r="O441" s="98"/>
    </row>
    <row r="442" spans="2:15">
      <c r="B442" s="96"/>
      <c r="C442" s="96"/>
      <c r="D442" s="96"/>
      <c r="E442" s="96"/>
      <c r="F442" s="98"/>
      <c r="G442" s="98"/>
      <c r="H442" s="98"/>
      <c r="I442" s="98"/>
      <c r="J442" s="98"/>
      <c r="K442" s="98"/>
      <c r="L442" s="98"/>
      <c r="M442" s="98"/>
      <c r="N442" s="98"/>
      <c r="O442" s="98"/>
    </row>
    <row r="443" spans="2:15">
      <c r="B443" s="96"/>
      <c r="C443" s="96"/>
      <c r="D443" s="96"/>
      <c r="E443" s="96"/>
      <c r="F443" s="98"/>
      <c r="G443" s="98"/>
      <c r="H443" s="98"/>
      <c r="I443" s="98"/>
      <c r="J443" s="98"/>
      <c r="K443" s="98"/>
      <c r="L443" s="98"/>
      <c r="M443" s="98"/>
      <c r="N443" s="98"/>
      <c r="O443" s="98"/>
    </row>
    <row r="444" spans="2:15">
      <c r="B444" s="96"/>
      <c r="C444" s="96"/>
      <c r="D444" s="96"/>
      <c r="E444" s="96"/>
      <c r="F444" s="98"/>
      <c r="G444" s="98"/>
      <c r="H444" s="98"/>
      <c r="I444" s="98"/>
      <c r="J444" s="98"/>
      <c r="K444" s="98"/>
      <c r="L444" s="98"/>
      <c r="M444" s="98"/>
      <c r="N444" s="98"/>
      <c r="O444" s="98"/>
    </row>
    <row r="445" spans="2:15">
      <c r="B445" s="96"/>
      <c r="C445" s="96"/>
      <c r="D445" s="96"/>
      <c r="E445" s="96"/>
      <c r="F445" s="98"/>
      <c r="G445" s="98"/>
      <c r="H445" s="98"/>
      <c r="I445" s="98"/>
      <c r="J445" s="98"/>
      <c r="K445" s="98"/>
      <c r="L445" s="98"/>
      <c r="M445" s="98"/>
      <c r="N445" s="98"/>
      <c r="O445" s="98"/>
    </row>
    <row r="446" spans="2:15">
      <c r="B446" s="96"/>
      <c r="C446" s="96"/>
      <c r="D446" s="96"/>
      <c r="E446" s="96"/>
      <c r="F446" s="98"/>
      <c r="G446" s="98"/>
      <c r="H446" s="98"/>
      <c r="I446" s="98"/>
      <c r="J446" s="98"/>
      <c r="K446" s="98"/>
      <c r="L446" s="98"/>
      <c r="M446" s="98"/>
      <c r="N446" s="98"/>
      <c r="O446" s="98"/>
    </row>
    <row r="447" spans="2:15">
      <c r="B447" s="96"/>
      <c r="C447" s="96"/>
      <c r="D447" s="96"/>
      <c r="E447" s="96"/>
      <c r="F447" s="98"/>
      <c r="G447" s="98"/>
      <c r="H447" s="98"/>
      <c r="I447" s="98"/>
      <c r="J447" s="98"/>
      <c r="K447" s="98"/>
      <c r="L447" s="98"/>
      <c r="M447" s="98"/>
      <c r="N447" s="98"/>
      <c r="O447" s="98"/>
    </row>
    <row r="448" spans="2:15">
      <c r="B448" s="96"/>
      <c r="C448" s="96"/>
      <c r="D448" s="96"/>
      <c r="E448" s="96"/>
      <c r="F448" s="98"/>
      <c r="G448" s="98"/>
      <c r="H448" s="98"/>
      <c r="I448" s="98"/>
      <c r="J448" s="98"/>
      <c r="K448" s="98"/>
      <c r="L448" s="98"/>
      <c r="M448" s="98"/>
      <c r="N448" s="98"/>
      <c r="O448" s="98"/>
    </row>
    <row r="449" spans="2:15">
      <c r="B449" s="96"/>
      <c r="C449" s="96"/>
      <c r="D449" s="96"/>
      <c r="E449" s="96"/>
      <c r="F449" s="98"/>
      <c r="G449" s="98"/>
      <c r="H449" s="98"/>
      <c r="I449" s="98"/>
      <c r="J449" s="98"/>
      <c r="K449" s="98"/>
      <c r="L449" s="98"/>
      <c r="M449" s="98"/>
      <c r="N449" s="98"/>
      <c r="O449" s="98"/>
    </row>
    <row r="450" spans="2:15">
      <c r="B450" s="96"/>
      <c r="C450" s="96"/>
      <c r="D450" s="96"/>
      <c r="E450" s="96"/>
      <c r="F450" s="98"/>
      <c r="G450" s="98"/>
      <c r="H450" s="98"/>
      <c r="I450" s="98"/>
      <c r="J450" s="98"/>
      <c r="K450" s="98"/>
      <c r="L450" s="98"/>
      <c r="M450" s="98"/>
      <c r="N450" s="98"/>
      <c r="O450" s="98"/>
    </row>
    <row r="451" spans="2:15">
      <c r="B451" s="96"/>
      <c r="C451" s="96"/>
      <c r="D451" s="96"/>
      <c r="E451" s="96"/>
      <c r="F451" s="98"/>
      <c r="G451" s="98"/>
      <c r="H451" s="98"/>
      <c r="I451" s="98"/>
      <c r="J451" s="98"/>
      <c r="K451" s="98"/>
      <c r="L451" s="98"/>
      <c r="M451" s="98"/>
      <c r="N451" s="98"/>
      <c r="O451" s="98"/>
    </row>
    <row r="452" spans="2:15">
      <c r="B452" s="96"/>
      <c r="C452" s="96"/>
      <c r="D452" s="96"/>
      <c r="E452" s="96"/>
      <c r="F452" s="98"/>
      <c r="G452" s="98"/>
      <c r="H452" s="98"/>
      <c r="I452" s="98"/>
      <c r="J452" s="98"/>
      <c r="K452" s="98"/>
      <c r="L452" s="98"/>
      <c r="M452" s="98"/>
      <c r="N452" s="98"/>
      <c r="O452" s="98"/>
    </row>
    <row r="453" spans="2:15">
      <c r="B453" s="96"/>
      <c r="C453" s="96"/>
      <c r="D453" s="96"/>
      <c r="E453" s="96"/>
      <c r="F453" s="98"/>
      <c r="G453" s="98"/>
      <c r="H453" s="98"/>
      <c r="I453" s="98"/>
      <c r="J453" s="98"/>
      <c r="K453" s="98"/>
      <c r="L453" s="98"/>
      <c r="M453" s="98"/>
      <c r="N453" s="98"/>
      <c r="O453" s="98"/>
    </row>
    <row r="454" spans="2:15">
      <c r="B454" s="96"/>
      <c r="C454" s="96"/>
      <c r="D454" s="96"/>
      <c r="E454" s="96"/>
      <c r="F454" s="98"/>
      <c r="G454" s="98"/>
      <c r="H454" s="98"/>
      <c r="I454" s="98"/>
      <c r="J454" s="98"/>
      <c r="K454" s="98"/>
      <c r="L454" s="98"/>
      <c r="M454" s="98"/>
      <c r="N454" s="98"/>
      <c r="O454" s="98"/>
    </row>
    <row r="455" spans="2:15">
      <c r="B455" s="96"/>
      <c r="C455" s="96"/>
      <c r="D455" s="96"/>
      <c r="E455" s="96"/>
      <c r="F455" s="98"/>
      <c r="G455" s="98"/>
      <c r="H455" s="98"/>
      <c r="I455" s="98"/>
      <c r="J455" s="98"/>
      <c r="K455" s="98"/>
      <c r="L455" s="98"/>
      <c r="M455" s="98"/>
      <c r="N455" s="98"/>
      <c r="O455" s="98"/>
    </row>
    <row r="456" spans="2:15">
      <c r="B456" s="96"/>
      <c r="C456" s="96"/>
      <c r="D456" s="96"/>
      <c r="E456" s="96"/>
      <c r="F456" s="98"/>
      <c r="G456" s="98"/>
      <c r="H456" s="98"/>
      <c r="I456" s="98"/>
      <c r="J456" s="98"/>
      <c r="K456" s="98"/>
      <c r="L456" s="98"/>
      <c r="M456" s="98"/>
      <c r="N456" s="98"/>
      <c r="O456" s="98"/>
    </row>
    <row r="457" spans="2:15">
      <c r="B457" s="96"/>
      <c r="C457" s="96"/>
      <c r="D457" s="96"/>
      <c r="E457" s="96"/>
      <c r="F457" s="98"/>
      <c r="G457" s="98"/>
      <c r="H457" s="98"/>
      <c r="I457" s="98"/>
      <c r="J457" s="98"/>
      <c r="K457" s="98"/>
      <c r="L457" s="98"/>
      <c r="M457" s="98"/>
      <c r="N457" s="98"/>
      <c r="O457" s="98"/>
    </row>
    <row r="458" spans="2:15">
      <c r="B458" s="96"/>
      <c r="C458" s="96"/>
      <c r="D458" s="96"/>
      <c r="E458" s="96"/>
      <c r="F458" s="98"/>
      <c r="G458" s="98"/>
      <c r="H458" s="98"/>
      <c r="I458" s="98"/>
      <c r="J458" s="98"/>
      <c r="K458" s="98"/>
      <c r="L458" s="98"/>
      <c r="M458" s="98"/>
      <c r="N458" s="98"/>
      <c r="O458" s="98"/>
    </row>
    <row r="459" spans="2:15">
      <c r="B459" s="96"/>
      <c r="C459" s="96"/>
      <c r="D459" s="96"/>
      <c r="E459" s="96"/>
      <c r="F459" s="98"/>
      <c r="G459" s="98"/>
      <c r="H459" s="98"/>
      <c r="I459" s="98"/>
      <c r="J459" s="98"/>
      <c r="K459" s="98"/>
      <c r="L459" s="98"/>
      <c r="M459" s="98"/>
      <c r="N459" s="98"/>
      <c r="O459" s="98"/>
    </row>
    <row r="460" spans="2:15">
      <c r="B460" s="96"/>
      <c r="C460" s="96"/>
      <c r="D460" s="96"/>
      <c r="E460" s="96"/>
      <c r="F460" s="98"/>
      <c r="G460" s="98"/>
      <c r="H460" s="98"/>
      <c r="I460" s="98"/>
      <c r="J460" s="98"/>
      <c r="K460" s="98"/>
      <c r="L460" s="98"/>
      <c r="M460" s="98"/>
      <c r="N460" s="98"/>
      <c r="O460" s="98"/>
    </row>
    <row r="461" spans="2:15">
      <c r="B461" s="96"/>
      <c r="C461" s="96"/>
      <c r="D461" s="96"/>
      <c r="E461" s="96"/>
      <c r="F461" s="98"/>
      <c r="G461" s="98"/>
      <c r="H461" s="98"/>
      <c r="I461" s="98"/>
      <c r="J461" s="98"/>
      <c r="K461" s="98"/>
      <c r="L461" s="98"/>
      <c r="M461" s="98"/>
      <c r="N461" s="98"/>
      <c r="O461" s="98"/>
    </row>
    <row r="462" spans="2:15">
      <c r="B462" s="96"/>
      <c r="C462" s="96"/>
      <c r="D462" s="96"/>
      <c r="E462" s="96"/>
      <c r="F462" s="98"/>
      <c r="G462" s="98"/>
      <c r="H462" s="98"/>
      <c r="I462" s="98"/>
      <c r="J462" s="98"/>
      <c r="K462" s="98"/>
      <c r="L462" s="98"/>
      <c r="M462" s="98"/>
      <c r="N462" s="98"/>
      <c r="O462" s="98"/>
    </row>
    <row r="463" spans="2:15">
      <c r="B463" s="96"/>
      <c r="C463" s="96"/>
      <c r="D463" s="96"/>
      <c r="E463" s="96"/>
      <c r="F463" s="98"/>
      <c r="G463" s="98"/>
      <c r="H463" s="98"/>
      <c r="I463" s="98"/>
      <c r="J463" s="98"/>
      <c r="K463" s="98"/>
      <c r="L463" s="98"/>
      <c r="M463" s="98"/>
      <c r="N463" s="98"/>
      <c r="O463" s="98"/>
    </row>
    <row r="464" spans="2:15">
      <c r="B464" s="96"/>
      <c r="C464" s="96"/>
      <c r="D464" s="96"/>
      <c r="E464" s="96"/>
      <c r="F464" s="98"/>
      <c r="G464" s="98"/>
      <c r="H464" s="98"/>
      <c r="I464" s="98"/>
      <c r="J464" s="98"/>
      <c r="K464" s="98"/>
      <c r="L464" s="98"/>
      <c r="M464" s="98"/>
      <c r="N464" s="98"/>
      <c r="O464" s="98"/>
    </row>
    <row r="465" spans="2:15">
      <c r="B465" s="96"/>
      <c r="C465" s="96"/>
      <c r="D465" s="96"/>
      <c r="E465" s="96"/>
      <c r="F465" s="98"/>
      <c r="G465" s="98"/>
      <c r="H465" s="98"/>
      <c r="I465" s="98"/>
      <c r="J465" s="98"/>
      <c r="K465" s="98"/>
      <c r="L465" s="98"/>
      <c r="M465" s="98"/>
      <c r="N465" s="98"/>
      <c r="O465" s="98"/>
    </row>
    <row r="466" spans="2:15">
      <c r="B466" s="96"/>
      <c r="C466" s="96"/>
      <c r="D466" s="96"/>
      <c r="E466" s="96"/>
      <c r="F466" s="98"/>
      <c r="G466" s="98"/>
      <c r="H466" s="98"/>
      <c r="I466" s="98"/>
      <c r="J466" s="98"/>
      <c r="K466" s="98"/>
      <c r="L466" s="98"/>
      <c r="M466" s="98"/>
      <c r="N466" s="98"/>
      <c r="O466" s="98"/>
    </row>
    <row r="467" spans="2:15">
      <c r="B467" s="96"/>
      <c r="C467" s="96"/>
      <c r="D467" s="96"/>
      <c r="E467" s="96"/>
      <c r="F467" s="98"/>
      <c r="G467" s="98"/>
      <c r="H467" s="98"/>
      <c r="I467" s="98"/>
      <c r="J467" s="98"/>
      <c r="K467" s="98"/>
      <c r="L467" s="98"/>
      <c r="M467" s="98"/>
      <c r="N467" s="98"/>
      <c r="O467" s="98"/>
    </row>
    <row r="468" spans="2:15">
      <c r="B468" s="96"/>
      <c r="C468" s="96"/>
      <c r="D468" s="96"/>
      <c r="E468" s="96"/>
      <c r="F468" s="98"/>
      <c r="G468" s="98"/>
      <c r="H468" s="98"/>
      <c r="I468" s="98"/>
      <c r="J468" s="98"/>
      <c r="K468" s="98"/>
      <c r="L468" s="98"/>
      <c r="M468" s="98"/>
      <c r="N468" s="98"/>
      <c r="O468" s="98"/>
    </row>
    <row r="469" spans="2:15">
      <c r="B469" s="96"/>
      <c r="C469" s="96"/>
      <c r="D469" s="96"/>
      <c r="E469" s="96"/>
      <c r="F469" s="98"/>
      <c r="G469" s="98"/>
      <c r="H469" s="98"/>
      <c r="I469" s="98"/>
      <c r="J469" s="98"/>
      <c r="K469" s="98"/>
      <c r="L469" s="98"/>
      <c r="M469" s="98"/>
      <c r="N469" s="98"/>
      <c r="O469" s="98"/>
    </row>
    <row r="470" spans="2:15">
      <c r="B470" s="96"/>
      <c r="C470" s="96"/>
      <c r="D470" s="96"/>
      <c r="E470" s="96"/>
      <c r="F470" s="98"/>
      <c r="G470" s="98"/>
      <c r="H470" s="98"/>
      <c r="I470" s="98"/>
      <c r="J470" s="98"/>
      <c r="K470" s="98"/>
      <c r="L470" s="98"/>
      <c r="M470" s="98"/>
      <c r="N470" s="98"/>
      <c r="O470" s="98"/>
    </row>
    <row r="471" spans="2:15">
      <c r="B471" s="96"/>
      <c r="C471" s="96"/>
      <c r="D471" s="96"/>
      <c r="E471" s="96"/>
      <c r="F471" s="98"/>
      <c r="G471" s="98"/>
      <c r="H471" s="98"/>
      <c r="I471" s="98"/>
      <c r="J471" s="98"/>
      <c r="K471" s="98"/>
      <c r="L471" s="98"/>
      <c r="M471" s="98"/>
      <c r="N471" s="98"/>
      <c r="O471" s="98"/>
    </row>
    <row r="472" spans="2:15">
      <c r="B472" s="96"/>
      <c r="C472" s="96"/>
      <c r="D472" s="96"/>
      <c r="E472" s="96"/>
      <c r="F472" s="98"/>
      <c r="G472" s="98"/>
      <c r="H472" s="98"/>
      <c r="I472" s="98"/>
      <c r="J472" s="98"/>
      <c r="K472" s="98"/>
      <c r="L472" s="98"/>
      <c r="M472" s="98"/>
      <c r="N472" s="98"/>
      <c r="O472" s="98"/>
    </row>
    <row r="473" spans="2:15">
      <c r="B473" s="96"/>
      <c r="C473" s="96"/>
      <c r="D473" s="96"/>
      <c r="E473" s="96"/>
      <c r="F473" s="98"/>
      <c r="G473" s="98"/>
      <c r="H473" s="98"/>
      <c r="I473" s="98"/>
      <c r="J473" s="98"/>
      <c r="K473" s="98"/>
      <c r="L473" s="98"/>
      <c r="M473" s="98"/>
      <c r="N473" s="98"/>
      <c r="O473" s="98"/>
    </row>
    <row r="474" spans="2:15">
      <c r="B474" s="96"/>
      <c r="C474" s="96"/>
      <c r="D474" s="96"/>
      <c r="E474" s="96"/>
      <c r="F474" s="98"/>
      <c r="G474" s="98"/>
      <c r="H474" s="98"/>
      <c r="I474" s="98"/>
      <c r="J474" s="98"/>
      <c r="K474" s="98"/>
      <c r="L474" s="98"/>
      <c r="M474" s="98"/>
      <c r="N474" s="98"/>
      <c r="O474" s="98"/>
    </row>
    <row r="475" spans="2:15">
      <c r="B475" s="96"/>
      <c r="C475" s="96"/>
      <c r="D475" s="96"/>
      <c r="E475" s="96"/>
      <c r="F475" s="98"/>
      <c r="G475" s="98"/>
      <c r="H475" s="98"/>
      <c r="I475" s="98"/>
      <c r="J475" s="98"/>
      <c r="K475" s="98"/>
      <c r="L475" s="98"/>
      <c r="M475" s="98"/>
      <c r="N475" s="98"/>
      <c r="O475" s="98"/>
    </row>
    <row r="476" spans="2:15">
      <c r="B476" s="96"/>
      <c r="C476" s="96"/>
      <c r="D476" s="96"/>
      <c r="E476" s="96"/>
      <c r="F476" s="98"/>
      <c r="G476" s="98"/>
      <c r="H476" s="98"/>
      <c r="I476" s="98"/>
      <c r="J476" s="98"/>
      <c r="K476" s="98"/>
      <c r="L476" s="98"/>
      <c r="M476" s="98"/>
      <c r="N476" s="98"/>
      <c r="O476" s="98"/>
    </row>
    <row r="477" spans="2:15">
      <c r="B477" s="96"/>
      <c r="C477" s="96"/>
      <c r="D477" s="96"/>
      <c r="E477" s="96"/>
      <c r="F477" s="98"/>
      <c r="G477" s="98"/>
      <c r="H477" s="98"/>
      <c r="I477" s="98"/>
      <c r="J477" s="98"/>
      <c r="K477" s="98"/>
      <c r="L477" s="98"/>
      <c r="M477" s="98"/>
      <c r="N477" s="98"/>
      <c r="O477" s="98"/>
    </row>
    <row r="478" spans="2:15">
      <c r="B478" s="96"/>
      <c r="C478" s="96"/>
      <c r="D478" s="96"/>
      <c r="E478" s="96"/>
      <c r="F478" s="98"/>
      <c r="G478" s="98"/>
      <c r="H478" s="98"/>
      <c r="I478" s="98"/>
      <c r="J478" s="98"/>
      <c r="K478" s="98"/>
      <c r="L478" s="98"/>
      <c r="M478" s="98"/>
      <c r="N478" s="98"/>
      <c r="O478" s="98"/>
    </row>
    <row r="479" spans="2:15">
      <c r="B479" s="96"/>
      <c r="C479" s="96"/>
      <c r="D479" s="96"/>
      <c r="E479" s="96"/>
      <c r="F479" s="98"/>
      <c r="G479" s="98"/>
      <c r="H479" s="98"/>
      <c r="I479" s="98"/>
      <c r="J479" s="98"/>
      <c r="K479" s="98"/>
      <c r="L479" s="98"/>
      <c r="M479" s="98"/>
      <c r="N479" s="98"/>
      <c r="O479" s="98"/>
    </row>
    <row r="480" spans="2:15">
      <c r="B480" s="96"/>
      <c r="C480" s="96"/>
      <c r="D480" s="96"/>
      <c r="E480" s="96"/>
      <c r="F480" s="98"/>
      <c r="G480" s="98"/>
      <c r="H480" s="98"/>
      <c r="I480" s="98"/>
      <c r="J480" s="98"/>
      <c r="K480" s="98"/>
      <c r="L480" s="98"/>
      <c r="M480" s="98"/>
      <c r="N480" s="98"/>
      <c r="O480" s="98"/>
    </row>
    <row r="481" spans="2:15">
      <c r="B481" s="96"/>
      <c r="C481" s="96"/>
      <c r="D481" s="96"/>
      <c r="E481" s="96"/>
      <c r="F481" s="98"/>
      <c r="G481" s="98"/>
      <c r="H481" s="98"/>
      <c r="I481" s="98"/>
      <c r="J481" s="98"/>
      <c r="K481" s="98"/>
      <c r="L481" s="98"/>
      <c r="M481" s="98"/>
      <c r="N481" s="98"/>
      <c r="O481" s="98"/>
    </row>
    <row r="482" spans="2:15">
      <c r="B482" s="96"/>
      <c r="C482" s="96"/>
      <c r="D482" s="96"/>
      <c r="E482" s="96"/>
      <c r="F482" s="98"/>
      <c r="G482" s="98"/>
      <c r="H482" s="98"/>
      <c r="I482" s="98"/>
      <c r="J482" s="98"/>
      <c r="K482" s="98"/>
      <c r="L482" s="98"/>
      <c r="M482" s="98"/>
      <c r="N482" s="98"/>
      <c r="O482" s="98"/>
    </row>
    <row r="483" spans="2:15">
      <c r="B483" s="96"/>
      <c r="C483" s="96"/>
      <c r="D483" s="96"/>
      <c r="E483" s="96"/>
      <c r="F483" s="98"/>
      <c r="G483" s="98"/>
      <c r="H483" s="98"/>
      <c r="I483" s="98"/>
      <c r="J483" s="98"/>
      <c r="K483" s="98"/>
      <c r="L483" s="98"/>
      <c r="M483" s="98"/>
      <c r="N483" s="98"/>
      <c r="O483" s="98"/>
    </row>
    <row r="484" spans="2:15">
      <c r="B484" s="96"/>
      <c r="C484" s="96"/>
      <c r="D484" s="96"/>
      <c r="E484" s="96"/>
      <c r="F484" s="98"/>
      <c r="G484" s="98"/>
      <c r="H484" s="98"/>
      <c r="I484" s="98"/>
      <c r="J484" s="98"/>
      <c r="K484" s="98"/>
      <c r="L484" s="98"/>
      <c r="M484" s="98"/>
      <c r="N484" s="98"/>
      <c r="O484" s="98"/>
    </row>
    <row r="485" spans="2:15">
      <c r="B485" s="96"/>
      <c r="C485" s="96"/>
      <c r="D485" s="96"/>
      <c r="E485" s="96"/>
      <c r="F485" s="98"/>
      <c r="G485" s="98"/>
      <c r="H485" s="98"/>
      <c r="I485" s="98"/>
      <c r="J485" s="98"/>
      <c r="K485" s="98"/>
      <c r="L485" s="98"/>
      <c r="M485" s="98"/>
      <c r="N485" s="98"/>
      <c r="O485" s="98"/>
    </row>
    <row r="486" spans="2:15">
      <c r="B486" s="96"/>
      <c r="C486" s="96"/>
      <c r="D486" s="96"/>
      <c r="E486" s="96"/>
      <c r="F486" s="98"/>
      <c r="G486" s="98"/>
      <c r="H486" s="98"/>
      <c r="I486" s="98"/>
      <c r="J486" s="98"/>
      <c r="K486" s="98"/>
      <c r="L486" s="98"/>
      <c r="M486" s="98"/>
      <c r="N486" s="98"/>
      <c r="O486" s="98"/>
    </row>
    <row r="487" spans="2:15">
      <c r="B487" s="96"/>
      <c r="C487" s="96"/>
      <c r="D487" s="96"/>
      <c r="E487" s="96"/>
      <c r="F487" s="98"/>
      <c r="G487" s="98"/>
      <c r="H487" s="98"/>
      <c r="I487" s="98"/>
      <c r="J487" s="98"/>
      <c r="K487" s="98"/>
      <c r="L487" s="98"/>
      <c r="M487" s="98"/>
      <c r="N487" s="98"/>
      <c r="O487" s="98"/>
    </row>
    <row r="488" spans="2:15">
      <c r="B488" s="96"/>
      <c r="C488" s="96"/>
      <c r="D488" s="96"/>
      <c r="E488" s="96"/>
      <c r="F488" s="98"/>
      <c r="G488" s="98"/>
      <c r="H488" s="98"/>
      <c r="I488" s="98"/>
      <c r="J488" s="98"/>
      <c r="K488" s="98"/>
      <c r="L488" s="98"/>
      <c r="M488" s="98"/>
      <c r="N488" s="98"/>
      <c r="O488" s="98"/>
    </row>
    <row r="489" spans="2:15">
      <c r="B489" s="96"/>
      <c r="C489" s="96"/>
      <c r="D489" s="96"/>
      <c r="E489" s="96"/>
      <c r="F489" s="98"/>
      <c r="G489" s="98"/>
      <c r="H489" s="98"/>
      <c r="I489" s="98"/>
      <c r="J489" s="98"/>
      <c r="K489" s="98"/>
      <c r="L489" s="98"/>
      <c r="M489" s="98"/>
      <c r="N489" s="98"/>
      <c r="O489" s="98"/>
    </row>
    <row r="490" spans="2:15">
      <c r="B490" s="96"/>
      <c r="C490" s="96"/>
      <c r="D490" s="96"/>
      <c r="E490" s="96"/>
      <c r="F490" s="98"/>
      <c r="G490" s="98"/>
      <c r="H490" s="98"/>
      <c r="I490" s="98"/>
      <c r="J490" s="98"/>
      <c r="K490" s="98"/>
      <c r="L490" s="98"/>
      <c r="M490" s="98"/>
      <c r="N490" s="98"/>
      <c r="O490" s="98"/>
    </row>
    <row r="491" spans="2:15">
      <c r="B491" s="96"/>
      <c r="C491" s="96"/>
      <c r="D491" s="96"/>
      <c r="E491" s="96"/>
      <c r="F491" s="98"/>
      <c r="G491" s="98"/>
      <c r="H491" s="98"/>
      <c r="I491" s="98"/>
      <c r="J491" s="98"/>
      <c r="K491" s="98"/>
      <c r="L491" s="98"/>
      <c r="M491" s="98"/>
      <c r="N491" s="98"/>
      <c r="O491" s="98"/>
    </row>
    <row r="492" spans="2:15">
      <c r="B492" s="96"/>
      <c r="C492" s="96"/>
      <c r="D492" s="96"/>
      <c r="E492" s="96"/>
      <c r="F492" s="98"/>
      <c r="G492" s="98"/>
      <c r="H492" s="98"/>
      <c r="I492" s="98"/>
      <c r="J492" s="98"/>
      <c r="K492" s="98"/>
      <c r="L492" s="98"/>
      <c r="M492" s="98"/>
      <c r="N492" s="98"/>
      <c r="O492" s="98"/>
    </row>
    <row r="493" spans="2:15">
      <c r="B493" s="96"/>
      <c r="C493" s="96"/>
      <c r="D493" s="96"/>
      <c r="E493" s="96"/>
      <c r="F493" s="98"/>
      <c r="G493" s="98"/>
      <c r="H493" s="98"/>
      <c r="I493" s="98"/>
      <c r="J493" s="98"/>
      <c r="K493" s="98"/>
      <c r="L493" s="98"/>
      <c r="M493" s="98"/>
      <c r="N493" s="98"/>
      <c r="O493" s="98"/>
    </row>
    <row r="494" spans="2:15">
      <c r="B494" s="96"/>
      <c r="C494" s="96"/>
      <c r="D494" s="96"/>
      <c r="E494" s="96"/>
      <c r="F494" s="98"/>
      <c r="G494" s="98"/>
      <c r="H494" s="98"/>
      <c r="I494" s="98"/>
      <c r="J494" s="98"/>
      <c r="K494" s="98"/>
      <c r="L494" s="98"/>
      <c r="M494" s="98"/>
      <c r="N494" s="98"/>
      <c r="O494" s="98"/>
    </row>
    <row r="495" spans="2:15">
      <c r="B495" s="96"/>
      <c r="C495" s="96"/>
      <c r="D495" s="96"/>
      <c r="E495" s="96"/>
      <c r="F495" s="98"/>
      <c r="G495" s="98"/>
      <c r="H495" s="98"/>
      <c r="I495" s="98"/>
      <c r="J495" s="98"/>
      <c r="K495" s="98"/>
      <c r="L495" s="98"/>
      <c r="M495" s="98"/>
      <c r="N495" s="98"/>
      <c r="O495" s="98"/>
    </row>
    <row r="496" spans="2:15">
      <c r="B496" s="96"/>
      <c r="C496" s="96"/>
      <c r="D496" s="96"/>
      <c r="E496" s="96"/>
      <c r="F496" s="98"/>
      <c r="G496" s="98"/>
      <c r="H496" s="98"/>
      <c r="I496" s="98"/>
      <c r="J496" s="98"/>
      <c r="K496" s="98"/>
      <c r="L496" s="98"/>
      <c r="M496" s="98"/>
      <c r="N496" s="98"/>
      <c r="O496" s="98"/>
    </row>
    <row r="497" spans="2:15">
      <c r="B497" s="96"/>
      <c r="C497" s="96"/>
      <c r="D497" s="96"/>
      <c r="E497" s="96"/>
      <c r="F497" s="98"/>
      <c r="G497" s="98"/>
      <c r="H497" s="98"/>
      <c r="I497" s="98"/>
      <c r="J497" s="98"/>
      <c r="K497" s="98"/>
      <c r="L497" s="98"/>
      <c r="M497" s="98"/>
      <c r="N497" s="98"/>
      <c r="O497" s="98"/>
    </row>
    <row r="498" spans="2:15">
      <c r="B498" s="96"/>
      <c r="C498" s="96"/>
      <c r="D498" s="96"/>
      <c r="E498" s="96"/>
      <c r="F498" s="98"/>
      <c r="G498" s="98"/>
      <c r="H498" s="98"/>
      <c r="I498" s="98"/>
      <c r="J498" s="98"/>
      <c r="K498" s="98"/>
      <c r="L498" s="98"/>
      <c r="M498" s="98"/>
      <c r="N498" s="98"/>
      <c r="O498" s="98"/>
    </row>
    <row r="499" spans="2:15">
      <c r="B499" s="96"/>
      <c r="C499" s="96"/>
      <c r="D499" s="96"/>
      <c r="E499" s="96"/>
      <c r="F499" s="98"/>
      <c r="G499" s="98"/>
      <c r="H499" s="98"/>
      <c r="I499" s="98"/>
      <c r="J499" s="98"/>
      <c r="K499" s="98"/>
      <c r="L499" s="98"/>
      <c r="M499" s="98"/>
      <c r="N499" s="98"/>
      <c r="O499" s="98"/>
    </row>
    <row r="500" spans="2:15">
      <c r="B500" s="96"/>
      <c r="C500" s="96"/>
      <c r="D500" s="96"/>
      <c r="E500" s="96"/>
      <c r="F500" s="98"/>
      <c r="G500" s="98"/>
      <c r="H500" s="98"/>
      <c r="I500" s="98"/>
      <c r="J500" s="98"/>
      <c r="K500" s="98"/>
      <c r="L500" s="98"/>
      <c r="M500" s="98"/>
      <c r="N500" s="98"/>
      <c r="O500" s="98"/>
    </row>
    <row r="501" spans="2:15">
      <c r="B501" s="96"/>
      <c r="C501" s="96"/>
      <c r="D501" s="96"/>
      <c r="E501" s="96"/>
      <c r="F501" s="98"/>
      <c r="G501" s="98"/>
      <c r="H501" s="98"/>
      <c r="I501" s="98"/>
      <c r="J501" s="98"/>
      <c r="K501" s="98"/>
      <c r="L501" s="98"/>
      <c r="M501" s="98"/>
      <c r="N501" s="98"/>
      <c r="O501" s="98"/>
    </row>
    <row r="502" spans="2:15">
      <c r="B502" s="96"/>
      <c r="C502" s="96"/>
      <c r="D502" s="96"/>
      <c r="E502" s="96"/>
      <c r="F502" s="98"/>
      <c r="G502" s="98"/>
      <c r="H502" s="98"/>
      <c r="I502" s="98"/>
      <c r="J502" s="98"/>
      <c r="K502" s="98"/>
      <c r="L502" s="98"/>
      <c r="M502" s="98"/>
      <c r="N502" s="98"/>
      <c r="O502" s="98"/>
    </row>
    <row r="503" spans="2:15">
      <c r="B503" s="96"/>
      <c r="C503" s="96"/>
      <c r="D503" s="96"/>
      <c r="E503" s="96"/>
      <c r="F503" s="98"/>
      <c r="G503" s="98"/>
      <c r="H503" s="98"/>
      <c r="I503" s="98"/>
      <c r="J503" s="98"/>
      <c r="K503" s="98"/>
      <c r="L503" s="98"/>
      <c r="M503" s="98"/>
      <c r="N503" s="98"/>
      <c r="O503" s="98"/>
    </row>
    <row r="504" spans="2:15">
      <c r="B504" s="96"/>
      <c r="C504" s="96"/>
      <c r="D504" s="96"/>
      <c r="E504" s="96"/>
      <c r="F504" s="98"/>
      <c r="G504" s="98"/>
      <c r="H504" s="98"/>
      <c r="I504" s="98"/>
      <c r="J504" s="98"/>
      <c r="K504" s="98"/>
      <c r="L504" s="98"/>
      <c r="M504" s="98"/>
      <c r="N504" s="98"/>
      <c r="O504" s="98"/>
    </row>
    <row r="505" spans="2:15">
      <c r="B505" s="96"/>
      <c r="C505" s="96"/>
      <c r="D505" s="96"/>
      <c r="E505" s="96"/>
      <c r="F505" s="98"/>
      <c r="G505" s="98"/>
      <c r="H505" s="98"/>
      <c r="I505" s="98"/>
      <c r="J505" s="98"/>
      <c r="K505" s="98"/>
      <c r="L505" s="98"/>
      <c r="M505" s="98"/>
      <c r="N505" s="98"/>
      <c r="O505" s="98"/>
    </row>
    <row r="506" spans="2:15">
      <c r="B506" s="96"/>
      <c r="C506" s="96"/>
      <c r="D506" s="96"/>
      <c r="E506" s="96"/>
      <c r="F506" s="98"/>
      <c r="G506" s="98"/>
      <c r="H506" s="98"/>
      <c r="I506" s="98"/>
      <c r="J506" s="98"/>
      <c r="K506" s="98"/>
      <c r="L506" s="98"/>
      <c r="M506" s="98"/>
      <c r="N506" s="98"/>
      <c r="O506" s="98"/>
    </row>
    <row r="507" spans="2:15">
      <c r="B507" s="96"/>
      <c r="C507" s="96"/>
      <c r="D507" s="96"/>
      <c r="E507" s="96"/>
      <c r="F507" s="98"/>
      <c r="G507" s="98"/>
      <c r="H507" s="98"/>
      <c r="I507" s="98"/>
      <c r="J507" s="98"/>
      <c r="K507" s="98"/>
      <c r="L507" s="98"/>
      <c r="M507" s="98"/>
      <c r="N507" s="98"/>
      <c r="O507" s="98"/>
    </row>
    <row r="508" spans="2:15">
      <c r="B508" s="96"/>
      <c r="C508" s="96"/>
      <c r="D508" s="96"/>
      <c r="E508" s="96"/>
      <c r="F508" s="98"/>
      <c r="G508" s="98"/>
      <c r="H508" s="98"/>
      <c r="I508" s="98"/>
      <c r="J508" s="98"/>
      <c r="K508" s="98"/>
      <c r="L508" s="98"/>
      <c r="M508" s="98"/>
      <c r="N508" s="98"/>
      <c r="O508" s="98"/>
    </row>
    <row r="509" spans="2:15">
      <c r="B509" s="96"/>
      <c r="C509" s="96"/>
      <c r="D509" s="96"/>
      <c r="E509" s="96"/>
      <c r="F509" s="98"/>
      <c r="G509" s="98"/>
      <c r="H509" s="98"/>
      <c r="I509" s="98"/>
      <c r="J509" s="98"/>
      <c r="K509" s="98"/>
      <c r="L509" s="98"/>
      <c r="M509" s="98"/>
      <c r="N509" s="98"/>
      <c r="O509" s="98"/>
    </row>
    <row r="510" spans="2:15">
      <c r="B510" s="96"/>
      <c r="C510" s="96"/>
      <c r="D510" s="96"/>
      <c r="E510" s="96"/>
      <c r="F510" s="98"/>
      <c r="G510" s="98"/>
      <c r="H510" s="98"/>
      <c r="I510" s="98"/>
      <c r="J510" s="98"/>
      <c r="K510" s="98"/>
      <c r="L510" s="98"/>
      <c r="M510" s="98"/>
      <c r="N510" s="98"/>
      <c r="O510" s="98"/>
    </row>
    <row r="511" spans="2:15">
      <c r="B511" s="96"/>
      <c r="C511" s="96"/>
      <c r="D511" s="96"/>
      <c r="E511" s="96"/>
      <c r="F511" s="98"/>
      <c r="G511" s="98"/>
      <c r="H511" s="98"/>
      <c r="I511" s="98"/>
      <c r="J511" s="98"/>
      <c r="K511" s="98"/>
      <c r="L511" s="98"/>
      <c r="M511" s="98"/>
      <c r="N511" s="98"/>
      <c r="O511" s="98"/>
    </row>
    <row r="512" spans="2:15">
      <c r="B512" s="96"/>
      <c r="C512" s="96"/>
      <c r="D512" s="96"/>
      <c r="E512" s="96"/>
      <c r="F512" s="98"/>
      <c r="G512" s="98"/>
      <c r="H512" s="98"/>
      <c r="I512" s="98"/>
      <c r="J512" s="98"/>
      <c r="K512" s="98"/>
      <c r="L512" s="98"/>
      <c r="M512" s="98"/>
      <c r="N512" s="98"/>
      <c r="O512" s="98"/>
    </row>
    <row r="513" spans="2:15">
      <c r="B513" s="96"/>
      <c r="C513" s="96"/>
      <c r="D513" s="96"/>
      <c r="E513" s="96"/>
      <c r="F513" s="98"/>
      <c r="G513" s="98"/>
      <c r="H513" s="98"/>
      <c r="I513" s="98"/>
      <c r="J513" s="98"/>
      <c r="K513" s="98"/>
      <c r="L513" s="98"/>
      <c r="M513" s="98"/>
      <c r="N513" s="98"/>
      <c r="O513" s="98"/>
    </row>
    <row r="514" spans="2:15">
      <c r="B514" s="96"/>
      <c r="C514" s="96"/>
      <c r="D514" s="96"/>
      <c r="E514" s="96"/>
      <c r="F514" s="98"/>
      <c r="G514" s="98"/>
      <c r="H514" s="98"/>
      <c r="I514" s="98"/>
      <c r="J514" s="98"/>
      <c r="K514" s="98"/>
      <c r="L514" s="98"/>
      <c r="M514" s="98"/>
      <c r="N514" s="98"/>
      <c r="O514" s="98"/>
    </row>
    <row r="515" spans="2:15">
      <c r="B515" s="96"/>
      <c r="C515" s="96"/>
      <c r="D515" s="96"/>
      <c r="E515" s="96"/>
      <c r="F515" s="98"/>
      <c r="G515" s="98"/>
      <c r="H515" s="98"/>
      <c r="I515" s="98"/>
      <c r="J515" s="98"/>
      <c r="K515" s="98"/>
      <c r="L515" s="98"/>
      <c r="M515" s="98"/>
      <c r="N515" s="98"/>
      <c r="O515" s="98"/>
    </row>
    <row r="516" spans="2:15">
      <c r="B516" s="96"/>
      <c r="C516" s="96"/>
      <c r="D516" s="96"/>
      <c r="E516" s="96"/>
      <c r="F516" s="98"/>
      <c r="G516" s="98"/>
      <c r="H516" s="98"/>
      <c r="I516" s="98"/>
      <c r="J516" s="98"/>
      <c r="K516" s="98"/>
      <c r="L516" s="98"/>
      <c r="M516" s="98"/>
      <c r="N516" s="98"/>
      <c r="O516" s="98"/>
    </row>
    <row r="517" spans="2:15">
      <c r="B517" s="96"/>
      <c r="C517" s="96"/>
      <c r="D517" s="96"/>
      <c r="E517" s="96"/>
      <c r="F517" s="98"/>
      <c r="G517" s="98"/>
      <c r="H517" s="98"/>
      <c r="I517" s="98"/>
      <c r="J517" s="98"/>
      <c r="K517" s="98"/>
      <c r="L517" s="98"/>
      <c r="M517" s="98"/>
      <c r="N517" s="98"/>
      <c r="O517" s="98"/>
    </row>
    <row r="518" spans="2:15">
      <c r="B518" s="96"/>
      <c r="C518" s="96"/>
      <c r="D518" s="96"/>
      <c r="E518" s="96"/>
      <c r="F518" s="98"/>
      <c r="G518" s="98"/>
      <c r="H518" s="98"/>
      <c r="I518" s="98"/>
      <c r="J518" s="98"/>
      <c r="K518" s="98"/>
      <c r="L518" s="98"/>
      <c r="M518" s="98"/>
      <c r="N518" s="98"/>
      <c r="O518" s="98"/>
    </row>
    <row r="519" spans="2:15">
      <c r="B519" s="96"/>
      <c r="C519" s="96"/>
      <c r="D519" s="96"/>
      <c r="E519" s="96"/>
      <c r="F519" s="98"/>
      <c r="G519" s="98"/>
      <c r="H519" s="98"/>
      <c r="I519" s="98"/>
      <c r="J519" s="98"/>
      <c r="K519" s="98"/>
      <c r="L519" s="98"/>
      <c r="M519" s="98"/>
      <c r="N519" s="98"/>
      <c r="O519" s="98"/>
    </row>
    <row r="520" spans="2:15">
      <c r="B520" s="96"/>
      <c r="C520" s="96"/>
      <c r="D520" s="96"/>
      <c r="E520" s="96"/>
      <c r="F520" s="98"/>
      <c r="G520" s="98"/>
      <c r="H520" s="98"/>
      <c r="I520" s="98"/>
      <c r="J520" s="98"/>
      <c r="K520" s="98"/>
      <c r="L520" s="98"/>
      <c r="M520" s="98"/>
      <c r="N520" s="98"/>
      <c r="O520" s="98"/>
    </row>
    <row r="521" spans="2:15">
      <c r="B521" s="96"/>
      <c r="C521" s="96"/>
      <c r="D521" s="96"/>
      <c r="E521" s="96"/>
      <c r="F521" s="98"/>
      <c r="G521" s="98"/>
      <c r="H521" s="98"/>
      <c r="I521" s="98"/>
      <c r="J521" s="98"/>
      <c r="K521" s="98"/>
      <c r="L521" s="98"/>
      <c r="M521" s="98"/>
      <c r="N521" s="98"/>
      <c r="O521" s="98"/>
    </row>
    <row r="522" spans="2:15">
      <c r="B522" s="96"/>
      <c r="C522" s="96"/>
      <c r="D522" s="96"/>
      <c r="E522" s="96"/>
      <c r="F522" s="98"/>
      <c r="G522" s="98"/>
      <c r="H522" s="98"/>
      <c r="I522" s="98"/>
      <c r="J522" s="98"/>
      <c r="K522" s="98"/>
      <c r="L522" s="98"/>
      <c r="M522" s="98"/>
      <c r="N522" s="98"/>
      <c r="O522" s="98"/>
    </row>
    <row r="523" spans="2:15">
      <c r="B523" s="96"/>
      <c r="C523" s="96"/>
      <c r="D523" s="96"/>
      <c r="E523" s="96"/>
      <c r="F523" s="98"/>
      <c r="G523" s="98"/>
      <c r="H523" s="98"/>
      <c r="I523" s="98"/>
      <c r="J523" s="98"/>
      <c r="K523" s="98"/>
      <c r="L523" s="98"/>
      <c r="M523" s="98"/>
      <c r="N523" s="98"/>
      <c r="O523" s="98"/>
    </row>
    <row r="524" spans="2:15">
      <c r="B524" s="96"/>
      <c r="C524" s="96"/>
      <c r="D524" s="96"/>
      <c r="E524" s="96"/>
      <c r="F524" s="98"/>
      <c r="G524" s="98"/>
      <c r="H524" s="98"/>
      <c r="I524" s="98"/>
      <c r="J524" s="98"/>
      <c r="K524" s="98"/>
      <c r="L524" s="98"/>
      <c r="M524" s="98"/>
      <c r="N524" s="98"/>
      <c r="O524" s="98"/>
    </row>
    <row r="525" spans="2:15">
      <c r="B525" s="96"/>
      <c r="C525" s="96"/>
      <c r="D525" s="96"/>
      <c r="E525" s="96"/>
      <c r="F525" s="98"/>
      <c r="G525" s="98"/>
      <c r="H525" s="98"/>
      <c r="I525" s="98"/>
      <c r="J525" s="98"/>
      <c r="K525" s="98"/>
      <c r="L525" s="98"/>
      <c r="M525" s="98"/>
      <c r="N525" s="98"/>
      <c r="O525" s="98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1.710937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3.140625" style="1" bestFit="1" customWidth="1"/>
    <col min="8" max="8" width="8.42578125" style="1" bestFit="1" customWidth="1"/>
    <col min="9" max="9" width="9" style="1" bestFit="1" customWidth="1"/>
    <col min="10" max="10" width="8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152</v>
      </c>
      <c r="C1" s="46" t="s" vm="1">
        <v>240</v>
      </c>
    </row>
    <row r="2" spans="2:12">
      <c r="B2" s="46" t="s">
        <v>151</v>
      </c>
      <c r="C2" s="46" t="s">
        <v>241</v>
      </c>
    </row>
    <row r="3" spans="2:12">
      <c r="B3" s="46" t="s">
        <v>153</v>
      </c>
      <c r="C3" s="46" t="s">
        <v>242</v>
      </c>
    </row>
    <row r="4" spans="2:12">
      <c r="B4" s="46" t="s">
        <v>154</v>
      </c>
      <c r="C4" s="46" t="s">
        <v>243</v>
      </c>
    </row>
    <row r="6" spans="2:12" ht="26.25" customHeight="1">
      <c r="B6" s="151" t="s">
        <v>180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26.25" customHeight="1">
      <c r="B7" s="151" t="s">
        <v>99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12" s="3" customFormat="1" ht="63">
      <c r="B8" s="21" t="s">
        <v>121</v>
      </c>
      <c r="C8" s="29" t="s">
        <v>49</v>
      </c>
      <c r="D8" s="29" t="s">
        <v>124</v>
      </c>
      <c r="E8" s="29" t="s">
        <v>70</v>
      </c>
      <c r="F8" s="29" t="s">
        <v>108</v>
      </c>
      <c r="G8" s="29" t="s">
        <v>215</v>
      </c>
      <c r="H8" s="29" t="s">
        <v>214</v>
      </c>
      <c r="I8" s="29" t="s">
        <v>66</v>
      </c>
      <c r="J8" s="29" t="s">
        <v>63</v>
      </c>
      <c r="K8" s="29" t="s">
        <v>155</v>
      </c>
      <c r="L8" s="65" t="s">
        <v>157</v>
      </c>
    </row>
    <row r="9" spans="2:12" s="3" customFormat="1">
      <c r="B9" s="14"/>
      <c r="C9" s="15"/>
      <c r="D9" s="15"/>
      <c r="E9" s="15"/>
      <c r="F9" s="15"/>
      <c r="G9" s="15" t="s">
        <v>222</v>
      </c>
      <c r="H9" s="15"/>
      <c r="I9" s="15" t="s">
        <v>218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0" t="s">
        <v>52</v>
      </c>
      <c r="C11" s="90"/>
      <c r="D11" s="91"/>
      <c r="E11" s="91"/>
      <c r="F11" s="91"/>
      <c r="G11" s="93"/>
      <c r="H11" s="105"/>
      <c r="I11" s="93">
        <v>2173.210869086</v>
      </c>
      <c r="J11" s="94"/>
      <c r="K11" s="94">
        <f>IFERROR(I11/$I$11,0)</f>
        <v>1</v>
      </c>
      <c r="L11" s="94">
        <f>I11/'סכום נכסי הקרן'!$C$42</f>
        <v>1.9488345530754752E-5</v>
      </c>
    </row>
    <row r="12" spans="2:12" s="4" customFormat="1" ht="18" customHeight="1">
      <c r="B12" s="115" t="s">
        <v>27</v>
      </c>
      <c r="C12" s="90"/>
      <c r="D12" s="91"/>
      <c r="E12" s="91"/>
      <c r="F12" s="91"/>
      <c r="G12" s="93"/>
      <c r="H12" s="105"/>
      <c r="I12" s="93">
        <v>2000.9622103390002</v>
      </c>
      <c r="J12" s="94"/>
      <c r="K12" s="94">
        <f t="shared" ref="K12:K20" si="0">IFERROR(I12/$I$11,0)</f>
        <v>0.92074001598407085</v>
      </c>
      <c r="L12" s="94">
        <f>I12/'סכום נכסי הקרן'!$C$42</f>
        <v>1.7943699575490227E-5</v>
      </c>
    </row>
    <row r="13" spans="2:12">
      <c r="B13" s="87" t="s">
        <v>1871</v>
      </c>
      <c r="C13" s="82"/>
      <c r="D13" s="83"/>
      <c r="E13" s="83"/>
      <c r="F13" s="83"/>
      <c r="G13" s="85"/>
      <c r="H13" s="103"/>
      <c r="I13" s="85">
        <v>2000.9622103390002</v>
      </c>
      <c r="J13" s="86"/>
      <c r="K13" s="86">
        <f t="shared" si="0"/>
        <v>0.92074001598407085</v>
      </c>
      <c r="L13" s="86">
        <f>I13/'סכום נכסי הקרן'!$C$42</f>
        <v>1.7943699575490227E-5</v>
      </c>
    </row>
    <row r="14" spans="2:12">
      <c r="B14" s="88" t="s">
        <v>1872</v>
      </c>
      <c r="C14" s="90" t="s">
        <v>1873</v>
      </c>
      <c r="D14" s="91" t="s">
        <v>125</v>
      </c>
      <c r="E14" s="91" t="s">
        <v>507</v>
      </c>
      <c r="F14" s="91" t="s">
        <v>139</v>
      </c>
      <c r="G14" s="93">
        <v>125579.64919500001</v>
      </c>
      <c r="H14" s="105">
        <v>1500</v>
      </c>
      <c r="I14" s="93">
        <v>1883.6947379250003</v>
      </c>
      <c r="J14" s="94">
        <v>6.2789824597500002E-2</v>
      </c>
      <c r="K14" s="94">
        <f t="shared" si="0"/>
        <v>0.86677954943103919</v>
      </c>
      <c r="L14" s="94">
        <f>I14/'סכום נכסי הקרן'!$C$42</f>
        <v>1.6892099358304011E-5</v>
      </c>
    </row>
    <row r="15" spans="2:12">
      <c r="B15" s="88" t="s">
        <v>1874</v>
      </c>
      <c r="C15" s="90" t="s">
        <v>1875</v>
      </c>
      <c r="D15" s="91" t="s">
        <v>125</v>
      </c>
      <c r="E15" s="91" t="s">
        <v>164</v>
      </c>
      <c r="F15" s="91" t="s">
        <v>139</v>
      </c>
      <c r="G15" s="93">
        <v>1584695.5731750003</v>
      </c>
      <c r="H15" s="105">
        <v>7.4</v>
      </c>
      <c r="I15" s="93">
        <v>117.26747241400004</v>
      </c>
      <c r="J15" s="94">
        <v>0.10567914617086581</v>
      </c>
      <c r="K15" s="94">
        <f t="shared" si="0"/>
        <v>5.3960466553031695E-2</v>
      </c>
      <c r="L15" s="94">
        <f>I15/'סכום נכסי הקרן'!$C$42</f>
        <v>1.0516002171862164E-6</v>
      </c>
    </row>
    <row r="16" spans="2:12">
      <c r="B16" s="95"/>
      <c r="C16" s="90"/>
      <c r="D16" s="90"/>
      <c r="E16" s="90"/>
      <c r="F16" s="90"/>
      <c r="G16" s="93"/>
      <c r="H16" s="105"/>
      <c r="I16" s="90"/>
      <c r="J16" s="90"/>
      <c r="K16" s="94"/>
      <c r="L16" s="90"/>
    </row>
    <row r="17" spans="2:12">
      <c r="B17" s="115" t="s">
        <v>44</v>
      </c>
      <c r="C17" s="90"/>
      <c r="D17" s="91"/>
      <c r="E17" s="91"/>
      <c r="F17" s="91"/>
      <c r="G17" s="93"/>
      <c r="H17" s="105"/>
      <c r="I17" s="93">
        <v>172.24865874700006</v>
      </c>
      <c r="J17" s="94"/>
      <c r="K17" s="94">
        <f t="shared" si="0"/>
        <v>7.925998401592925E-2</v>
      </c>
      <c r="L17" s="94">
        <f>I17/'סכום נכסי הקרן'!$C$42</f>
        <v>1.5446459552645279E-6</v>
      </c>
    </row>
    <row r="18" spans="2:12">
      <c r="B18" s="87" t="s">
        <v>1876</v>
      </c>
      <c r="C18" s="82"/>
      <c r="D18" s="83"/>
      <c r="E18" s="83"/>
      <c r="F18" s="83"/>
      <c r="G18" s="85"/>
      <c r="H18" s="103"/>
      <c r="I18" s="85">
        <v>172.24865874700006</v>
      </c>
      <c r="J18" s="86"/>
      <c r="K18" s="86">
        <f t="shared" si="0"/>
        <v>7.925998401592925E-2</v>
      </c>
      <c r="L18" s="86">
        <f>I18/'סכום נכסי הקרן'!$C$42</f>
        <v>1.5446459552645279E-6</v>
      </c>
    </row>
    <row r="19" spans="2:12">
      <c r="B19" s="88" t="s">
        <v>1877</v>
      </c>
      <c r="C19" s="90" t="s">
        <v>1878</v>
      </c>
      <c r="D19" s="91" t="s">
        <v>1432</v>
      </c>
      <c r="E19" s="91" t="s">
        <v>783</v>
      </c>
      <c r="F19" s="91" t="s">
        <v>138</v>
      </c>
      <c r="G19" s="93">
        <v>239199.33179999999</v>
      </c>
      <c r="H19" s="105">
        <v>16.82</v>
      </c>
      <c r="I19" s="93">
        <v>148.86331215300004</v>
      </c>
      <c r="J19" s="94">
        <v>7.1616566407185622E-3</v>
      </c>
      <c r="K19" s="94">
        <f t="shared" si="0"/>
        <v>6.8499248862862697E-2</v>
      </c>
      <c r="L19" s="94">
        <f>I19/'סכום נכסי הקרן'!$C$42</f>
        <v>1.3349370304366279E-6</v>
      </c>
    </row>
    <row r="20" spans="2:12">
      <c r="B20" s="88" t="s">
        <v>1879</v>
      </c>
      <c r="C20" s="90" t="s">
        <v>1880</v>
      </c>
      <c r="D20" s="91" t="s">
        <v>1448</v>
      </c>
      <c r="E20" s="91" t="s">
        <v>860</v>
      </c>
      <c r="F20" s="91" t="s">
        <v>138</v>
      </c>
      <c r="G20" s="93">
        <v>63203.639444000015</v>
      </c>
      <c r="H20" s="105">
        <v>10</v>
      </c>
      <c r="I20" s="93">
        <v>23.385346594000001</v>
      </c>
      <c r="J20" s="94">
        <v>2.4981675669565225E-3</v>
      </c>
      <c r="K20" s="94">
        <f t="shared" si="0"/>
        <v>1.0760735153066537E-2</v>
      </c>
      <c r="L20" s="94">
        <f>I20/'סכום נכסי הקרן'!$C$42</f>
        <v>2.0970892482789983E-7</v>
      </c>
    </row>
    <row r="21" spans="2:12">
      <c r="B21" s="95"/>
      <c r="C21" s="90"/>
      <c r="D21" s="90"/>
      <c r="E21" s="90"/>
      <c r="F21" s="90"/>
      <c r="G21" s="93"/>
      <c r="H21" s="105"/>
      <c r="I21" s="90"/>
      <c r="J21" s="90"/>
      <c r="K21" s="94"/>
      <c r="L21" s="90"/>
    </row>
    <row r="22" spans="2:12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12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12">
      <c r="B24" s="112" t="s">
        <v>230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12">
      <c r="B25" s="112" t="s">
        <v>117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12">
      <c r="B26" s="112" t="s">
        <v>213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12">
      <c r="B27" s="112" t="s">
        <v>221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12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12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12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12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12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12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2:1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2:1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2:12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2:12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2:12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2:1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2:12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2:12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2:12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2:12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2:12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2:12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2:12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2:12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2:12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2:12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2:1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2:12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2:12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2:12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2:12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2:12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2:12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2:12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2:12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2:12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2:12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2:12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2:12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2:12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2:12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2:12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2:1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2:12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2:12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2:12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2:12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2:12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2:12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2:12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2:12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2:12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2:12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2:12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2:12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  <row r="110" spans="2:12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2:12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2:12"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2:12"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2:12"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2:12"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2:12"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2:12"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2:12">
      <c r="B121" s="96"/>
      <c r="C121" s="96"/>
      <c r="D121" s="98"/>
      <c r="E121" s="98"/>
      <c r="F121" s="98"/>
      <c r="G121" s="98"/>
      <c r="H121" s="98"/>
      <c r="I121" s="98"/>
      <c r="J121" s="98"/>
      <c r="K121" s="98"/>
      <c r="L121" s="98"/>
    </row>
    <row r="122" spans="2:12">
      <c r="B122" s="96"/>
      <c r="C122" s="96"/>
      <c r="D122" s="98"/>
      <c r="E122" s="98"/>
      <c r="F122" s="98"/>
      <c r="G122" s="98"/>
      <c r="H122" s="98"/>
      <c r="I122" s="98"/>
      <c r="J122" s="98"/>
      <c r="K122" s="98"/>
      <c r="L122" s="98"/>
    </row>
    <row r="123" spans="2:12">
      <c r="B123" s="96"/>
      <c r="C123" s="96"/>
      <c r="D123" s="98"/>
      <c r="E123" s="98"/>
      <c r="F123" s="98"/>
      <c r="G123" s="98"/>
      <c r="H123" s="98"/>
      <c r="I123" s="98"/>
      <c r="J123" s="98"/>
      <c r="K123" s="98"/>
      <c r="L123" s="98"/>
    </row>
    <row r="124" spans="2:12">
      <c r="B124" s="96"/>
      <c r="C124" s="96"/>
      <c r="D124" s="98"/>
      <c r="E124" s="98"/>
      <c r="F124" s="98"/>
      <c r="G124" s="98"/>
      <c r="H124" s="98"/>
      <c r="I124" s="98"/>
      <c r="J124" s="98"/>
      <c r="K124" s="98"/>
      <c r="L124" s="98"/>
    </row>
    <row r="125" spans="2:12">
      <c r="B125" s="96"/>
      <c r="C125" s="96"/>
      <c r="D125" s="98"/>
      <c r="E125" s="98"/>
      <c r="F125" s="98"/>
      <c r="G125" s="98"/>
      <c r="H125" s="98"/>
      <c r="I125" s="98"/>
      <c r="J125" s="98"/>
      <c r="K125" s="98"/>
      <c r="L125" s="98"/>
    </row>
    <row r="126" spans="2:12">
      <c r="B126" s="96"/>
      <c r="C126" s="96"/>
      <c r="D126" s="98"/>
      <c r="E126" s="98"/>
      <c r="F126" s="98"/>
      <c r="G126" s="98"/>
      <c r="H126" s="98"/>
      <c r="I126" s="98"/>
      <c r="J126" s="98"/>
      <c r="K126" s="98"/>
      <c r="L126" s="98"/>
    </row>
    <row r="127" spans="2:12">
      <c r="B127" s="96"/>
      <c r="C127" s="96"/>
      <c r="D127" s="98"/>
      <c r="E127" s="98"/>
      <c r="F127" s="98"/>
      <c r="G127" s="98"/>
      <c r="H127" s="98"/>
      <c r="I127" s="98"/>
      <c r="J127" s="98"/>
      <c r="K127" s="98"/>
      <c r="L127" s="98"/>
    </row>
    <row r="128" spans="2:12">
      <c r="B128" s="96"/>
      <c r="C128" s="96"/>
      <c r="D128" s="98"/>
      <c r="E128" s="98"/>
      <c r="F128" s="98"/>
      <c r="G128" s="98"/>
      <c r="H128" s="98"/>
      <c r="I128" s="98"/>
      <c r="J128" s="98"/>
      <c r="K128" s="98"/>
      <c r="L128" s="98"/>
    </row>
    <row r="129" spans="2:12">
      <c r="B129" s="96"/>
      <c r="C129" s="96"/>
      <c r="D129" s="98"/>
      <c r="E129" s="98"/>
      <c r="F129" s="98"/>
      <c r="G129" s="98"/>
      <c r="H129" s="98"/>
      <c r="I129" s="98"/>
      <c r="J129" s="98"/>
      <c r="K129" s="98"/>
      <c r="L129" s="98"/>
    </row>
    <row r="130" spans="2:12">
      <c r="B130" s="96"/>
      <c r="C130" s="96"/>
      <c r="D130" s="98"/>
      <c r="E130" s="98"/>
      <c r="F130" s="98"/>
      <c r="G130" s="98"/>
      <c r="H130" s="98"/>
      <c r="I130" s="98"/>
      <c r="J130" s="98"/>
      <c r="K130" s="98"/>
      <c r="L130" s="98"/>
    </row>
    <row r="131" spans="2:12">
      <c r="B131" s="96"/>
      <c r="C131" s="96"/>
      <c r="D131" s="98"/>
      <c r="E131" s="98"/>
      <c r="F131" s="98"/>
      <c r="G131" s="98"/>
      <c r="H131" s="98"/>
      <c r="I131" s="98"/>
      <c r="J131" s="98"/>
      <c r="K131" s="98"/>
      <c r="L131" s="98"/>
    </row>
    <row r="132" spans="2:12">
      <c r="B132" s="96"/>
      <c r="C132" s="96"/>
      <c r="D132" s="98"/>
      <c r="E132" s="98"/>
      <c r="F132" s="98"/>
      <c r="G132" s="98"/>
      <c r="H132" s="98"/>
      <c r="I132" s="98"/>
      <c r="J132" s="98"/>
      <c r="K132" s="98"/>
      <c r="L132" s="98"/>
    </row>
    <row r="133" spans="2:12">
      <c r="B133" s="96"/>
      <c r="C133" s="96"/>
      <c r="D133" s="98"/>
      <c r="E133" s="98"/>
      <c r="F133" s="98"/>
      <c r="G133" s="98"/>
      <c r="H133" s="98"/>
      <c r="I133" s="98"/>
      <c r="J133" s="98"/>
      <c r="K133" s="98"/>
      <c r="L133" s="98"/>
    </row>
    <row r="134" spans="2:12">
      <c r="B134" s="96"/>
      <c r="C134" s="96"/>
      <c r="D134" s="98"/>
      <c r="E134" s="98"/>
      <c r="F134" s="98"/>
      <c r="G134" s="98"/>
      <c r="H134" s="98"/>
      <c r="I134" s="98"/>
      <c r="J134" s="98"/>
      <c r="K134" s="98"/>
      <c r="L134" s="98"/>
    </row>
    <row r="135" spans="2:12">
      <c r="B135" s="96"/>
      <c r="C135" s="96"/>
      <c r="D135" s="98"/>
      <c r="E135" s="98"/>
      <c r="F135" s="98"/>
      <c r="G135" s="98"/>
      <c r="H135" s="98"/>
      <c r="I135" s="98"/>
      <c r="J135" s="98"/>
      <c r="K135" s="98"/>
      <c r="L135" s="98"/>
    </row>
    <row r="136" spans="2:12">
      <c r="B136" s="96"/>
      <c r="C136" s="96"/>
      <c r="D136" s="98"/>
      <c r="E136" s="98"/>
      <c r="F136" s="98"/>
      <c r="G136" s="98"/>
      <c r="H136" s="98"/>
      <c r="I136" s="98"/>
      <c r="J136" s="98"/>
      <c r="K136" s="98"/>
      <c r="L136" s="98"/>
    </row>
    <row r="137" spans="2:12">
      <c r="B137" s="96"/>
      <c r="C137" s="96"/>
      <c r="D137" s="98"/>
      <c r="E137" s="98"/>
      <c r="F137" s="98"/>
      <c r="G137" s="98"/>
      <c r="H137" s="98"/>
      <c r="I137" s="98"/>
      <c r="J137" s="98"/>
      <c r="K137" s="98"/>
      <c r="L137" s="98"/>
    </row>
    <row r="138" spans="2:12">
      <c r="B138" s="96"/>
      <c r="C138" s="96"/>
      <c r="D138" s="98"/>
      <c r="E138" s="98"/>
      <c r="F138" s="98"/>
      <c r="G138" s="98"/>
      <c r="H138" s="98"/>
      <c r="I138" s="98"/>
      <c r="J138" s="98"/>
      <c r="K138" s="98"/>
      <c r="L138" s="98"/>
    </row>
    <row r="139" spans="2:12">
      <c r="B139" s="96"/>
      <c r="C139" s="96"/>
      <c r="D139" s="98"/>
      <c r="E139" s="98"/>
      <c r="F139" s="98"/>
      <c r="G139" s="98"/>
      <c r="H139" s="98"/>
      <c r="I139" s="98"/>
      <c r="J139" s="98"/>
      <c r="K139" s="98"/>
      <c r="L139" s="98"/>
    </row>
    <row r="140" spans="2:12">
      <c r="B140" s="96"/>
      <c r="C140" s="96"/>
      <c r="D140" s="98"/>
      <c r="E140" s="98"/>
      <c r="F140" s="98"/>
      <c r="G140" s="98"/>
      <c r="H140" s="98"/>
      <c r="I140" s="98"/>
      <c r="J140" s="98"/>
      <c r="K140" s="98"/>
      <c r="L140" s="98"/>
    </row>
    <row r="141" spans="2:12">
      <c r="B141" s="96"/>
      <c r="C141" s="96"/>
      <c r="D141" s="98"/>
      <c r="E141" s="98"/>
      <c r="F141" s="98"/>
      <c r="G141" s="98"/>
      <c r="H141" s="98"/>
      <c r="I141" s="98"/>
      <c r="J141" s="98"/>
      <c r="K141" s="98"/>
      <c r="L141" s="98"/>
    </row>
    <row r="142" spans="2:12">
      <c r="B142" s="96"/>
      <c r="C142" s="96"/>
      <c r="D142" s="98"/>
      <c r="E142" s="98"/>
      <c r="F142" s="98"/>
      <c r="G142" s="98"/>
      <c r="H142" s="98"/>
      <c r="I142" s="98"/>
      <c r="J142" s="98"/>
      <c r="K142" s="98"/>
      <c r="L142" s="98"/>
    </row>
    <row r="143" spans="2:12">
      <c r="B143" s="96"/>
      <c r="C143" s="96"/>
      <c r="D143" s="98"/>
      <c r="E143" s="98"/>
      <c r="F143" s="98"/>
      <c r="G143" s="98"/>
      <c r="H143" s="98"/>
      <c r="I143" s="98"/>
      <c r="J143" s="98"/>
      <c r="K143" s="98"/>
      <c r="L143" s="98"/>
    </row>
    <row r="144" spans="2:12">
      <c r="B144" s="96"/>
      <c r="C144" s="96"/>
      <c r="D144" s="98"/>
      <c r="E144" s="98"/>
      <c r="F144" s="98"/>
      <c r="G144" s="98"/>
      <c r="H144" s="98"/>
      <c r="I144" s="98"/>
      <c r="J144" s="98"/>
      <c r="K144" s="98"/>
      <c r="L144" s="98"/>
    </row>
    <row r="145" spans="2:12">
      <c r="B145" s="96"/>
      <c r="C145" s="96"/>
      <c r="D145" s="98"/>
      <c r="E145" s="98"/>
      <c r="F145" s="98"/>
      <c r="G145" s="98"/>
      <c r="H145" s="98"/>
      <c r="I145" s="98"/>
      <c r="J145" s="98"/>
      <c r="K145" s="98"/>
      <c r="L145" s="98"/>
    </row>
    <row r="146" spans="2:12">
      <c r="B146" s="96"/>
      <c r="C146" s="96"/>
      <c r="D146" s="98"/>
      <c r="E146" s="98"/>
      <c r="F146" s="98"/>
      <c r="G146" s="98"/>
      <c r="H146" s="98"/>
      <c r="I146" s="98"/>
      <c r="J146" s="98"/>
      <c r="K146" s="98"/>
      <c r="L146" s="98"/>
    </row>
    <row r="147" spans="2:12">
      <c r="B147" s="96"/>
      <c r="C147" s="96"/>
      <c r="D147" s="98"/>
      <c r="E147" s="98"/>
      <c r="F147" s="98"/>
      <c r="G147" s="98"/>
      <c r="H147" s="98"/>
      <c r="I147" s="98"/>
      <c r="J147" s="98"/>
      <c r="K147" s="98"/>
      <c r="L147" s="98"/>
    </row>
    <row r="148" spans="2:12">
      <c r="B148" s="96"/>
      <c r="C148" s="96"/>
      <c r="D148" s="98"/>
      <c r="E148" s="98"/>
      <c r="F148" s="98"/>
      <c r="G148" s="98"/>
      <c r="H148" s="98"/>
      <c r="I148" s="98"/>
      <c r="J148" s="98"/>
      <c r="K148" s="98"/>
      <c r="L148" s="98"/>
    </row>
    <row r="149" spans="2:12">
      <c r="B149" s="96"/>
      <c r="C149" s="96"/>
      <c r="D149" s="98"/>
      <c r="E149" s="98"/>
      <c r="F149" s="98"/>
      <c r="G149" s="98"/>
      <c r="H149" s="98"/>
      <c r="I149" s="98"/>
      <c r="J149" s="98"/>
      <c r="K149" s="98"/>
      <c r="L149" s="98"/>
    </row>
    <row r="150" spans="2:12">
      <c r="B150" s="96"/>
      <c r="C150" s="96"/>
      <c r="D150" s="98"/>
      <c r="E150" s="98"/>
      <c r="F150" s="98"/>
      <c r="G150" s="98"/>
      <c r="H150" s="98"/>
      <c r="I150" s="98"/>
      <c r="J150" s="98"/>
      <c r="K150" s="98"/>
      <c r="L150" s="98"/>
    </row>
    <row r="151" spans="2:12">
      <c r="B151" s="96"/>
      <c r="C151" s="96"/>
      <c r="D151" s="98"/>
      <c r="E151" s="98"/>
      <c r="F151" s="98"/>
      <c r="G151" s="98"/>
      <c r="H151" s="98"/>
      <c r="I151" s="98"/>
      <c r="J151" s="98"/>
      <c r="K151" s="98"/>
      <c r="L151" s="98"/>
    </row>
    <row r="152" spans="2:12">
      <c r="B152" s="96"/>
      <c r="C152" s="96"/>
      <c r="D152" s="98"/>
      <c r="E152" s="98"/>
      <c r="F152" s="98"/>
      <c r="G152" s="98"/>
      <c r="H152" s="98"/>
      <c r="I152" s="98"/>
      <c r="J152" s="98"/>
      <c r="K152" s="98"/>
      <c r="L152" s="98"/>
    </row>
    <row r="153" spans="2:12">
      <c r="B153" s="96"/>
      <c r="C153" s="96"/>
      <c r="D153" s="98"/>
      <c r="E153" s="98"/>
      <c r="F153" s="98"/>
      <c r="G153" s="98"/>
      <c r="H153" s="98"/>
      <c r="I153" s="98"/>
      <c r="J153" s="98"/>
      <c r="K153" s="98"/>
      <c r="L153" s="98"/>
    </row>
    <row r="154" spans="2:12">
      <c r="B154" s="96"/>
      <c r="C154" s="96"/>
      <c r="D154" s="98"/>
      <c r="E154" s="98"/>
      <c r="F154" s="98"/>
      <c r="G154" s="98"/>
      <c r="H154" s="98"/>
      <c r="I154" s="98"/>
      <c r="J154" s="98"/>
      <c r="K154" s="98"/>
      <c r="L154" s="98"/>
    </row>
    <row r="155" spans="2:12">
      <c r="B155" s="96"/>
      <c r="C155" s="96"/>
      <c r="D155" s="98"/>
      <c r="E155" s="98"/>
      <c r="F155" s="98"/>
      <c r="G155" s="98"/>
      <c r="H155" s="98"/>
      <c r="I155" s="98"/>
      <c r="J155" s="98"/>
      <c r="K155" s="98"/>
      <c r="L155" s="98"/>
    </row>
    <row r="156" spans="2:12">
      <c r="B156" s="96"/>
      <c r="C156" s="96"/>
      <c r="D156" s="98"/>
      <c r="E156" s="98"/>
      <c r="F156" s="98"/>
      <c r="G156" s="98"/>
      <c r="H156" s="98"/>
      <c r="I156" s="98"/>
      <c r="J156" s="98"/>
      <c r="K156" s="98"/>
      <c r="L156" s="98"/>
    </row>
    <row r="157" spans="2:12">
      <c r="B157" s="96"/>
      <c r="C157" s="96"/>
      <c r="D157" s="98"/>
      <c r="E157" s="98"/>
      <c r="F157" s="98"/>
      <c r="G157" s="98"/>
      <c r="H157" s="98"/>
      <c r="I157" s="98"/>
      <c r="J157" s="98"/>
      <c r="K157" s="98"/>
      <c r="L157" s="98"/>
    </row>
    <row r="158" spans="2:12">
      <c r="B158" s="96"/>
      <c r="C158" s="96"/>
      <c r="D158" s="98"/>
      <c r="E158" s="98"/>
      <c r="F158" s="98"/>
      <c r="G158" s="98"/>
      <c r="H158" s="98"/>
      <c r="I158" s="98"/>
      <c r="J158" s="98"/>
      <c r="K158" s="98"/>
      <c r="L158" s="98"/>
    </row>
    <row r="159" spans="2:12">
      <c r="B159" s="96"/>
      <c r="C159" s="96"/>
      <c r="D159" s="98"/>
      <c r="E159" s="98"/>
      <c r="F159" s="98"/>
      <c r="G159" s="98"/>
      <c r="H159" s="98"/>
      <c r="I159" s="98"/>
      <c r="J159" s="98"/>
      <c r="K159" s="98"/>
      <c r="L159" s="98"/>
    </row>
    <row r="160" spans="2:12">
      <c r="B160" s="96"/>
      <c r="C160" s="96"/>
      <c r="D160" s="98"/>
      <c r="E160" s="98"/>
      <c r="F160" s="98"/>
      <c r="G160" s="98"/>
      <c r="H160" s="98"/>
      <c r="I160" s="98"/>
      <c r="J160" s="98"/>
      <c r="K160" s="98"/>
      <c r="L160" s="98"/>
    </row>
    <row r="161" spans="2:12">
      <c r="B161" s="96"/>
      <c r="C161" s="96"/>
      <c r="D161" s="98"/>
      <c r="E161" s="98"/>
      <c r="F161" s="98"/>
      <c r="G161" s="98"/>
      <c r="H161" s="98"/>
      <c r="I161" s="98"/>
      <c r="J161" s="98"/>
      <c r="K161" s="98"/>
      <c r="L161" s="98"/>
    </row>
    <row r="162" spans="2:12">
      <c r="B162" s="96"/>
      <c r="C162" s="96"/>
      <c r="D162" s="98"/>
      <c r="E162" s="98"/>
      <c r="F162" s="98"/>
      <c r="G162" s="98"/>
      <c r="H162" s="98"/>
      <c r="I162" s="98"/>
      <c r="J162" s="98"/>
      <c r="K162" s="98"/>
      <c r="L162" s="98"/>
    </row>
    <row r="163" spans="2:12">
      <c r="B163" s="96"/>
      <c r="C163" s="96"/>
      <c r="D163" s="98"/>
      <c r="E163" s="98"/>
      <c r="F163" s="98"/>
      <c r="G163" s="98"/>
      <c r="H163" s="98"/>
      <c r="I163" s="98"/>
      <c r="J163" s="98"/>
      <c r="K163" s="98"/>
      <c r="L163" s="98"/>
    </row>
    <row r="164" spans="2:12">
      <c r="B164" s="96"/>
      <c r="C164" s="96"/>
      <c r="D164" s="98"/>
      <c r="E164" s="98"/>
      <c r="F164" s="98"/>
      <c r="G164" s="98"/>
      <c r="H164" s="98"/>
      <c r="I164" s="98"/>
      <c r="J164" s="98"/>
      <c r="K164" s="98"/>
      <c r="L164" s="98"/>
    </row>
    <row r="165" spans="2:12">
      <c r="B165" s="96"/>
      <c r="C165" s="96"/>
      <c r="D165" s="98"/>
      <c r="E165" s="98"/>
      <c r="F165" s="98"/>
      <c r="G165" s="98"/>
      <c r="H165" s="98"/>
      <c r="I165" s="98"/>
      <c r="J165" s="98"/>
      <c r="K165" s="98"/>
      <c r="L165" s="98"/>
    </row>
    <row r="166" spans="2:12">
      <c r="B166" s="96"/>
      <c r="C166" s="96"/>
      <c r="D166" s="98"/>
      <c r="E166" s="98"/>
      <c r="F166" s="98"/>
      <c r="G166" s="98"/>
      <c r="H166" s="98"/>
      <c r="I166" s="98"/>
      <c r="J166" s="98"/>
      <c r="K166" s="98"/>
      <c r="L166" s="98"/>
    </row>
    <row r="167" spans="2:12">
      <c r="B167" s="96"/>
      <c r="C167" s="96"/>
      <c r="D167" s="98"/>
      <c r="E167" s="98"/>
      <c r="F167" s="98"/>
      <c r="G167" s="98"/>
      <c r="H167" s="98"/>
      <c r="I167" s="98"/>
      <c r="J167" s="98"/>
      <c r="K167" s="98"/>
      <c r="L167" s="98"/>
    </row>
    <row r="168" spans="2:12">
      <c r="B168" s="96"/>
      <c r="C168" s="96"/>
      <c r="D168" s="98"/>
      <c r="E168" s="98"/>
      <c r="F168" s="98"/>
      <c r="G168" s="98"/>
      <c r="H168" s="98"/>
      <c r="I168" s="98"/>
      <c r="J168" s="98"/>
      <c r="K168" s="98"/>
      <c r="L168" s="98"/>
    </row>
    <row r="169" spans="2:12">
      <c r="B169" s="96"/>
      <c r="C169" s="96"/>
      <c r="D169" s="98"/>
      <c r="E169" s="98"/>
      <c r="F169" s="98"/>
      <c r="G169" s="98"/>
      <c r="H169" s="98"/>
      <c r="I169" s="98"/>
      <c r="J169" s="98"/>
      <c r="K169" s="98"/>
      <c r="L169" s="98"/>
    </row>
    <row r="170" spans="2:12">
      <c r="B170" s="96"/>
      <c r="C170" s="96"/>
      <c r="D170" s="98"/>
      <c r="E170" s="98"/>
      <c r="F170" s="98"/>
      <c r="G170" s="98"/>
      <c r="H170" s="98"/>
      <c r="I170" s="98"/>
      <c r="J170" s="98"/>
      <c r="K170" s="98"/>
      <c r="L170" s="98"/>
    </row>
    <row r="171" spans="2:12">
      <c r="B171" s="96"/>
      <c r="C171" s="96"/>
      <c r="D171" s="98"/>
      <c r="E171" s="98"/>
      <c r="F171" s="98"/>
      <c r="G171" s="98"/>
      <c r="H171" s="98"/>
      <c r="I171" s="98"/>
      <c r="J171" s="98"/>
      <c r="K171" s="98"/>
      <c r="L171" s="98"/>
    </row>
    <row r="172" spans="2:12">
      <c r="B172" s="96"/>
      <c r="C172" s="96"/>
      <c r="D172" s="98"/>
      <c r="E172" s="98"/>
      <c r="F172" s="98"/>
      <c r="G172" s="98"/>
      <c r="H172" s="98"/>
      <c r="I172" s="98"/>
      <c r="J172" s="98"/>
      <c r="K172" s="98"/>
      <c r="L172" s="98"/>
    </row>
    <row r="173" spans="2:12">
      <c r="B173" s="96"/>
      <c r="C173" s="96"/>
      <c r="D173" s="98"/>
      <c r="E173" s="98"/>
      <c r="F173" s="98"/>
      <c r="G173" s="98"/>
      <c r="H173" s="98"/>
      <c r="I173" s="98"/>
      <c r="J173" s="98"/>
      <c r="K173" s="98"/>
      <c r="L173" s="98"/>
    </row>
    <row r="174" spans="2:12">
      <c r="B174" s="96"/>
      <c r="C174" s="96"/>
      <c r="D174" s="98"/>
      <c r="E174" s="98"/>
      <c r="F174" s="98"/>
      <c r="G174" s="98"/>
      <c r="H174" s="98"/>
      <c r="I174" s="98"/>
      <c r="J174" s="98"/>
      <c r="K174" s="98"/>
      <c r="L174" s="98"/>
    </row>
    <row r="175" spans="2:12">
      <c r="B175" s="96"/>
      <c r="C175" s="96"/>
      <c r="D175" s="98"/>
      <c r="E175" s="98"/>
      <c r="F175" s="98"/>
      <c r="G175" s="98"/>
      <c r="H175" s="98"/>
      <c r="I175" s="98"/>
      <c r="J175" s="98"/>
      <c r="K175" s="98"/>
      <c r="L175" s="98"/>
    </row>
    <row r="176" spans="2:12">
      <c r="B176" s="96"/>
      <c r="C176" s="96"/>
      <c r="D176" s="98"/>
      <c r="E176" s="98"/>
      <c r="F176" s="98"/>
      <c r="G176" s="98"/>
      <c r="H176" s="98"/>
      <c r="I176" s="98"/>
      <c r="J176" s="98"/>
      <c r="K176" s="98"/>
      <c r="L176" s="98"/>
    </row>
    <row r="177" spans="2:12">
      <c r="B177" s="96"/>
      <c r="C177" s="96"/>
      <c r="D177" s="98"/>
      <c r="E177" s="98"/>
      <c r="F177" s="98"/>
      <c r="G177" s="98"/>
      <c r="H177" s="98"/>
      <c r="I177" s="98"/>
      <c r="J177" s="98"/>
      <c r="K177" s="98"/>
      <c r="L177" s="98"/>
    </row>
    <row r="178" spans="2:12">
      <c r="B178" s="96"/>
      <c r="C178" s="96"/>
      <c r="D178" s="98"/>
      <c r="E178" s="98"/>
      <c r="F178" s="98"/>
      <c r="G178" s="98"/>
      <c r="H178" s="98"/>
      <c r="I178" s="98"/>
      <c r="J178" s="98"/>
      <c r="K178" s="98"/>
      <c r="L178" s="98"/>
    </row>
    <row r="179" spans="2:12">
      <c r="B179" s="96"/>
      <c r="C179" s="96"/>
      <c r="D179" s="98"/>
      <c r="E179" s="98"/>
      <c r="F179" s="98"/>
      <c r="G179" s="98"/>
      <c r="H179" s="98"/>
      <c r="I179" s="98"/>
      <c r="J179" s="98"/>
      <c r="K179" s="98"/>
      <c r="L179" s="98"/>
    </row>
    <row r="180" spans="2:12">
      <c r="B180" s="96"/>
      <c r="C180" s="96"/>
      <c r="D180" s="98"/>
      <c r="E180" s="98"/>
      <c r="F180" s="98"/>
      <c r="G180" s="98"/>
      <c r="H180" s="98"/>
      <c r="I180" s="98"/>
      <c r="J180" s="98"/>
      <c r="K180" s="98"/>
      <c r="L180" s="98"/>
    </row>
    <row r="181" spans="2:12">
      <c r="B181" s="96"/>
      <c r="C181" s="96"/>
      <c r="D181" s="98"/>
      <c r="E181" s="98"/>
      <c r="F181" s="98"/>
      <c r="G181" s="98"/>
      <c r="H181" s="98"/>
      <c r="I181" s="98"/>
      <c r="J181" s="98"/>
      <c r="K181" s="98"/>
      <c r="L181" s="98"/>
    </row>
    <row r="182" spans="2:12">
      <c r="B182" s="96"/>
      <c r="C182" s="96"/>
      <c r="D182" s="98"/>
      <c r="E182" s="98"/>
      <c r="F182" s="98"/>
      <c r="G182" s="98"/>
      <c r="H182" s="98"/>
      <c r="I182" s="98"/>
      <c r="J182" s="98"/>
      <c r="K182" s="98"/>
      <c r="L182" s="98"/>
    </row>
    <row r="183" spans="2:12">
      <c r="B183" s="96"/>
      <c r="C183" s="96"/>
      <c r="D183" s="98"/>
      <c r="E183" s="98"/>
      <c r="F183" s="98"/>
      <c r="G183" s="98"/>
      <c r="H183" s="98"/>
      <c r="I183" s="98"/>
      <c r="J183" s="98"/>
      <c r="K183" s="98"/>
      <c r="L183" s="98"/>
    </row>
    <row r="184" spans="2:12">
      <c r="B184" s="96"/>
      <c r="C184" s="96"/>
      <c r="D184" s="98"/>
      <c r="E184" s="98"/>
      <c r="F184" s="98"/>
      <c r="G184" s="98"/>
      <c r="H184" s="98"/>
      <c r="I184" s="98"/>
      <c r="J184" s="98"/>
      <c r="K184" s="98"/>
      <c r="L184" s="98"/>
    </row>
    <row r="185" spans="2:12">
      <c r="B185" s="96"/>
      <c r="C185" s="96"/>
      <c r="D185" s="98"/>
      <c r="E185" s="98"/>
      <c r="F185" s="98"/>
      <c r="G185" s="98"/>
      <c r="H185" s="98"/>
      <c r="I185" s="98"/>
      <c r="J185" s="98"/>
      <c r="K185" s="98"/>
      <c r="L185" s="98"/>
    </row>
    <row r="186" spans="2:12">
      <c r="B186" s="96"/>
      <c r="C186" s="96"/>
      <c r="D186" s="98"/>
      <c r="E186" s="98"/>
      <c r="F186" s="98"/>
      <c r="G186" s="98"/>
      <c r="H186" s="98"/>
      <c r="I186" s="98"/>
      <c r="J186" s="98"/>
      <c r="K186" s="98"/>
      <c r="L186" s="98"/>
    </row>
    <row r="187" spans="2:12">
      <c r="B187" s="96"/>
      <c r="C187" s="96"/>
      <c r="D187" s="98"/>
      <c r="E187" s="98"/>
      <c r="F187" s="98"/>
      <c r="G187" s="98"/>
      <c r="H187" s="98"/>
      <c r="I187" s="98"/>
      <c r="J187" s="98"/>
      <c r="K187" s="98"/>
      <c r="L187" s="98"/>
    </row>
    <row r="188" spans="2:12">
      <c r="B188" s="96"/>
      <c r="C188" s="96"/>
      <c r="D188" s="98"/>
      <c r="E188" s="98"/>
      <c r="F188" s="98"/>
      <c r="G188" s="98"/>
      <c r="H188" s="98"/>
      <c r="I188" s="98"/>
      <c r="J188" s="98"/>
      <c r="K188" s="98"/>
      <c r="L188" s="98"/>
    </row>
    <row r="189" spans="2:12">
      <c r="B189" s="96"/>
      <c r="C189" s="96"/>
      <c r="D189" s="98"/>
      <c r="E189" s="98"/>
      <c r="F189" s="98"/>
      <c r="G189" s="98"/>
      <c r="H189" s="98"/>
      <c r="I189" s="98"/>
      <c r="J189" s="98"/>
      <c r="K189" s="98"/>
      <c r="L189" s="98"/>
    </row>
    <row r="190" spans="2:12">
      <c r="B190" s="96"/>
      <c r="C190" s="96"/>
      <c r="D190" s="98"/>
      <c r="E190" s="98"/>
      <c r="F190" s="98"/>
      <c r="G190" s="98"/>
      <c r="H190" s="98"/>
      <c r="I190" s="98"/>
      <c r="J190" s="98"/>
      <c r="K190" s="98"/>
      <c r="L190" s="98"/>
    </row>
    <row r="191" spans="2:12">
      <c r="B191" s="96"/>
      <c r="C191" s="96"/>
      <c r="D191" s="98"/>
      <c r="E191" s="98"/>
      <c r="F191" s="98"/>
      <c r="G191" s="98"/>
      <c r="H191" s="98"/>
      <c r="I191" s="98"/>
      <c r="J191" s="98"/>
      <c r="K191" s="98"/>
      <c r="L191" s="98"/>
    </row>
    <row r="192" spans="2:12">
      <c r="B192" s="96"/>
      <c r="C192" s="96"/>
      <c r="D192" s="98"/>
      <c r="E192" s="98"/>
      <c r="F192" s="98"/>
      <c r="G192" s="98"/>
      <c r="H192" s="98"/>
      <c r="I192" s="98"/>
      <c r="J192" s="98"/>
      <c r="K192" s="98"/>
      <c r="L192" s="98"/>
    </row>
    <row r="193" spans="2:12">
      <c r="B193" s="96"/>
      <c r="C193" s="96"/>
      <c r="D193" s="98"/>
      <c r="E193" s="98"/>
      <c r="F193" s="98"/>
      <c r="G193" s="98"/>
      <c r="H193" s="98"/>
      <c r="I193" s="98"/>
      <c r="J193" s="98"/>
      <c r="K193" s="98"/>
      <c r="L193" s="98"/>
    </row>
    <row r="194" spans="2:12">
      <c r="B194" s="96"/>
      <c r="C194" s="96"/>
      <c r="D194" s="98"/>
      <c r="E194" s="98"/>
      <c r="F194" s="98"/>
      <c r="G194" s="98"/>
      <c r="H194" s="98"/>
      <c r="I194" s="98"/>
      <c r="J194" s="98"/>
      <c r="K194" s="98"/>
      <c r="L194" s="98"/>
    </row>
    <row r="195" spans="2:12">
      <c r="B195" s="96"/>
      <c r="C195" s="96"/>
      <c r="D195" s="98"/>
      <c r="E195" s="98"/>
      <c r="F195" s="98"/>
      <c r="G195" s="98"/>
      <c r="H195" s="98"/>
      <c r="I195" s="98"/>
      <c r="J195" s="98"/>
      <c r="K195" s="98"/>
      <c r="L195" s="98"/>
    </row>
    <row r="196" spans="2:12">
      <c r="B196" s="96"/>
      <c r="C196" s="96"/>
      <c r="D196" s="98"/>
      <c r="E196" s="98"/>
      <c r="F196" s="98"/>
      <c r="G196" s="98"/>
      <c r="H196" s="98"/>
      <c r="I196" s="98"/>
      <c r="J196" s="98"/>
      <c r="K196" s="98"/>
      <c r="L196" s="98"/>
    </row>
    <row r="197" spans="2:12">
      <c r="B197" s="96"/>
      <c r="C197" s="96"/>
      <c r="D197" s="98"/>
      <c r="E197" s="98"/>
      <c r="F197" s="98"/>
      <c r="G197" s="98"/>
      <c r="H197" s="98"/>
      <c r="I197" s="98"/>
      <c r="J197" s="98"/>
      <c r="K197" s="98"/>
      <c r="L197" s="98"/>
    </row>
    <row r="198" spans="2:12">
      <c r="B198" s="96"/>
      <c r="C198" s="96"/>
      <c r="D198" s="98"/>
      <c r="E198" s="98"/>
      <c r="F198" s="98"/>
      <c r="G198" s="98"/>
      <c r="H198" s="98"/>
      <c r="I198" s="98"/>
      <c r="J198" s="98"/>
      <c r="K198" s="98"/>
      <c r="L198" s="98"/>
    </row>
    <row r="199" spans="2:12">
      <c r="B199" s="96"/>
      <c r="C199" s="96"/>
      <c r="D199" s="98"/>
      <c r="E199" s="98"/>
      <c r="F199" s="98"/>
      <c r="G199" s="98"/>
      <c r="H199" s="98"/>
      <c r="I199" s="98"/>
      <c r="J199" s="98"/>
      <c r="K199" s="98"/>
      <c r="L199" s="98"/>
    </row>
    <row r="200" spans="2:12">
      <c r="B200" s="96"/>
      <c r="C200" s="96"/>
      <c r="D200" s="98"/>
      <c r="E200" s="98"/>
      <c r="F200" s="98"/>
      <c r="G200" s="98"/>
      <c r="H200" s="98"/>
      <c r="I200" s="98"/>
      <c r="J200" s="98"/>
      <c r="K200" s="98"/>
      <c r="L200" s="98"/>
    </row>
    <row r="201" spans="2:12">
      <c r="B201" s="96"/>
      <c r="C201" s="96"/>
      <c r="D201" s="98"/>
      <c r="E201" s="98"/>
      <c r="F201" s="98"/>
      <c r="G201" s="98"/>
      <c r="H201" s="98"/>
      <c r="I201" s="98"/>
      <c r="J201" s="98"/>
      <c r="K201" s="98"/>
      <c r="L201" s="98"/>
    </row>
    <row r="202" spans="2:12">
      <c r="B202" s="96"/>
      <c r="C202" s="96"/>
      <c r="D202" s="98"/>
      <c r="E202" s="98"/>
      <c r="F202" s="98"/>
      <c r="G202" s="98"/>
      <c r="H202" s="98"/>
      <c r="I202" s="98"/>
      <c r="J202" s="98"/>
      <c r="K202" s="98"/>
      <c r="L202" s="98"/>
    </row>
    <row r="203" spans="2:12">
      <c r="B203" s="96"/>
      <c r="C203" s="96"/>
      <c r="D203" s="98"/>
      <c r="E203" s="98"/>
      <c r="F203" s="98"/>
      <c r="G203" s="98"/>
      <c r="H203" s="98"/>
      <c r="I203" s="98"/>
      <c r="J203" s="98"/>
      <c r="K203" s="98"/>
      <c r="L203" s="98"/>
    </row>
    <row r="204" spans="2:12">
      <c r="B204" s="96"/>
      <c r="C204" s="96"/>
      <c r="D204" s="98"/>
      <c r="E204" s="98"/>
      <c r="F204" s="98"/>
      <c r="G204" s="98"/>
      <c r="H204" s="98"/>
      <c r="I204" s="98"/>
      <c r="J204" s="98"/>
      <c r="K204" s="98"/>
      <c r="L204" s="98"/>
    </row>
    <row r="205" spans="2:12">
      <c r="B205" s="96"/>
      <c r="C205" s="96"/>
      <c r="D205" s="98"/>
      <c r="E205" s="98"/>
      <c r="F205" s="98"/>
      <c r="G205" s="98"/>
      <c r="H205" s="98"/>
      <c r="I205" s="98"/>
      <c r="J205" s="98"/>
      <c r="K205" s="98"/>
      <c r="L205" s="98"/>
    </row>
    <row r="206" spans="2:12">
      <c r="B206" s="96"/>
      <c r="C206" s="96"/>
      <c r="D206" s="98"/>
      <c r="E206" s="98"/>
      <c r="F206" s="98"/>
      <c r="G206" s="98"/>
      <c r="H206" s="98"/>
      <c r="I206" s="98"/>
      <c r="J206" s="98"/>
      <c r="K206" s="98"/>
      <c r="L206" s="98"/>
    </row>
    <row r="207" spans="2:12">
      <c r="B207" s="96"/>
      <c r="C207" s="96"/>
      <c r="D207" s="98"/>
      <c r="E207" s="98"/>
      <c r="F207" s="98"/>
      <c r="G207" s="98"/>
      <c r="H207" s="98"/>
      <c r="I207" s="98"/>
      <c r="J207" s="98"/>
      <c r="K207" s="98"/>
      <c r="L207" s="98"/>
    </row>
    <row r="208" spans="2:12">
      <c r="B208" s="96"/>
      <c r="C208" s="96"/>
      <c r="D208" s="98"/>
      <c r="E208" s="98"/>
      <c r="F208" s="98"/>
      <c r="G208" s="98"/>
      <c r="H208" s="98"/>
      <c r="I208" s="98"/>
      <c r="J208" s="98"/>
      <c r="K208" s="98"/>
      <c r="L208" s="98"/>
    </row>
    <row r="209" spans="2:12">
      <c r="B209" s="96"/>
      <c r="C209" s="96"/>
      <c r="D209" s="98"/>
      <c r="E209" s="98"/>
      <c r="F209" s="98"/>
      <c r="G209" s="98"/>
      <c r="H209" s="98"/>
      <c r="I209" s="98"/>
      <c r="J209" s="98"/>
      <c r="K209" s="98"/>
      <c r="L209" s="98"/>
    </row>
    <row r="210" spans="2:12">
      <c r="B210" s="96"/>
      <c r="C210" s="96"/>
      <c r="D210" s="98"/>
      <c r="E210" s="98"/>
      <c r="F210" s="98"/>
      <c r="G210" s="98"/>
      <c r="H210" s="98"/>
      <c r="I210" s="98"/>
      <c r="J210" s="98"/>
      <c r="K210" s="98"/>
      <c r="L210" s="98"/>
    </row>
    <row r="211" spans="2:12">
      <c r="B211" s="96"/>
      <c r="C211" s="96"/>
      <c r="D211" s="98"/>
      <c r="E211" s="98"/>
      <c r="F211" s="98"/>
      <c r="G211" s="98"/>
      <c r="H211" s="98"/>
      <c r="I211" s="98"/>
      <c r="J211" s="98"/>
      <c r="K211" s="98"/>
      <c r="L211" s="98"/>
    </row>
    <row r="212" spans="2:12">
      <c r="B212" s="96"/>
      <c r="C212" s="96"/>
      <c r="D212" s="98"/>
      <c r="E212" s="98"/>
      <c r="F212" s="98"/>
      <c r="G212" s="98"/>
      <c r="H212" s="98"/>
      <c r="I212" s="98"/>
      <c r="J212" s="98"/>
      <c r="K212" s="98"/>
      <c r="L212" s="98"/>
    </row>
    <row r="213" spans="2:12">
      <c r="B213" s="96"/>
      <c r="C213" s="96"/>
      <c r="D213" s="98"/>
      <c r="E213" s="98"/>
      <c r="F213" s="98"/>
      <c r="G213" s="98"/>
      <c r="H213" s="98"/>
      <c r="I213" s="98"/>
      <c r="J213" s="98"/>
      <c r="K213" s="98"/>
      <c r="L213" s="98"/>
    </row>
    <row r="214" spans="2:12">
      <c r="B214" s="96"/>
      <c r="C214" s="96"/>
      <c r="D214" s="98"/>
      <c r="E214" s="98"/>
      <c r="F214" s="98"/>
      <c r="G214" s="98"/>
      <c r="H214" s="98"/>
      <c r="I214" s="98"/>
      <c r="J214" s="98"/>
      <c r="K214" s="98"/>
      <c r="L214" s="98"/>
    </row>
    <row r="215" spans="2:12">
      <c r="B215" s="96"/>
      <c r="C215" s="96"/>
      <c r="D215" s="98"/>
      <c r="E215" s="98"/>
      <c r="F215" s="98"/>
      <c r="G215" s="98"/>
      <c r="H215" s="98"/>
      <c r="I215" s="98"/>
      <c r="J215" s="98"/>
      <c r="K215" s="98"/>
      <c r="L215" s="98"/>
    </row>
    <row r="216" spans="2:12">
      <c r="B216" s="96"/>
      <c r="C216" s="96"/>
      <c r="D216" s="98"/>
      <c r="E216" s="98"/>
      <c r="F216" s="98"/>
      <c r="G216" s="98"/>
      <c r="H216" s="98"/>
      <c r="I216" s="98"/>
      <c r="J216" s="98"/>
      <c r="K216" s="98"/>
      <c r="L216" s="98"/>
    </row>
    <row r="217" spans="2:12">
      <c r="B217" s="96"/>
      <c r="C217" s="96"/>
      <c r="D217" s="98"/>
      <c r="E217" s="98"/>
      <c r="F217" s="98"/>
      <c r="G217" s="98"/>
      <c r="H217" s="98"/>
      <c r="I217" s="98"/>
      <c r="J217" s="98"/>
      <c r="K217" s="98"/>
      <c r="L217" s="98"/>
    </row>
    <row r="218" spans="2:12">
      <c r="B218" s="96"/>
      <c r="C218" s="96"/>
      <c r="D218" s="98"/>
      <c r="E218" s="98"/>
      <c r="F218" s="98"/>
      <c r="G218" s="98"/>
      <c r="H218" s="98"/>
      <c r="I218" s="98"/>
      <c r="J218" s="98"/>
      <c r="K218" s="98"/>
      <c r="L218" s="98"/>
    </row>
    <row r="219" spans="2:12">
      <c r="B219" s="96"/>
      <c r="C219" s="96"/>
      <c r="D219" s="98"/>
      <c r="E219" s="98"/>
      <c r="F219" s="98"/>
      <c r="G219" s="98"/>
      <c r="H219" s="98"/>
      <c r="I219" s="98"/>
      <c r="J219" s="98"/>
      <c r="K219" s="98"/>
      <c r="L219" s="98"/>
    </row>
    <row r="220" spans="2:12">
      <c r="B220" s="96"/>
      <c r="C220" s="96"/>
      <c r="D220" s="98"/>
      <c r="E220" s="98"/>
      <c r="F220" s="98"/>
      <c r="G220" s="98"/>
      <c r="H220" s="98"/>
      <c r="I220" s="98"/>
      <c r="J220" s="98"/>
      <c r="K220" s="98"/>
      <c r="L220" s="98"/>
    </row>
    <row r="221" spans="2:12">
      <c r="B221" s="96"/>
      <c r="C221" s="96"/>
      <c r="D221" s="98"/>
      <c r="E221" s="98"/>
      <c r="F221" s="98"/>
      <c r="G221" s="98"/>
      <c r="H221" s="98"/>
      <c r="I221" s="98"/>
      <c r="J221" s="98"/>
      <c r="K221" s="98"/>
      <c r="L221" s="98"/>
    </row>
    <row r="222" spans="2:12">
      <c r="B222" s="96"/>
      <c r="C222" s="96"/>
      <c r="D222" s="98"/>
      <c r="E222" s="98"/>
      <c r="F222" s="98"/>
      <c r="G222" s="98"/>
      <c r="H222" s="98"/>
      <c r="I222" s="98"/>
      <c r="J222" s="98"/>
      <c r="K222" s="98"/>
      <c r="L222" s="98"/>
    </row>
    <row r="223" spans="2:12">
      <c r="B223" s="96"/>
      <c r="C223" s="96"/>
      <c r="D223" s="98"/>
      <c r="E223" s="98"/>
      <c r="F223" s="98"/>
      <c r="G223" s="98"/>
      <c r="H223" s="98"/>
      <c r="I223" s="98"/>
      <c r="J223" s="98"/>
      <c r="K223" s="98"/>
      <c r="L223" s="98"/>
    </row>
    <row r="224" spans="2:12">
      <c r="B224" s="96"/>
      <c r="C224" s="96"/>
      <c r="D224" s="98"/>
      <c r="E224" s="98"/>
      <c r="F224" s="98"/>
      <c r="G224" s="98"/>
      <c r="H224" s="98"/>
      <c r="I224" s="98"/>
      <c r="J224" s="98"/>
      <c r="K224" s="98"/>
      <c r="L224" s="98"/>
    </row>
    <row r="225" spans="2:12">
      <c r="B225" s="96"/>
      <c r="C225" s="96"/>
      <c r="D225" s="98"/>
      <c r="E225" s="98"/>
      <c r="F225" s="98"/>
      <c r="G225" s="98"/>
      <c r="H225" s="98"/>
      <c r="I225" s="98"/>
      <c r="J225" s="98"/>
      <c r="K225" s="98"/>
      <c r="L225" s="98"/>
    </row>
    <row r="226" spans="2:12">
      <c r="B226" s="96"/>
      <c r="C226" s="96"/>
      <c r="D226" s="98"/>
      <c r="E226" s="98"/>
      <c r="F226" s="98"/>
      <c r="G226" s="98"/>
      <c r="H226" s="98"/>
      <c r="I226" s="98"/>
      <c r="J226" s="98"/>
      <c r="K226" s="98"/>
      <c r="L226" s="98"/>
    </row>
    <row r="227" spans="2:12">
      <c r="B227" s="96"/>
      <c r="C227" s="96"/>
      <c r="D227" s="98"/>
      <c r="E227" s="98"/>
      <c r="F227" s="98"/>
      <c r="G227" s="98"/>
      <c r="H227" s="98"/>
      <c r="I227" s="98"/>
      <c r="J227" s="98"/>
      <c r="K227" s="98"/>
      <c r="L227" s="98"/>
    </row>
    <row r="228" spans="2:12">
      <c r="B228" s="96"/>
      <c r="C228" s="96"/>
      <c r="D228" s="98"/>
      <c r="E228" s="98"/>
      <c r="F228" s="98"/>
      <c r="G228" s="98"/>
      <c r="H228" s="98"/>
      <c r="I228" s="98"/>
      <c r="J228" s="98"/>
      <c r="K228" s="98"/>
      <c r="L228" s="98"/>
    </row>
    <row r="229" spans="2:12">
      <c r="B229" s="96"/>
      <c r="C229" s="96"/>
      <c r="D229" s="98"/>
      <c r="E229" s="98"/>
      <c r="F229" s="98"/>
      <c r="G229" s="98"/>
      <c r="H229" s="98"/>
      <c r="I229" s="98"/>
      <c r="J229" s="98"/>
      <c r="K229" s="98"/>
      <c r="L229" s="98"/>
    </row>
    <row r="230" spans="2:12">
      <c r="B230" s="96"/>
      <c r="C230" s="96"/>
      <c r="D230" s="98"/>
      <c r="E230" s="98"/>
      <c r="F230" s="98"/>
      <c r="G230" s="98"/>
      <c r="H230" s="98"/>
      <c r="I230" s="98"/>
      <c r="J230" s="98"/>
      <c r="K230" s="98"/>
      <c r="L230" s="98"/>
    </row>
    <row r="231" spans="2:12">
      <c r="B231" s="96"/>
      <c r="C231" s="96"/>
      <c r="D231" s="98"/>
      <c r="E231" s="98"/>
      <c r="F231" s="98"/>
      <c r="G231" s="98"/>
      <c r="H231" s="98"/>
      <c r="I231" s="98"/>
      <c r="J231" s="98"/>
      <c r="K231" s="98"/>
      <c r="L231" s="98"/>
    </row>
    <row r="232" spans="2:12">
      <c r="B232" s="96"/>
      <c r="C232" s="96"/>
      <c r="D232" s="98"/>
      <c r="E232" s="98"/>
      <c r="F232" s="98"/>
      <c r="G232" s="98"/>
      <c r="H232" s="98"/>
      <c r="I232" s="98"/>
      <c r="J232" s="98"/>
      <c r="K232" s="98"/>
      <c r="L232" s="98"/>
    </row>
    <row r="233" spans="2:12">
      <c r="B233" s="96"/>
      <c r="C233" s="96"/>
      <c r="D233" s="98"/>
      <c r="E233" s="98"/>
      <c r="F233" s="98"/>
      <c r="G233" s="98"/>
      <c r="H233" s="98"/>
      <c r="I233" s="98"/>
      <c r="J233" s="98"/>
      <c r="K233" s="98"/>
      <c r="L233" s="98"/>
    </row>
    <row r="234" spans="2:12">
      <c r="B234" s="96"/>
      <c r="C234" s="96"/>
      <c r="D234" s="98"/>
      <c r="E234" s="98"/>
      <c r="F234" s="98"/>
      <c r="G234" s="98"/>
      <c r="H234" s="98"/>
      <c r="I234" s="98"/>
      <c r="J234" s="98"/>
      <c r="K234" s="98"/>
      <c r="L234" s="98"/>
    </row>
    <row r="235" spans="2:12">
      <c r="B235" s="96"/>
      <c r="C235" s="96"/>
      <c r="D235" s="98"/>
      <c r="E235" s="98"/>
      <c r="F235" s="98"/>
      <c r="G235" s="98"/>
      <c r="H235" s="98"/>
      <c r="I235" s="98"/>
      <c r="J235" s="98"/>
      <c r="K235" s="98"/>
      <c r="L235" s="98"/>
    </row>
    <row r="236" spans="2:12">
      <c r="B236" s="96"/>
      <c r="C236" s="96"/>
      <c r="D236" s="98"/>
      <c r="E236" s="98"/>
      <c r="F236" s="98"/>
      <c r="G236" s="98"/>
      <c r="H236" s="98"/>
      <c r="I236" s="98"/>
      <c r="J236" s="98"/>
      <c r="K236" s="98"/>
      <c r="L236" s="98"/>
    </row>
    <row r="237" spans="2:12">
      <c r="B237" s="96"/>
      <c r="C237" s="96"/>
      <c r="D237" s="98"/>
      <c r="E237" s="98"/>
      <c r="F237" s="98"/>
      <c r="G237" s="98"/>
      <c r="H237" s="98"/>
      <c r="I237" s="98"/>
      <c r="J237" s="98"/>
      <c r="K237" s="98"/>
      <c r="L237" s="98"/>
    </row>
    <row r="238" spans="2:12">
      <c r="B238" s="96"/>
      <c r="C238" s="96"/>
      <c r="D238" s="98"/>
      <c r="E238" s="98"/>
      <c r="F238" s="98"/>
      <c r="G238" s="98"/>
      <c r="H238" s="98"/>
      <c r="I238" s="98"/>
      <c r="J238" s="98"/>
      <c r="K238" s="98"/>
      <c r="L238" s="98"/>
    </row>
    <row r="239" spans="2:12">
      <c r="B239" s="96"/>
      <c r="C239" s="96"/>
      <c r="D239" s="98"/>
      <c r="E239" s="98"/>
      <c r="F239" s="98"/>
      <c r="G239" s="98"/>
      <c r="H239" s="98"/>
      <c r="I239" s="98"/>
      <c r="J239" s="98"/>
      <c r="K239" s="98"/>
      <c r="L239" s="98"/>
    </row>
    <row r="240" spans="2:12">
      <c r="B240" s="96"/>
      <c r="C240" s="96"/>
      <c r="D240" s="98"/>
      <c r="E240" s="98"/>
      <c r="F240" s="98"/>
      <c r="G240" s="98"/>
      <c r="H240" s="98"/>
      <c r="I240" s="98"/>
      <c r="J240" s="98"/>
      <c r="K240" s="98"/>
      <c r="L240" s="98"/>
    </row>
    <row r="241" spans="2:12">
      <c r="B241" s="96"/>
      <c r="C241" s="96"/>
      <c r="D241" s="98"/>
      <c r="E241" s="98"/>
      <c r="F241" s="98"/>
      <c r="G241" s="98"/>
      <c r="H241" s="98"/>
      <c r="I241" s="98"/>
      <c r="J241" s="98"/>
      <c r="K241" s="98"/>
      <c r="L241" s="98"/>
    </row>
    <row r="242" spans="2:12">
      <c r="B242" s="96"/>
      <c r="C242" s="96"/>
      <c r="D242" s="98"/>
      <c r="E242" s="98"/>
      <c r="F242" s="98"/>
      <c r="G242" s="98"/>
      <c r="H242" s="98"/>
      <c r="I242" s="98"/>
      <c r="J242" s="98"/>
      <c r="K242" s="98"/>
      <c r="L242" s="98"/>
    </row>
    <row r="243" spans="2:12">
      <c r="B243" s="96"/>
      <c r="C243" s="96"/>
      <c r="D243" s="98"/>
      <c r="E243" s="98"/>
      <c r="F243" s="98"/>
      <c r="G243" s="98"/>
      <c r="H243" s="98"/>
      <c r="I243" s="98"/>
      <c r="J243" s="98"/>
      <c r="K243" s="98"/>
      <c r="L243" s="98"/>
    </row>
    <row r="244" spans="2:12">
      <c r="B244" s="96"/>
      <c r="C244" s="96"/>
      <c r="D244" s="98"/>
      <c r="E244" s="98"/>
      <c r="F244" s="98"/>
      <c r="G244" s="98"/>
      <c r="H244" s="98"/>
      <c r="I244" s="98"/>
      <c r="J244" s="98"/>
      <c r="K244" s="98"/>
      <c r="L244" s="98"/>
    </row>
    <row r="245" spans="2:12">
      <c r="B245" s="96"/>
      <c r="C245" s="96"/>
      <c r="D245" s="98"/>
      <c r="E245" s="98"/>
      <c r="F245" s="98"/>
      <c r="G245" s="98"/>
      <c r="H245" s="98"/>
      <c r="I245" s="98"/>
      <c r="J245" s="98"/>
      <c r="K245" s="98"/>
      <c r="L245" s="98"/>
    </row>
    <row r="246" spans="2:12">
      <c r="B246" s="96"/>
      <c r="C246" s="96"/>
      <c r="D246" s="98"/>
      <c r="E246" s="98"/>
      <c r="F246" s="98"/>
      <c r="G246" s="98"/>
      <c r="H246" s="98"/>
      <c r="I246" s="98"/>
      <c r="J246" s="98"/>
      <c r="K246" s="98"/>
      <c r="L246" s="98"/>
    </row>
    <row r="247" spans="2:12">
      <c r="B247" s="96"/>
      <c r="C247" s="96"/>
      <c r="D247" s="98"/>
      <c r="E247" s="98"/>
      <c r="F247" s="98"/>
      <c r="G247" s="98"/>
      <c r="H247" s="98"/>
      <c r="I247" s="98"/>
      <c r="J247" s="98"/>
      <c r="K247" s="98"/>
      <c r="L247" s="98"/>
    </row>
    <row r="248" spans="2:12">
      <c r="B248" s="96"/>
      <c r="C248" s="96"/>
      <c r="D248" s="98"/>
      <c r="E248" s="98"/>
      <c r="F248" s="98"/>
      <c r="G248" s="98"/>
      <c r="H248" s="98"/>
      <c r="I248" s="98"/>
      <c r="J248" s="98"/>
      <c r="K248" s="98"/>
      <c r="L248" s="98"/>
    </row>
    <row r="249" spans="2:12">
      <c r="B249" s="96"/>
      <c r="C249" s="96"/>
      <c r="D249" s="98"/>
      <c r="E249" s="98"/>
      <c r="F249" s="98"/>
      <c r="G249" s="98"/>
      <c r="H249" s="98"/>
      <c r="I249" s="98"/>
      <c r="J249" s="98"/>
      <c r="K249" s="98"/>
      <c r="L249" s="98"/>
    </row>
    <row r="250" spans="2:12">
      <c r="B250" s="96"/>
      <c r="C250" s="96"/>
      <c r="D250" s="98"/>
      <c r="E250" s="98"/>
      <c r="F250" s="98"/>
      <c r="G250" s="98"/>
      <c r="H250" s="98"/>
      <c r="I250" s="98"/>
      <c r="J250" s="98"/>
      <c r="K250" s="98"/>
      <c r="L250" s="98"/>
    </row>
    <row r="251" spans="2:12">
      <c r="B251" s="96"/>
      <c r="C251" s="96"/>
      <c r="D251" s="98"/>
      <c r="E251" s="98"/>
      <c r="F251" s="98"/>
      <c r="G251" s="98"/>
      <c r="H251" s="98"/>
      <c r="I251" s="98"/>
      <c r="J251" s="98"/>
      <c r="K251" s="98"/>
      <c r="L251" s="98"/>
    </row>
    <row r="252" spans="2:12">
      <c r="B252" s="96"/>
      <c r="C252" s="96"/>
      <c r="D252" s="98"/>
      <c r="E252" s="98"/>
      <c r="F252" s="98"/>
      <c r="G252" s="98"/>
      <c r="H252" s="98"/>
      <c r="I252" s="98"/>
      <c r="J252" s="98"/>
      <c r="K252" s="98"/>
      <c r="L252" s="98"/>
    </row>
    <row r="253" spans="2:12">
      <c r="B253" s="96"/>
      <c r="C253" s="96"/>
      <c r="D253" s="98"/>
      <c r="E253" s="98"/>
      <c r="F253" s="98"/>
      <c r="G253" s="98"/>
      <c r="H253" s="98"/>
      <c r="I253" s="98"/>
      <c r="J253" s="98"/>
      <c r="K253" s="98"/>
      <c r="L253" s="98"/>
    </row>
    <row r="254" spans="2:12">
      <c r="B254" s="96"/>
      <c r="C254" s="96"/>
      <c r="D254" s="98"/>
      <c r="E254" s="98"/>
      <c r="F254" s="98"/>
      <c r="G254" s="98"/>
      <c r="H254" s="98"/>
      <c r="I254" s="98"/>
      <c r="J254" s="98"/>
      <c r="K254" s="98"/>
      <c r="L254" s="98"/>
    </row>
    <row r="255" spans="2:12">
      <c r="B255" s="96"/>
      <c r="C255" s="96"/>
      <c r="D255" s="98"/>
      <c r="E255" s="98"/>
      <c r="F255" s="98"/>
      <c r="G255" s="98"/>
      <c r="H255" s="98"/>
      <c r="I255" s="98"/>
      <c r="J255" s="98"/>
      <c r="K255" s="98"/>
      <c r="L255" s="98"/>
    </row>
    <row r="256" spans="2:12">
      <c r="B256" s="96"/>
      <c r="C256" s="96"/>
      <c r="D256" s="98"/>
      <c r="E256" s="98"/>
      <c r="F256" s="98"/>
      <c r="G256" s="98"/>
      <c r="H256" s="98"/>
      <c r="I256" s="98"/>
      <c r="J256" s="98"/>
      <c r="K256" s="98"/>
      <c r="L256" s="98"/>
    </row>
    <row r="257" spans="2:12">
      <c r="B257" s="96"/>
      <c r="C257" s="96"/>
      <c r="D257" s="98"/>
      <c r="E257" s="98"/>
      <c r="F257" s="98"/>
      <c r="G257" s="98"/>
      <c r="H257" s="98"/>
      <c r="I257" s="98"/>
      <c r="J257" s="98"/>
      <c r="K257" s="98"/>
      <c r="L257" s="98"/>
    </row>
    <row r="258" spans="2:12">
      <c r="B258" s="96"/>
      <c r="C258" s="96"/>
      <c r="D258" s="98"/>
      <c r="E258" s="98"/>
      <c r="F258" s="98"/>
      <c r="G258" s="98"/>
      <c r="H258" s="98"/>
      <c r="I258" s="98"/>
      <c r="J258" s="98"/>
      <c r="K258" s="98"/>
      <c r="L258" s="98"/>
    </row>
    <row r="259" spans="2:12">
      <c r="B259" s="96"/>
      <c r="C259" s="96"/>
      <c r="D259" s="98"/>
      <c r="E259" s="98"/>
      <c r="F259" s="98"/>
      <c r="G259" s="98"/>
      <c r="H259" s="98"/>
      <c r="I259" s="98"/>
      <c r="J259" s="98"/>
      <c r="K259" s="98"/>
      <c r="L259" s="98"/>
    </row>
    <row r="260" spans="2:12">
      <c r="B260" s="96"/>
      <c r="C260" s="96"/>
      <c r="D260" s="98"/>
      <c r="E260" s="98"/>
      <c r="F260" s="98"/>
      <c r="G260" s="98"/>
      <c r="H260" s="98"/>
      <c r="I260" s="98"/>
      <c r="J260" s="98"/>
      <c r="K260" s="98"/>
      <c r="L260" s="98"/>
    </row>
    <row r="261" spans="2:12">
      <c r="B261" s="96"/>
      <c r="C261" s="96"/>
      <c r="D261" s="98"/>
      <c r="E261" s="98"/>
      <c r="F261" s="98"/>
      <c r="G261" s="98"/>
      <c r="H261" s="98"/>
      <c r="I261" s="98"/>
      <c r="J261" s="98"/>
      <c r="K261" s="98"/>
      <c r="L261" s="98"/>
    </row>
    <row r="262" spans="2:12">
      <c r="B262" s="96"/>
      <c r="C262" s="96"/>
      <c r="D262" s="98"/>
      <c r="E262" s="98"/>
      <c r="F262" s="98"/>
      <c r="G262" s="98"/>
      <c r="H262" s="98"/>
      <c r="I262" s="98"/>
      <c r="J262" s="98"/>
      <c r="K262" s="98"/>
      <c r="L262" s="98"/>
    </row>
    <row r="263" spans="2:12">
      <c r="B263" s="96"/>
      <c r="C263" s="96"/>
      <c r="D263" s="98"/>
      <c r="E263" s="98"/>
      <c r="F263" s="98"/>
      <c r="G263" s="98"/>
      <c r="H263" s="98"/>
      <c r="I263" s="98"/>
      <c r="J263" s="98"/>
      <c r="K263" s="98"/>
      <c r="L263" s="98"/>
    </row>
    <row r="264" spans="2:12">
      <c r="B264" s="96"/>
      <c r="C264" s="96"/>
      <c r="D264" s="98"/>
      <c r="E264" s="98"/>
      <c r="F264" s="98"/>
      <c r="G264" s="98"/>
      <c r="H264" s="98"/>
      <c r="I264" s="98"/>
      <c r="J264" s="98"/>
      <c r="K264" s="98"/>
      <c r="L264" s="98"/>
    </row>
    <row r="265" spans="2:12">
      <c r="B265" s="96"/>
      <c r="C265" s="96"/>
      <c r="D265" s="98"/>
      <c r="E265" s="98"/>
      <c r="F265" s="98"/>
      <c r="G265" s="98"/>
      <c r="H265" s="98"/>
      <c r="I265" s="98"/>
      <c r="J265" s="98"/>
      <c r="K265" s="98"/>
      <c r="L265" s="98"/>
    </row>
    <row r="266" spans="2:12">
      <c r="B266" s="96"/>
      <c r="C266" s="96"/>
      <c r="D266" s="98"/>
      <c r="E266" s="98"/>
      <c r="F266" s="98"/>
      <c r="G266" s="98"/>
      <c r="H266" s="98"/>
      <c r="I266" s="98"/>
      <c r="J266" s="98"/>
      <c r="K266" s="98"/>
      <c r="L266" s="98"/>
    </row>
    <row r="267" spans="2:12">
      <c r="B267" s="96"/>
      <c r="C267" s="96"/>
      <c r="D267" s="98"/>
      <c r="E267" s="98"/>
      <c r="F267" s="98"/>
      <c r="G267" s="98"/>
      <c r="H267" s="98"/>
      <c r="I267" s="98"/>
      <c r="J267" s="98"/>
      <c r="K267" s="98"/>
      <c r="L267" s="98"/>
    </row>
    <row r="268" spans="2:12">
      <c r="B268" s="96"/>
      <c r="C268" s="96"/>
      <c r="D268" s="98"/>
      <c r="E268" s="98"/>
      <c r="F268" s="98"/>
      <c r="G268" s="98"/>
      <c r="H268" s="98"/>
      <c r="I268" s="98"/>
      <c r="J268" s="98"/>
      <c r="K268" s="98"/>
      <c r="L268" s="98"/>
    </row>
    <row r="269" spans="2:12">
      <c r="B269" s="96"/>
      <c r="C269" s="96"/>
      <c r="D269" s="98"/>
      <c r="E269" s="98"/>
      <c r="F269" s="98"/>
      <c r="G269" s="98"/>
      <c r="H269" s="98"/>
      <c r="I269" s="98"/>
      <c r="J269" s="98"/>
      <c r="K269" s="98"/>
      <c r="L269" s="98"/>
    </row>
    <row r="270" spans="2:12">
      <c r="B270" s="96"/>
      <c r="C270" s="96"/>
      <c r="D270" s="98"/>
      <c r="E270" s="98"/>
      <c r="F270" s="98"/>
      <c r="G270" s="98"/>
      <c r="H270" s="98"/>
      <c r="I270" s="98"/>
      <c r="J270" s="98"/>
      <c r="K270" s="98"/>
      <c r="L270" s="98"/>
    </row>
    <row r="271" spans="2:12">
      <c r="B271" s="96"/>
      <c r="C271" s="96"/>
      <c r="D271" s="98"/>
      <c r="E271" s="98"/>
      <c r="F271" s="98"/>
      <c r="G271" s="98"/>
      <c r="H271" s="98"/>
      <c r="I271" s="98"/>
      <c r="J271" s="98"/>
      <c r="K271" s="98"/>
      <c r="L271" s="98"/>
    </row>
    <row r="272" spans="2:12">
      <c r="B272" s="96"/>
      <c r="C272" s="96"/>
      <c r="D272" s="98"/>
      <c r="E272" s="98"/>
      <c r="F272" s="98"/>
      <c r="G272" s="98"/>
      <c r="H272" s="98"/>
      <c r="I272" s="98"/>
      <c r="J272" s="98"/>
      <c r="K272" s="98"/>
      <c r="L272" s="98"/>
    </row>
    <row r="273" spans="2:12">
      <c r="B273" s="96"/>
      <c r="C273" s="96"/>
      <c r="D273" s="98"/>
      <c r="E273" s="98"/>
      <c r="F273" s="98"/>
      <c r="G273" s="98"/>
      <c r="H273" s="98"/>
      <c r="I273" s="98"/>
      <c r="J273" s="98"/>
      <c r="K273" s="98"/>
      <c r="L273" s="98"/>
    </row>
    <row r="274" spans="2:12">
      <c r="B274" s="96"/>
      <c r="C274" s="96"/>
      <c r="D274" s="98"/>
      <c r="E274" s="98"/>
      <c r="F274" s="98"/>
      <c r="G274" s="98"/>
      <c r="H274" s="98"/>
      <c r="I274" s="98"/>
      <c r="J274" s="98"/>
      <c r="K274" s="98"/>
      <c r="L274" s="98"/>
    </row>
    <row r="275" spans="2:12">
      <c r="B275" s="96"/>
      <c r="C275" s="96"/>
      <c r="D275" s="98"/>
      <c r="E275" s="98"/>
      <c r="F275" s="98"/>
      <c r="G275" s="98"/>
      <c r="H275" s="98"/>
      <c r="I275" s="98"/>
      <c r="J275" s="98"/>
      <c r="K275" s="98"/>
      <c r="L275" s="98"/>
    </row>
    <row r="276" spans="2:12">
      <c r="B276" s="96"/>
      <c r="C276" s="96"/>
      <c r="D276" s="98"/>
      <c r="E276" s="98"/>
      <c r="F276" s="98"/>
      <c r="G276" s="98"/>
      <c r="H276" s="98"/>
      <c r="I276" s="98"/>
      <c r="J276" s="98"/>
      <c r="K276" s="98"/>
      <c r="L276" s="98"/>
    </row>
    <row r="277" spans="2:12">
      <c r="B277" s="96"/>
      <c r="C277" s="96"/>
      <c r="D277" s="98"/>
      <c r="E277" s="98"/>
      <c r="F277" s="98"/>
      <c r="G277" s="98"/>
      <c r="H277" s="98"/>
      <c r="I277" s="98"/>
      <c r="J277" s="98"/>
      <c r="K277" s="98"/>
      <c r="L277" s="98"/>
    </row>
    <row r="278" spans="2:12">
      <c r="B278" s="96"/>
      <c r="C278" s="96"/>
      <c r="D278" s="98"/>
      <c r="E278" s="98"/>
      <c r="F278" s="98"/>
      <c r="G278" s="98"/>
      <c r="H278" s="98"/>
      <c r="I278" s="98"/>
      <c r="J278" s="98"/>
      <c r="K278" s="98"/>
      <c r="L278" s="98"/>
    </row>
    <row r="279" spans="2:12">
      <c r="B279" s="96"/>
      <c r="C279" s="96"/>
      <c r="D279" s="98"/>
      <c r="E279" s="98"/>
      <c r="F279" s="98"/>
      <c r="G279" s="98"/>
      <c r="H279" s="98"/>
      <c r="I279" s="98"/>
      <c r="J279" s="98"/>
      <c r="K279" s="98"/>
      <c r="L279" s="98"/>
    </row>
    <row r="280" spans="2:12">
      <c r="B280" s="96"/>
      <c r="C280" s="96"/>
      <c r="D280" s="98"/>
      <c r="E280" s="98"/>
      <c r="F280" s="98"/>
      <c r="G280" s="98"/>
      <c r="H280" s="98"/>
      <c r="I280" s="98"/>
      <c r="J280" s="98"/>
      <c r="K280" s="98"/>
      <c r="L280" s="98"/>
    </row>
    <row r="281" spans="2:12">
      <c r="B281" s="96"/>
      <c r="C281" s="96"/>
      <c r="D281" s="98"/>
      <c r="E281" s="98"/>
      <c r="F281" s="98"/>
      <c r="G281" s="98"/>
      <c r="H281" s="98"/>
      <c r="I281" s="98"/>
      <c r="J281" s="98"/>
      <c r="K281" s="98"/>
      <c r="L281" s="98"/>
    </row>
    <row r="282" spans="2:12">
      <c r="B282" s="96"/>
      <c r="C282" s="96"/>
      <c r="D282" s="98"/>
      <c r="E282" s="98"/>
      <c r="F282" s="98"/>
      <c r="G282" s="98"/>
      <c r="H282" s="98"/>
      <c r="I282" s="98"/>
      <c r="J282" s="98"/>
      <c r="K282" s="98"/>
      <c r="L282" s="98"/>
    </row>
    <row r="283" spans="2:12">
      <c r="B283" s="96"/>
      <c r="C283" s="96"/>
      <c r="D283" s="98"/>
      <c r="E283" s="98"/>
      <c r="F283" s="98"/>
      <c r="G283" s="98"/>
      <c r="H283" s="98"/>
      <c r="I283" s="98"/>
      <c r="J283" s="98"/>
      <c r="K283" s="98"/>
      <c r="L283" s="98"/>
    </row>
    <row r="284" spans="2:12">
      <c r="B284" s="96"/>
      <c r="C284" s="96"/>
      <c r="D284" s="98"/>
      <c r="E284" s="98"/>
      <c r="F284" s="98"/>
      <c r="G284" s="98"/>
      <c r="H284" s="98"/>
      <c r="I284" s="98"/>
      <c r="J284" s="98"/>
      <c r="K284" s="98"/>
      <c r="L284" s="98"/>
    </row>
    <row r="285" spans="2:12">
      <c r="B285" s="96"/>
      <c r="C285" s="96"/>
      <c r="D285" s="98"/>
      <c r="E285" s="98"/>
      <c r="F285" s="98"/>
      <c r="G285" s="98"/>
      <c r="H285" s="98"/>
      <c r="I285" s="98"/>
      <c r="J285" s="98"/>
      <c r="K285" s="98"/>
      <c r="L285" s="98"/>
    </row>
    <row r="286" spans="2:12">
      <c r="B286" s="96"/>
      <c r="C286" s="96"/>
      <c r="D286" s="98"/>
      <c r="E286" s="98"/>
      <c r="F286" s="98"/>
      <c r="G286" s="98"/>
      <c r="H286" s="98"/>
      <c r="I286" s="98"/>
      <c r="J286" s="98"/>
      <c r="K286" s="98"/>
      <c r="L286" s="98"/>
    </row>
    <row r="287" spans="2:12">
      <c r="B287" s="96"/>
      <c r="C287" s="96"/>
      <c r="D287" s="98"/>
      <c r="E287" s="98"/>
      <c r="F287" s="98"/>
      <c r="G287" s="98"/>
      <c r="H287" s="98"/>
      <c r="I287" s="98"/>
      <c r="J287" s="98"/>
      <c r="K287" s="98"/>
      <c r="L287" s="98"/>
    </row>
    <row r="288" spans="2:12">
      <c r="B288" s="96"/>
      <c r="C288" s="96"/>
      <c r="D288" s="98"/>
      <c r="E288" s="98"/>
      <c r="F288" s="98"/>
      <c r="G288" s="98"/>
      <c r="H288" s="98"/>
      <c r="I288" s="98"/>
      <c r="J288" s="98"/>
      <c r="K288" s="98"/>
      <c r="L288" s="98"/>
    </row>
    <row r="289" spans="2:12">
      <c r="B289" s="96"/>
      <c r="C289" s="96"/>
      <c r="D289" s="98"/>
      <c r="E289" s="98"/>
      <c r="F289" s="98"/>
      <c r="G289" s="98"/>
      <c r="H289" s="98"/>
      <c r="I289" s="98"/>
      <c r="J289" s="98"/>
      <c r="K289" s="98"/>
      <c r="L289" s="98"/>
    </row>
    <row r="290" spans="2:12">
      <c r="B290" s="96"/>
      <c r="C290" s="96"/>
      <c r="D290" s="98"/>
      <c r="E290" s="98"/>
      <c r="F290" s="98"/>
      <c r="G290" s="98"/>
      <c r="H290" s="98"/>
      <c r="I290" s="98"/>
      <c r="J290" s="98"/>
      <c r="K290" s="98"/>
      <c r="L290" s="98"/>
    </row>
    <row r="291" spans="2:12">
      <c r="B291" s="96"/>
      <c r="C291" s="96"/>
      <c r="D291" s="98"/>
      <c r="E291" s="98"/>
      <c r="F291" s="98"/>
      <c r="G291" s="98"/>
      <c r="H291" s="98"/>
      <c r="I291" s="98"/>
      <c r="J291" s="98"/>
      <c r="K291" s="98"/>
      <c r="L291" s="98"/>
    </row>
    <row r="292" spans="2:12">
      <c r="B292" s="96"/>
      <c r="C292" s="96"/>
      <c r="D292" s="98"/>
      <c r="E292" s="98"/>
      <c r="F292" s="98"/>
      <c r="G292" s="98"/>
      <c r="H292" s="98"/>
      <c r="I292" s="98"/>
      <c r="J292" s="98"/>
      <c r="K292" s="98"/>
      <c r="L292" s="98"/>
    </row>
    <row r="293" spans="2:12">
      <c r="B293" s="96"/>
      <c r="C293" s="96"/>
      <c r="D293" s="98"/>
      <c r="E293" s="98"/>
      <c r="F293" s="98"/>
      <c r="G293" s="98"/>
      <c r="H293" s="98"/>
      <c r="I293" s="98"/>
      <c r="J293" s="98"/>
      <c r="K293" s="98"/>
      <c r="L293" s="98"/>
    </row>
    <row r="294" spans="2:12">
      <c r="B294" s="96"/>
      <c r="C294" s="96"/>
      <c r="D294" s="98"/>
      <c r="E294" s="98"/>
      <c r="F294" s="98"/>
      <c r="G294" s="98"/>
      <c r="H294" s="98"/>
      <c r="I294" s="98"/>
      <c r="J294" s="98"/>
      <c r="K294" s="98"/>
      <c r="L294" s="98"/>
    </row>
    <row r="295" spans="2:12">
      <c r="B295" s="96"/>
      <c r="C295" s="96"/>
      <c r="D295" s="98"/>
      <c r="E295" s="98"/>
      <c r="F295" s="98"/>
      <c r="G295" s="98"/>
      <c r="H295" s="98"/>
      <c r="I295" s="98"/>
      <c r="J295" s="98"/>
      <c r="K295" s="98"/>
      <c r="L295" s="98"/>
    </row>
    <row r="296" spans="2:12">
      <c r="B296" s="96"/>
      <c r="C296" s="96"/>
      <c r="D296" s="98"/>
      <c r="E296" s="98"/>
      <c r="F296" s="98"/>
      <c r="G296" s="98"/>
      <c r="H296" s="98"/>
      <c r="I296" s="98"/>
      <c r="J296" s="98"/>
      <c r="K296" s="98"/>
      <c r="L296" s="98"/>
    </row>
    <row r="297" spans="2:12">
      <c r="B297" s="96"/>
      <c r="C297" s="96"/>
      <c r="D297" s="98"/>
      <c r="E297" s="98"/>
      <c r="F297" s="98"/>
      <c r="G297" s="98"/>
      <c r="H297" s="98"/>
      <c r="I297" s="98"/>
      <c r="J297" s="98"/>
      <c r="K297" s="98"/>
      <c r="L297" s="98"/>
    </row>
    <row r="298" spans="2:12">
      <c r="B298" s="96"/>
      <c r="C298" s="96"/>
      <c r="D298" s="98"/>
      <c r="E298" s="98"/>
      <c r="F298" s="98"/>
      <c r="G298" s="98"/>
      <c r="H298" s="98"/>
      <c r="I298" s="98"/>
      <c r="J298" s="98"/>
      <c r="K298" s="98"/>
      <c r="L298" s="98"/>
    </row>
    <row r="299" spans="2:12">
      <c r="B299" s="96"/>
      <c r="C299" s="96"/>
      <c r="D299" s="98"/>
      <c r="E299" s="98"/>
      <c r="F299" s="98"/>
      <c r="G299" s="98"/>
      <c r="H299" s="98"/>
      <c r="I299" s="98"/>
      <c r="J299" s="98"/>
      <c r="K299" s="98"/>
      <c r="L299" s="98"/>
    </row>
    <row r="300" spans="2:12">
      <c r="B300" s="96"/>
      <c r="C300" s="96"/>
      <c r="D300" s="98"/>
      <c r="E300" s="98"/>
      <c r="F300" s="98"/>
      <c r="G300" s="98"/>
      <c r="H300" s="98"/>
      <c r="I300" s="98"/>
      <c r="J300" s="98"/>
      <c r="K300" s="98"/>
      <c r="L300" s="98"/>
    </row>
    <row r="301" spans="2:12">
      <c r="B301" s="96"/>
      <c r="C301" s="96"/>
      <c r="D301" s="98"/>
      <c r="E301" s="98"/>
      <c r="F301" s="98"/>
      <c r="G301" s="98"/>
      <c r="H301" s="98"/>
      <c r="I301" s="98"/>
      <c r="J301" s="98"/>
      <c r="K301" s="98"/>
      <c r="L301" s="98"/>
    </row>
    <row r="302" spans="2:12">
      <c r="B302" s="96"/>
      <c r="C302" s="96"/>
      <c r="D302" s="98"/>
      <c r="E302" s="98"/>
      <c r="F302" s="98"/>
      <c r="G302" s="98"/>
      <c r="H302" s="98"/>
      <c r="I302" s="98"/>
      <c r="J302" s="98"/>
      <c r="K302" s="98"/>
      <c r="L302" s="98"/>
    </row>
    <row r="303" spans="2:12">
      <c r="B303" s="96"/>
      <c r="C303" s="96"/>
      <c r="D303" s="98"/>
      <c r="E303" s="98"/>
      <c r="F303" s="98"/>
      <c r="G303" s="98"/>
      <c r="H303" s="98"/>
      <c r="I303" s="98"/>
      <c r="J303" s="98"/>
      <c r="K303" s="98"/>
      <c r="L303" s="98"/>
    </row>
    <row r="304" spans="2:12">
      <c r="B304" s="96"/>
      <c r="C304" s="96"/>
      <c r="D304" s="98"/>
      <c r="E304" s="98"/>
      <c r="F304" s="98"/>
      <c r="G304" s="98"/>
      <c r="H304" s="98"/>
      <c r="I304" s="98"/>
      <c r="J304" s="98"/>
      <c r="K304" s="98"/>
      <c r="L304" s="98"/>
    </row>
    <row r="305" spans="2:12">
      <c r="B305" s="96"/>
      <c r="C305" s="96"/>
      <c r="D305" s="98"/>
      <c r="E305" s="98"/>
      <c r="F305" s="98"/>
      <c r="G305" s="98"/>
      <c r="H305" s="98"/>
      <c r="I305" s="98"/>
      <c r="J305" s="98"/>
      <c r="K305" s="98"/>
      <c r="L305" s="98"/>
    </row>
    <row r="306" spans="2:12">
      <c r="B306" s="96"/>
      <c r="C306" s="96"/>
      <c r="D306" s="98"/>
      <c r="E306" s="98"/>
      <c r="F306" s="98"/>
      <c r="G306" s="98"/>
      <c r="H306" s="98"/>
      <c r="I306" s="98"/>
      <c r="J306" s="98"/>
      <c r="K306" s="98"/>
      <c r="L306" s="98"/>
    </row>
    <row r="307" spans="2:12">
      <c r="B307" s="96"/>
      <c r="C307" s="96"/>
      <c r="D307" s="98"/>
      <c r="E307" s="98"/>
      <c r="F307" s="98"/>
      <c r="G307" s="98"/>
      <c r="H307" s="98"/>
      <c r="I307" s="98"/>
      <c r="J307" s="98"/>
      <c r="K307" s="98"/>
      <c r="L307" s="98"/>
    </row>
    <row r="308" spans="2:12">
      <c r="B308" s="96"/>
      <c r="C308" s="96"/>
      <c r="D308" s="98"/>
      <c r="E308" s="98"/>
      <c r="F308" s="98"/>
      <c r="G308" s="98"/>
      <c r="H308" s="98"/>
      <c r="I308" s="98"/>
      <c r="J308" s="98"/>
      <c r="K308" s="98"/>
      <c r="L308" s="98"/>
    </row>
    <row r="309" spans="2:12">
      <c r="B309" s="96"/>
      <c r="C309" s="96"/>
      <c r="D309" s="98"/>
      <c r="E309" s="98"/>
      <c r="F309" s="98"/>
      <c r="G309" s="98"/>
      <c r="H309" s="98"/>
      <c r="I309" s="98"/>
      <c r="J309" s="98"/>
      <c r="K309" s="98"/>
      <c r="L309" s="98"/>
    </row>
    <row r="310" spans="2:12">
      <c r="B310" s="96"/>
      <c r="C310" s="96"/>
      <c r="D310" s="98"/>
      <c r="E310" s="98"/>
      <c r="F310" s="98"/>
      <c r="G310" s="98"/>
      <c r="H310" s="98"/>
      <c r="I310" s="98"/>
      <c r="J310" s="98"/>
      <c r="K310" s="98"/>
      <c r="L310" s="98"/>
    </row>
    <row r="311" spans="2:12">
      <c r="B311" s="96"/>
      <c r="C311" s="96"/>
      <c r="D311" s="98"/>
      <c r="E311" s="98"/>
      <c r="F311" s="98"/>
      <c r="G311" s="98"/>
      <c r="H311" s="98"/>
      <c r="I311" s="98"/>
      <c r="J311" s="98"/>
      <c r="K311" s="98"/>
      <c r="L311" s="98"/>
    </row>
    <row r="312" spans="2:12">
      <c r="B312" s="96"/>
      <c r="C312" s="96"/>
      <c r="D312" s="98"/>
      <c r="E312" s="98"/>
      <c r="F312" s="98"/>
      <c r="G312" s="98"/>
      <c r="H312" s="98"/>
      <c r="I312" s="98"/>
      <c r="J312" s="98"/>
      <c r="K312" s="98"/>
      <c r="L312" s="98"/>
    </row>
    <row r="313" spans="2:12">
      <c r="B313" s="96"/>
      <c r="C313" s="96"/>
      <c r="D313" s="98"/>
      <c r="E313" s="98"/>
      <c r="F313" s="98"/>
      <c r="G313" s="98"/>
      <c r="H313" s="98"/>
      <c r="I313" s="98"/>
      <c r="J313" s="98"/>
      <c r="K313" s="98"/>
      <c r="L313" s="98"/>
    </row>
    <row r="314" spans="2:12">
      <c r="B314" s="96"/>
      <c r="C314" s="96"/>
      <c r="D314" s="98"/>
      <c r="E314" s="98"/>
      <c r="F314" s="98"/>
      <c r="G314" s="98"/>
      <c r="H314" s="98"/>
      <c r="I314" s="98"/>
      <c r="J314" s="98"/>
      <c r="K314" s="98"/>
      <c r="L314" s="98"/>
    </row>
    <row r="315" spans="2:12">
      <c r="B315" s="96"/>
      <c r="C315" s="96"/>
      <c r="D315" s="98"/>
      <c r="E315" s="98"/>
      <c r="F315" s="98"/>
      <c r="G315" s="98"/>
      <c r="H315" s="98"/>
      <c r="I315" s="98"/>
      <c r="J315" s="98"/>
      <c r="K315" s="98"/>
      <c r="L315" s="98"/>
    </row>
    <row r="316" spans="2:12">
      <c r="B316" s="96"/>
      <c r="C316" s="96"/>
      <c r="D316" s="98"/>
      <c r="E316" s="98"/>
      <c r="F316" s="98"/>
      <c r="G316" s="98"/>
      <c r="H316" s="98"/>
      <c r="I316" s="98"/>
      <c r="J316" s="98"/>
      <c r="K316" s="98"/>
      <c r="L316" s="98"/>
    </row>
    <row r="317" spans="2:12">
      <c r="B317" s="96"/>
      <c r="C317" s="96"/>
      <c r="D317" s="98"/>
      <c r="E317" s="98"/>
      <c r="F317" s="98"/>
      <c r="G317" s="98"/>
      <c r="H317" s="98"/>
      <c r="I317" s="98"/>
      <c r="J317" s="98"/>
      <c r="K317" s="98"/>
      <c r="L317" s="98"/>
    </row>
    <row r="318" spans="2:12">
      <c r="B318" s="96"/>
      <c r="C318" s="96"/>
      <c r="D318" s="98"/>
      <c r="E318" s="98"/>
      <c r="F318" s="98"/>
      <c r="G318" s="98"/>
      <c r="H318" s="98"/>
      <c r="I318" s="98"/>
      <c r="J318" s="98"/>
      <c r="K318" s="98"/>
      <c r="L318" s="98"/>
    </row>
    <row r="319" spans="2:12">
      <c r="B319" s="96"/>
      <c r="C319" s="96"/>
      <c r="D319" s="98"/>
      <c r="E319" s="98"/>
      <c r="F319" s="98"/>
      <c r="G319" s="98"/>
      <c r="H319" s="98"/>
      <c r="I319" s="98"/>
      <c r="J319" s="98"/>
      <c r="K319" s="98"/>
      <c r="L319" s="98"/>
    </row>
    <row r="320" spans="2:12">
      <c r="B320" s="96"/>
      <c r="C320" s="96"/>
      <c r="D320" s="98"/>
      <c r="E320" s="98"/>
      <c r="F320" s="98"/>
      <c r="G320" s="98"/>
      <c r="H320" s="98"/>
      <c r="I320" s="98"/>
      <c r="J320" s="98"/>
      <c r="K320" s="98"/>
      <c r="L320" s="98"/>
    </row>
    <row r="321" spans="2:12">
      <c r="B321" s="96"/>
      <c r="C321" s="96"/>
      <c r="D321" s="98"/>
      <c r="E321" s="98"/>
      <c r="F321" s="98"/>
      <c r="G321" s="98"/>
      <c r="H321" s="98"/>
      <c r="I321" s="98"/>
      <c r="J321" s="98"/>
      <c r="K321" s="98"/>
      <c r="L321" s="98"/>
    </row>
    <row r="322" spans="2:12">
      <c r="B322" s="96"/>
      <c r="C322" s="96"/>
      <c r="D322" s="98"/>
      <c r="E322" s="98"/>
      <c r="F322" s="98"/>
      <c r="G322" s="98"/>
      <c r="H322" s="98"/>
      <c r="I322" s="98"/>
      <c r="J322" s="98"/>
      <c r="K322" s="98"/>
      <c r="L322" s="98"/>
    </row>
    <row r="323" spans="2:12">
      <c r="B323" s="96"/>
      <c r="C323" s="96"/>
      <c r="D323" s="98"/>
      <c r="E323" s="98"/>
      <c r="F323" s="98"/>
      <c r="G323" s="98"/>
      <c r="H323" s="98"/>
      <c r="I323" s="98"/>
      <c r="J323" s="98"/>
      <c r="K323" s="98"/>
      <c r="L323" s="98"/>
    </row>
    <row r="324" spans="2:12">
      <c r="B324" s="96"/>
      <c r="C324" s="96"/>
      <c r="D324" s="98"/>
      <c r="E324" s="98"/>
      <c r="F324" s="98"/>
      <c r="G324" s="98"/>
      <c r="H324" s="98"/>
      <c r="I324" s="98"/>
      <c r="J324" s="98"/>
      <c r="K324" s="98"/>
      <c r="L324" s="98"/>
    </row>
    <row r="325" spans="2:12">
      <c r="B325" s="96"/>
      <c r="C325" s="96"/>
      <c r="D325" s="98"/>
      <c r="E325" s="98"/>
      <c r="F325" s="98"/>
      <c r="G325" s="98"/>
      <c r="H325" s="98"/>
      <c r="I325" s="98"/>
      <c r="J325" s="98"/>
      <c r="K325" s="98"/>
      <c r="L325" s="98"/>
    </row>
    <row r="326" spans="2:12">
      <c r="B326" s="96"/>
      <c r="C326" s="96"/>
      <c r="D326" s="98"/>
      <c r="E326" s="98"/>
      <c r="F326" s="98"/>
      <c r="G326" s="98"/>
      <c r="H326" s="98"/>
      <c r="I326" s="98"/>
      <c r="J326" s="98"/>
      <c r="K326" s="98"/>
      <c r="L326" s="98"/>
    </row>
    <row r="327" spans="2:12">
      <c r="B327" s="96"/>
      <c r="C327" s="96"/>
      <c r="D327" s="98"/>
      <c r="E327" s="98"/>
      <c r="F327" s="98"/>
      <c r="G327" s="98"/>
      <c r="H327" s="98"/>
      <c r="I327" s="98"/>
      <c r="J327" s="98"/>
      <c r="K327" s="98"/>
      <c r="L327" s="98"/>
    </row>
    <row r="328" spans="2:12">
      <c r="B328" s="96"/>
      <c r="C328" s="96"/>
      <c r="D328" s="98"/>
      <c r="E328" s="98"/>
      <c r="F328" s="98"/>
      <c r="G328" s="98"/>
      <c r="H328" s="98"/>
      <c r="I328" s="98"/>
      <c r="J328" s="98"/>
      <c r="K328" s="98"/>
      <c r="L328" s="98"/>
    </row>
    <row r="329" spans="2:12">
      <c r="B329" s="96"/>
      <c r="C329" s="96"/>
      <c r="D329" s="98"/>
      <c r="E329" s="98"/>
      <c r="F329" s="98"/>
      <c r="G329" s="98"/>
      <c r="H329" s="98"/>
      <c r="I329" s="98"/>
      <c r="J329" s="98"/>
      <c r="K329" s="98"/>
      <c r="L329" s="98"/>
    </row>
    <row r="330" spans="2:12">
      <c r="B330" s="96"/>
      <c r="C330" s="96"/>
      <c r="D330" s="98"/>
      <c r="E330" s="98"/>
      <c r="F330" s="98"/>
      <c r="G330" s="98"/>
      <c r="H330" s="98"/>
      <c r="I330" s="98"/>
      <c r="J330" s="98"/>
      <c r="K330" s="98"/>
      <c r="L330" s="98"/>
    </row>
    <row r="331" spans="2:12">
      <c r="B331" s="96"/>
      <c r="C331" s="96"/>
      <c r="D331" s="98"/>
      <c r="E331" s="98"/>
      <c r="F331" s="98"/>
      <c r="G331" s="98"/>
      <c r="H331" s="98"/>
      <c r="I331" s="98"/>
      <c r="J331" s="98"/>
      <c r="K331" s="98"/>
      <c r="L331" s="98"/>
    </row>
    <row r="332" spans="2:12">
      <c r="B332" s="96"/>
      <c r="C332" s="96"/>
      <c r="D332" s="98"/>
      <c r="E332" s="98"/>
      <c r="F332" s="98"/>
      <c r="G332" s="98"/>
      <c r="H332" s="98"/>
      <c r="I332" s="98"/>
      <c r="J332" s="98"/>
      <c r="K332" s="98"/>
      <c r="L332" s="98"/>
    </row>
    <row r="333" spans="2:12">
      <c r="B333" s="96"/>
      <c r="C333" s="96"/>
      <c r="D333" s="98"/>
      <c r="E333" s="98"/>
      <c r="F333" s="98"/>
      <c r="G333" s="98"/>
      <c r="H333" s="98"/>
      <c r="I333" s="98"/>
      <c r="J333" s="98"/>
      <c r="K333" s="98"/>
      <c r="L333" s="98"/>
    </row>
    <row r="334" spans="2:12">
      <c r="B334" s="96"/>
      <c r="C334" s="96"/>
      <c r="D334" s="98"/>
      <c r="E334" s="98"/>
      <c r="F334" s="98"/>
      <c r="G334" s="98"/>
      <c r="H334" s="98"/>
      <c r="I334" s="98"/>
      <c r="J334" s="98"/>
      <c r="K334" s="98"/>
      <c r="L334" s="98"/>
    </row>
    <row r="335" spans="2:12">
      <c r="B335" s="96"/>
      <c r="C335" s="96"/>
      <c r="D335" s="98"/>
      <c r="E335" s="98"/>
      <c r="F335" s="98"/>
      <c r="G335" s="98"/>
      <c r="H335" s="98"/>
      <c r="I335" s="98"/>
      <c r="J335" s="98"/>
      <c r="K335" s="98"/>
      <c r="L335" s="98"/>
    </row>
    <row r="336" spans="2:12">
      <c r="B336" s="96"/>
      <c r="C336" s="96"/>
      <c r="D336" s="98"/>
      <c r="E336" s="98"/>
      <c r="F336" s="98"/>
      <c r="G336" s="98"/>
      <c r="H336" s="98"/>
      <c r="I336" s="98"/>
      <c r="J336" s="98"/>
      <c r="K336" s="98"/>
      <c r="L336" s="98"/>
    </row>
    <row r="337" spans="2:12">
      <c r="B337" s="96"/>
      <c r="C337" s="96"/>
      <c r="D337" s="98"/>
      <c r="E337" s="98"/>
      <c r="F337" s="98"/>
      <c r="G337" s="98"/>
      <c r="H337" s="98"/>
      <c r="I337" s="98"/>
      <c r="J337" s="98"/>
      <c r="K337" s="98"/>
      <c r="L337" s="98"/>
    </row>
    <row r="338" spans="2:12">
      <c r="B338" s="96"/>
      <c r="C338" s="96"/>
      <c r="D338" s="98"/>
      <c r="E338" s="98"/>
      <c r="F338" s="98"/>
      <c r="G338" s="98"/>
      <c r="H338" s="98"/>
      <c r="I338" s="98"/>
      <c r="J338" s="98"/>
      <c r="K338" s="98"/>
      <c r="L338" s="98"/>
    </row>
    <row r="339" spans="2:12">
      <c r="B339" s="96"/>
      <c r="C339" s="96"/>
      <c r="D339" s="98"/>
      <c r="E339" s="98"/>
      <c r="F339" s="98"/>
      <c r="G339" s="98"/>
      <c r="H339" s="98"/>
      <c r="I339" s="98"/>
      <c r="J339" s="98"/>
      <c r="K339" s="98"/>
      <c r="L339" s="98"/>
    </row>
    <row r="340" spans="2:12">
      <c r="B340" s="96"/>
      <c r="C340" s="96"/>
      <c r="D340" s="98"/>
      <c r="E340" s="98"/>
      <c r="F340" s="98"/>
      <c r="G340" s="98"/>
      <c r="H340" s="98"/>
      <c r="I340" s="98"/>
      <c r="J340" s="98"/>
      <c r="K340" s="98"/>
      <c r="L340" s="98"/>
    </row>
    <row r="341" spans="2:12">
      <c r="B341" s="96"/>
      <c r="C341" s="96"/>
      <c r="D341" s="98"/>
      <c r="E341" s="98"/>
      <c r="F341" s="98"/>
      <c r="G341" s="98"/>
      <c r="H341" s="98"/>
      <c r="I341" s="98"/>
      <c r="J341" s="98"/>
      <c r="K341" s="98"/>
      <c r="L341" s="98"/>
    </row>
    <row r="342" spans="2:12">
      <c r="B342" s="96"/>
      <c r="C342" s="96"/>
      <c r="D342" s="98"/>
      <c r="E342" s="98"/>
      <c r="F342" s="98"/>
      <c r="G342" s="98"/>
      <c r="H342" s="98"/>
      <c r="I342" s="98"/>
      <c r="J342" s="98"/>
      <c r="K342" s="98"/>
      <c r="L342" s="98"/>
    </row>
    <row r="343" spans="2:12">
      <c r="B343" s="96"/>
      <c r="C343" s="96"/>
      <c r="D343" s="98"/>
      <c r="E343" s="98"/>
      <c r="F343" s="98"/>
      <c r="G343" s="98"/>
      <c r="H343" s="98"/>
      <c r="I343" s="98"/>
      <c r="J343" s="98"/>
      <c r="K343" s="98"/>
      <c r="L343" s="98"/>
    </row>
    <row r="344" spans="2:12">
      <c r="B344" s="96"/>
      <c r="C344" s="96"/>
      <c r="D344" s="98"/>
      <c r="E344" s="98"/>
      <c r="F344" s="98"/>
      <c r="G344" s="98"/>
      <c r="H344" s="98"/>
      <c r="I344" s="98"/>
      <c r="J344" s="98"/>
      <c r="K344" s="98"/>
      <c r="L344" s="98"/>
    </row>
    <row r="345" spans="2:12">
      <c r="B345" s="96"/>
      <c r="C345" s="96"/>
      <c r="D345" s="98"/>
      <c r="E345" s="98"/>
      <c r="F345" s="98"/>
      <c r="G345" s="98"/>
      <c r="H345" s="98"/>
      <c r="I345" s="98"/>
      <c r="J345" s="98"/>
      <c r="K345" s="98"/>
      <c r="L345" s="98"/>
    </row>
    <row r="346" spans="2:12">
      <c r="B346" s="96"/>
      <c r="C346" s="96"/>
      <c r="D346" s="98"/>
      <c r="E346" s="98"/>
      <c r="F346" s="98"/>
      <c r="G346" s="98"/>
      <c r="H346" s="98"/>
      <c r="I346" s="98"/>
      <c r="J346" s="98"/>
      <c r="K346" s="98"/>
      <c r="L346" s="98"/>
    </row>
    <row r="347" spans="2:12">
      <c r="B347" s="96"/>
      <c r="C347" s="96"/>
      <c r="D347" s="98"/>
      <c r="E347" s="98"/>
      <c r="F347" s="98"/>
      <c r="G347" s="98"/>
      <c r="H347" s="98"/>
      <c r="I347" s="98"/>
      <c r="J347" s="98"/>
      <c r="K347" s="98"/>
      <c r="L347" s="98"/>
    </row>
    <row r="348" spans="2:12">
      <c r="B348" s="96"/>
      <c r="C348" s="96"/>
      <c r="D348" s="98"/>
      <c r="E348" s="98"/>
      <c r="F348" s="98"/>
      <c r="G348" s="98"/>
      <c r="H348" s="98"/>
      <c r="I348" s="98"/>
      <c r="J348" s="98"/>
      <c r="K348" s="98"/>
      <c r="L348" s="98"/>
    </row>
    <row r="349" spans="2:12">
      <c r="B349" s="96"/>
      <c r="C349" s="96"/>
      <c r="D349" s="98"/>
      <c r="E349" s="98"/>
      <c r="F349" s="98"/>
      <c r="G349" s="98"/>
      <c r="H349" s="98"/>
      <c r="I349" s="98"/>
      <c r="J349" s="98"/>
      <c r="K349" s="98"/>
      <c r="L349" s="98"/>
    </row>
    <row r="350" spans="2:12">
      <c r="B350" s="96"/>
      <c r="C350" s="96"/>
      <c r="D350" s="98"/>
      <c r="E350" s="98"/>
      <c r="F350" s="98"/>
      <c r="G350" s="98"/>
      <c r="H350" s="98"/>
      <c r="I350" s="98"/>
      <c r="J350" s="98"/>
      <c r="K350" s="98"/>
      <c r="L350" s="98"/>
    </row>
    <row r="351" spans="2:12">
      <c r="B351" s="96"/>
      <c r="C351" s="96"/>
      <c r="D351" s="98"/>
      <c r="E351" s="98"/>
      <c r="F351" s="98"/>
      <c r="G351" s="98"/>
      <c r="H351" s="98"/>
      <c r="I351" s="98"/>
      <c r="J351" s="98"/>
      <c r="K351" s="98"/>
      <c r="L351" s="98"/>
    </row>
    <row r="352" spans="2:12">
      <c r="B352" s="96"/>
      <c r="C352" s="96"/>
      <c r="D352" s="98"/>
      <c r="E352" s="98"/>
      <c r="F352" s="98"/>
      <c r="G352" s="98"/>
      <c r="H352" s="98"/>
      <c r="I352" s="98"/>
      <c r="J352" s="98"/>
      <c r="K352" s="98"/>
      <c r="L352" s="98"/>
    </row>
    <row r="353" spans="2:12">
      <c r="B353" s="96"/>
      <c r="C353" s="96"/>
      <c r="D353" s="98"/>
      <c r="E353" s="98"/>
      <c r="F353" s="98"/>
      <c r="G353" s="98"/>
      <c r="H353" s="98"/>
      <c r="I353" s="98"/>
      <c r="J353" s="98"/>
      <c r="K353" s="98"/>
      <c r="L353" s="98"/>
    </row>
    <row r="354" spans="2:12">
      <c r="B354" s="96"/>
      <c r="C354" s="96"/>
      <c r="D354" s="98"/>
      <c r="E354" s="98"/>
      <c r="F354" s="98"/>
      <c r="G354" s="98"/>
      <c r="H354" s="98"/>
      <c r="I354" s="98"/>
      <c r="J354" s="98"/>
      <c r="K354" s="98"/>
      <c r="L354" s="98"/>
    </row>
    <row r="355" spans="2:12">
      <c r="B355" s="96"/>
      <c r="C355" s="96"/>
      <c r="D355" s="98"/>
      <c r="E355" s="98"/>
      <c r="F355" s="98"/>
      <c r="G355" s="98"/>
      <c r="H355" s="98"/>
      <c r="I355" s="98"/>
      <c r="J355" s="98"/>
      <c r="K355" s="98"/>
      <c r="L355" s="98"/>
    </row>
    <row r="356" spans="2:12">
      <c r="B356" s="96"/>
      <c r="C356" s="96"/>
      <c r="D356" s="98"/>
      <c r="E356" s="98"/>
      <c r="F356" s="98"/>
      <c r="G356" s="98"/>
      <c r="H356" s="98"/>
      <c r="I356" s="98"/>
      <c r="J356" s="98"/>
      <c r="K356" s="98"/>
      <c r="L356" s="98"/>
    </row>
    <row r="357" spans="2:12">
      <c r="B357" s="96"/>
      <c r="C357" s="96"/>
      <c r="D357" s="98"/>
      <c r="E357" s="98"/>
      <c r="F357" s="98"/>
      <c r="G357" s="98"/>
      <c r="H357" s="98"/>
      <c r="I357" s="98"/>
      <c r="J357" s="98"/>
      <c r="K357" s="98"/>
      <c r="L357" s="98"/>
    </row>
    <row r="358" spans="2:12">
      <c r="B358" s="96"/>
      <c r="C358" s="96"/>
      <c r="D358" s="98"/>
      <c r="E358" s="98"/>
      <c r="F358" s="98"/>
      <c r="G358" s="98"/>
      <c r="H358" s="98"/>
      <c r="I358" s="98"/>
      <c r="J358" s="98"/>
      <c r="K358" s="98"/>
      <c r="L358" s="98"/>
    </row>
    <row r="359" spans="2:12">
      <c r="B359" s="96"/>
      <c r="C359" s="96"/>
      <c r="D359" s="98"/>
      <c r="E359" s="98"/>
      <c r="F359" s="98"/>
      <c r="G359" s="98"/>
      <c r="H359" s="98"/>
      <c r="I359" s="98"/>
      <c r="J359" s="98"/>
      <c r="K359" s="98"/>
      <c r="L359" s="98"/>
    </row>
    <row r="360" spans="2:12">
      <c r="B360" s="96"/>
      <c r="C360" s="96"/>
      <c r="D360" s="98"/>
      <c r="E360" s="98"/>
      <c r="F360" s="98"/>
      <c r="G360" s="98"/>
      <c r="H360" s="98"/>
      <c r="I360" s="98"/>
      <c r="J360" s="98"/>
      <c r="K360" s="98"/>
      <c r="L360" s="98"/>
    </row>
    <row r="361" spans="2:12">
      <c r="B361" s="96"/>
      <c r="C361" s="96"/>
      <c r="D361" s="98"/>
      <c r="E361" s="98"/>
      <c r="F361" s="98"/>
      <c r="G361" s="98"/>
      <c r="H361" s="98"/>
      <c r="I361" s="98"/>
      <c r="J361" s="98"/>
      <c r="K361" s="98"/>
      <c r="L361" s="98"/>
    </row>
    <row r="362" spans="2:12">
      <c r="B362" s="96"/>
      <c r="C362" s="96"/>
      <c r="D362" s="98"/>
      <c r="E362" s="98"/>
      <c r="F362" s="98"/>
      <c r="G362" s="98"/>
      <c r="H362" s="98"/>
      <c r="I362" s="98"/>
      <c r="J362" s="98"/>
      <c r="K362" s="98"/>
      <c r="L362" s="98"/>
    </row>
    <row r="363" spans="2:12">
      <c r="B363" s="96"/>
      <c r="C363" s="96"/>
      <c r="D363" s="98"/>
      <c r="E363" s="98"/>
      <c r="F363" s="98"/>
      <c r="G363" s="98"/>
      <c r="H363" s="98"/>
      <c r="I363" s="98"/>
      <c r="J363" s="98"/>
      <c r="K363" s="98"/>
      <c r="L363" s="98"/>
    </row>
    <row r="364" spans="2:12">
      <c r="B364" s="96"/>
      <c r="C364" s="96"/>
      <c r="D364" s="98"/>
      <c r="E364" s="98"/>
      <c r="F364" s="98"/>
      <c r="G364" s="98"/>
      <c r="H364" s="98"/>
      <c r="I364" s="98"/>
      <c r="J364" s="98"/>
      <c r="K364" s="98"/>
      <c r="L364" s="98"/>
    </row>
    <row r="365" spans="2:12">
      <c r="B365" s="96"/>
      <c r="C365" s="96"/>
      <c r="D365" s="98"/>
      <c r="E365" s="98"/>
      <c r="F365" s="98"/>
      <c r="G365" s="98"/>
      <c r="H365" s="98"/>
      <c r="I365" s="98"/>
      <c r="J365" s="98"/>
      <c r="K365" s="98"/>
      <c r="L365" s="98"/>
    </row>
    <row r="366" spans="2:12">
      <c r="B366" s="96"/>
      <c r="C366" s="96"/>
      <c r="D366" s="98"/>
      <c r="E366" s="98"/>
      <c r="F366" s="98"/>
      <c r="G366" s="98"/>
      <c r="H366" s="98"/>
      <c r="I366" s="98"/>
      <c r="J366" s="98"/>
      <c r="K366" s="98"/>
      <c r="L366" s="98"/>
    </row>
    <row r="367" spans="2:12">
      <c r="B367" s="96"/>
      <c r="C367" s="96"/>
      <c r="D367" s="98"/>
      <c r="E367" s="98"/>
      <c r="F367" s="98"/>
      <c r="G367" s="98"/>
      <c r="H367" s="98"/>
      <c r="I367" s="98"/>
      <c r="J367" s="98"/>
      <c r="K367" s="98"/>
      <c r="L367" s="98"/>
    </row>
    <row r="368" spans="2:12">
      <c r="B368" s="96"/>
      <c r="C368" s="96"/>
      <c r="D368" s="98"/>
      <c r="E368" s="98"/>
      <c r="F368" s="98"/>
      <c r="G368" s="98"/>
      <c r="H368" s="98"/>
      <c r="I368" s="98"/>
      <c r="J368" s="98"/>
      <c r="K368" s="98"/>
      <c r="L368" s="98"/>
    </row>
    <row r="369" spans="2:12">
      <c r="B369" s="96"/>
      <c r="C369" s="96"/>
      <c r="D369" s="98"/>
      <c r="E369" s="98"/>
      <c r="F369" s="98"/>
      <c r="G369" s="98"/>
      <c r="H369" s="98"/>
      <c r="I369" s="98"/>
      <c r="J369" s="98"/>
      <c r="K369" s="98"/>
      <c r="L369" s="98"/>
    </row>
    <row r="370" spans="2:12">
      <c r="B370" s="96"/>
      <c r="C370" s="96"/>
      <c r="D370" s="98"/>
      <c r="E370" s="98"/>
      <c r="F370" s="98"/>
      <c r="G370" s="98"/>
      <c r="H370" s="98"/>
      <c r="I370" s="98"/>
      <c r="J370" s="98"/>
      <c r="K370" s="98"/>
      <c r="L370" s="98"/>
    </row>
    <row r="371" spans="2:12">
      <c r="B371" s="96"/>
      <c r="C371" s="96"/>
      <c r="D371" s="98"/>
      <c r="E371" s="98"/>
      <c r="F371" s="98"/>
      <c r="G371" s="98"/>
      <c r="H371" s="98"/>
      <c r="I371" s="98"/>
      <c r="J371" s="98"/>
      <c r="K371" s="98"/>
      <c r="L371" s="98"/>
    </row>
    <row r="372" spans="2:12">
      <c r="B372" s="96"/>
      <c r="C372" s="96"/>
      <c r="D372" s="98"/>
      <c r="E372" s="98"/>
      <c r="F372" s="98"/>
      <c r="G372" s="98"/>
      <c r="H372" s="98"/>
      <c r="I372" s="98"/>
      <c r="J372" s="98"/>
      <c r="K372" s="98"/>
      <c r="L372" s="98"/>
    </row>
    <row r="373" spans="2:12">
      <c r="B373" s="96"/>
      <c r="C373" s="96"/>
      <c r="D373" s="98"/>
      <c r="E373" s="98"/>
      <c r="F373" s="98"/>
      <c r="G373" s="98"/>
      <c r="H373" s="98"/>
      <c r="I373" s="98"/>
      <c r="J373" s="98"/>
      <c r="K373" s="98"/>
      <c r="L373" s="98"/>
    </row>
    <row r="374" spans="2:12">
      <c r="B374" s="96"/>
      <c r="C374" s="96"/>
      <c r="D374" s="98"/>
      <c r="E374" s="98"/>
      <c r="F374" s="98"/>
      <c r="G374" s="98"/>
      <c r="H374" s="98"/>
      <c r="I374" s="98"/>
      <c r="J374" s="98"/>
      <c r="K374" s="98"/>
      <c r="L374" s="98"/>
    </row>
    <row r="375" spans="2:12">
      <c r="B375" s="96"/>
      <c r="C375" s="96"/>
      <c r="D375" s="98"/>
      <c r="E375" s="98"/>
      <c r="F375" s="98"/>
      <c r="G375" s="98"/>
      <c r="H375" s="98"/>
      <c r="I375" s="98"/>
      <c r="J375" s="98"/>
      <c r="K375" s="98"/>
      <c r="L375" s="98"/>
    </row>
    <row r="376" spans="2:12">
      <c r="B376" s="96"/>
      <c r="C376" s="96"/>
      <c r="D376" s="98"/>
      <c r="E376" s="98"/>
      <c r="F376" s="98"/>
      <c r="G376" s="98"/>
      <c r="H376" s="98"/>
      <c r="I376" s="98"/>
      <c r="J376" s="98"/>
      <c r="K376" s="98"/>
      <c r="L376" s="98"/>
    </row>
    <row r="377" spans="2:12">
      <c r="B377" s="96"/>
      <c r="C377" s="96"/>
      <c r="D377" s="98"/>
      <c r="E377" s="98"/>
      <c r="F377" s="98"/>
      <c r="G377" s="98"/>
      <c r="H377" s="98"/>
      <c r="I377" s="98"/>
      <c r="J377" s="98"/>
      <c r="K377" s="98"/>
      <c r="L377" s="98"/>
    </row>
    <row r="378" spans="2:12">
      <c r="B378" s="96"/>
      <c r="C378" s="96"/>
      <c r="D378" s="98"/>
      <c r="E378" s="98"/>
      <c r="F378" s="98"/>
      <c r="G378" s="98"/>
      <c r="H378" s="98"/>
      <c r="I378" s="98"/>
      <c r="J378" s="98"/>
      <c r="K378" s="98"/>
      <c r="L378" s="98"/>
    </row>
    <row r="379" spans="2:12">
      <c r="B379" s="96"/>
      <c r="C379" s="96"/>
      <c r="D379" s="98"/>
      <c r="E379" s="98"/>
      <c r="F379" s="98"/>
      <c r="G379" s="98"/>
      <c r="H379" s="98"/>
      <c r="I379" s="98"/>
      <c r="J379" s="98"/>
      <c r="K379" s="98"/>
      <c r="L379" s="98"/>
    </row>
    <row r="380" spans="2:12">
      <c r="B380" s="96"/>
      <c r="C380" s="96"/>
      <c r="D380" s="98"/>
      <c r="E380" s="98"/>
      <c r="F380" s="98"/>
      <c r="G380" s="98"/>
      <c r="H380" s="98"/>
      <c r="I380" s="98"/>
      <c r="J380" s="98"/>
      <c r="K380" s="98"/>
      <c r="L380" s="98"/>
    </row>
    <row r="381" spans="2:12">
      <c r="B381" s="96"/>
      <c r="C381" s="96"/>
      <c r="D381" s="98"/>
      <c r="E381" s="98"/>
      <c r="F381" s="98"/>
      <c r="G381" s="98"/>
      <c r="H381" s="98"/>
      <c r="I381" s="98"/>
      <c r="J381" s="98"/>
      <c r="K381" s="98"/>
      <c r="L381" s="98"/>
    </row>
    <row r="382" spans="2:12">
      <c r="B382" s="96"/>
      <c r="C382" s="96"/>
      <c r="D382" s="98"/>
      <c r="E382" s="98"/>
      <c r="F382" s="98"/>
      <c r="G382" s="98"/>
      <c r="H382" s="98"/>
      <c r="I382" s="98"/>
      <c r="J382" s="98"/>
      <c r="K382" s="98"/>
      <c r="L382" s="98"/>
    </row>
    <row r="383" spans="2:12">
      <c r="B383" s="96"/>
      <c r="C383" s="96"/>
      <c r="D383" s="98"/>
      <c r="E383" s="98"/>
      <c r="F383" s="98"/>
      <c r="G383" s="98"/>
      <c r="H383" s="98"/>
      <c r="I383" s="98"/>
      <c r="J383" s="98"/>
      <c r="K383" s="98"/>
      <c r="L383" s="98"/>
    </row>
    <row r="384" spans="2:12">
      <c r="B384" s="96"/>
      <c r="C384" s="96"/>
      <c r="D384" s="98"/>
      <c r="E384" s="98"/>
      <c r="F384" s="98"/>
      <c r="G384" s="98"/>
      <c r="H384" s="98"/>
      <c r="I384" s="98"/>
      <c r="J384" s="98"/>
      <c r="K384" s="98"/>
      <c r="L384" s="98"/>
    </row>
    <row r="385" spans="2:12">
      <c r="B385" s="96"/>
      <c r="C385" s="96"/>
      <c r="D385" s="98"/>
      <c r="E385" s="98"/>
      <c r="F385" s="98"/>
      <c r="G385" s="98"/>
      <c r="H385" s="98"/>
      <c r="I385" s="98"/>
      <c r="J385" s="98"/>
      <c r="K385" s="98"/>
      <c r="L385" s="98"/>
    </row>
    <row r="386" spans="2:12">
      <c r="B386" s="96"/>
      <c r="C386" s="96"/>
      <c r="D386" s="98"/>
      <c r="E386" s="98"/>
      <c r="F386" s="98"/>
      <c r="G386" s="98"/>
      <c r="H386" s="98"/>
      <c r="I386" s="98"/>
      <c r="J386" s="98"/>
      <c r="K386" s="98"/>
      <c r="L386" s="98"/>
    </row>
    <row r="387" spans="2:12">
      <c r="B387" s="96"/>
      <c r="C387" s="96"/>
      <c r="D387" s="98"/>
      <c r="E387" s="98"/>
      <c r="F387" s="98"/>
      <c r="G387" s="98"/>
      <c r="H387" s="98"/>
      <c r="I387" s="98"/>
      <c r="J387" s="98"/>
      <c r="K387" s="98"/>
      <c r="L387" s="98"/>
    </row>
    <row r="388" spans="2:12">
      <c r="B388" s="96"/>
      <c r="C388" s="96"/>
      <c r="D388" s="98"/>
      <c r="E388" s="98"/>
      <c r="F388" s="98"/>
      <c r="G388" s="98"/>
      <c r="H388" s="98"/>
      <c r="I388" s="98"/>
      <c r="J388" s="98"/>
      <c r="K388" s="98"/>
      <c r="L388" s="98"/>
    </row>
    <row r="389" spans="2:12">
      <c r="B389" s="96"/>
      <c r="C389" s="96"/>
      <c r="D389" s="98"/>
      <c r="E389" s="98"/>
      <c r="F389" s="98"/>
      <c r="G389" s="98"/>
      <c r="H389" s="98"/>
      <c r="I389" s="98"/>
      <c r="J389" s="98"/>
      <c r="K389" s="98"/>
      <c r="L389" s="98"/>
    </row>
    <row r="390" spans="2:12">
      <c r="B390" s="96"/>
      <c r="C390" s="96"/>
      <c r="D390" s="98"/>
      <c r="E390" s="98"/>
      <c r="F390" s="98"/>
      <c r="G390" s="98"/>
      <c r="H390" s="98"/>
      <c r="I390" s="98"/>
      <c r="J390" s="98"/>
      <c r="K390" s="98"/>
      <c r="L390" s="98"/>
    </row>
    <row r="391" spans="2:12">
      <c r="B391" s="96"/>
      <c r="C391" s="96"/>
      <c r="D391" s="98"/>
      <c r="E391" s="98"/>
      <c r="F391" s="98"/>
      <c r="G391" s="98"/>
      <c r="H391" s="98"/>
      <c r="I391" s="98"/>
      <c r="J391" s="98"/>
      <c r="K391" s="98"/>
      <c r="L391" s="98"/>
    </row>
    <row r="392" spans="2:12">
      <c r="B392" s="96"/>
      <c r="C392" s="96"/>
      <c r="D392" s="98"/>
      <c r="E392" s="98"/>
      <c r="F392" s="98"/>
      <c r="G392" s="98"/>
      <c r="H392" s="98"/>
      <c r="I392" s="98"/>
      <c r="J392" s="98"/>
      <c r="K392" s="98"/>
      <c r="L392" s="98"/>
    </row>
    <row r="393" spans="2:12">
      <c r="B393" s="96"/>
      <c r="C393" s="96"/>
      <c r="D393" s="98"/>
      <c r="E393" s="98"/>
      <c r="F393" s="98"/>
      <c r="G393" s="98"/>
      <c r="H393" s="98"/>
      <c r="I393" s="98"/>
      <c r="J393" s="98"/>
      <c r="K393" s="98"/>
      <c r="L393" s="98"/>
    </row>
    <row r="394" spans="2:12">
      <c r="B394" s="96"/>
      <c r="C394" s="96"/>
      <c r="D394" s="98"/>
      <c r="E394" s="98"/>
      <c r="F394" s="98"/>
      <c r="G394" s="98"/>
      <c r="H394" s="98"/>
      <c r="I394" s="98"/>
      <c r="J394" s="98"/>
      <c r="K394" s="98"/>
      <c r="L394" s="98"/>
    </row>
    <row r="395" spans="2:12">
      <c r="B395" s="96"/>
      <c r="C395" s="96"/>
      <c r="D395" s="98"/>
      <c r="E395" s="98"/>
      <c r="F395" s="98"/>
      <c r="G395" s="98"/>
      <c r="H395" s="98"/>
      <c r="I395" s="98"/>
      <c r="J395" s="98"/>
      <c r="K395" s="98"/>
      <c r="L395" s="98"/>
    </row>
    <row r="396" spans="2:12">
      <c r="B396" s="96"/>
      <c r="C396" s="96"/>
      <c r="D396" s="98"/>
      <c r="E396" s="98"/>
      <c r="F396" s="98"/>
      <c r="G396" s="98"/>
      <c r="H396" s="98"/>
      <c r="I396" s="98"/>
      <c r="J396" s="98"/>
      <c r="K396" s="98"/>
      <c r="L396" s="98"/>
    </row>
    <row r="397" spans="2:12">
      <c r="B397" s="96"/>
      <c r="C397" s="96"/>
      <c r="D397" s="98"/>
      <c r="E397" s="98"/>
      <c r="F397" s="98"/>
      <c r="G397" s="98"/>
      <c r="H397" s="98"/>
      <c r="I397" s="98"/>
      <c r="J397" s="98"/>
      <c r="K397" s="98"/>
      <c r="L397" s="98"/>
    </row>
    <row r="398" spans="2:12">
      <c r="B398" s="96"/>
      <c r="C398" s="96"/>
      <c r="D398" s="98"/>
      <c r="E398" s="98"/>
      <c r="F398" s="98"/>
      <c r="G398" s="98"/>
      <c r="H398" s="98"/>
      <c r="I398" s="98"/>
      <c r="J398" s="98"/>
      <c r="K398" s="98"/>
      <c r="L398" s="98"/>
    </row>
    <row r="399" spans="2:12">
      <c r="B399" s="96"/>
      <c r="C399" s="96"/>
      <c r="D399" s="98"/>
      <c r="E399" s="98"/>
      <c r="F399" s="98"/>
      <c r="G399" s="98"/>
      <c r="H399" s="98"/>
      <c r="I399" s="98"/>
      <c r="J399" s="98"/>
      <c r="K399" s="98"/>
      <c r="L399" s="98"/>
    </row>
    <row r="400" spans="2:12">
      <c r="B400" s="96"/>
      <c r="C400" s="96"/>
      <c r="D400" s="98"/>
      <c r="E400" s="98"/>
      <c r="F400" s="98"/>
      <c r="G400" s="98"/>
      <c r="H400" s="98"/>
      <c r="I400" s="98"/>
      <c r="J400" s="98"/>
      <c r="K400" s="98"/>
      <c r="L400" s="98"/>
    </row>
    <row r="401" spans="2:12">
      <c r="B401" s="96"/>
      <c r="C401" s="96"/>
      <c r="D401" s="98"/>
      <c r="E401" s="98"/>
      <c r="F401" s="98"/>
      <c r="G401" s="98"/>
      <c r="H401" s="98"/>
      <c r="I401" s="98"/>
      <c r="J401" s="98"/>
      <c r="K401" s="98"/>
      <c r="L401" s="98"/>
    </row>
    <row r="402" spans="2:12">
      <c r="B402" s="96"/>
      <c r="C402" s="96"/>
      <c r="D402" s="98"/>
      <c r="E402" s="98"/>
      <c r="F402" s="98"/>
      <c r="G402" s="98"/>
      <c r="H402" s="98"/>
      <c r="I402" s="98"/>
      <c r="J402" s="98"/>
      <c r="K402" s="98"/>
      <c r="L402" s="98"/>
    </row>
    <row r="403" spans="2:12">
      <c r="B403" s="96"/>
      <c r="C403" s="96"/>
      <c r="D403" s="98"/>
      <c r="E403" s="98"/>
      <c r="F403" s="98"/>
      <c r="G403" s="98"/>
      <c r="H403" s="98"/>
      <c r="I403" s="98"/>
      <c r="J403" s="98"/>
      <c r="K403" s="98"/>
      <c r="L403" s="98"/>
    </row>
    <row r="404" spans="2:12">
      <c r="B404" s="96"/>
      <c r="C404" s="96"/>
      <c r="D404" s="98"/>
      <c r="E404" s="98"/>
      <c r="F404" s="98"/>
      <c r="G404" s="98"/>
      <c r="H404" s="98"/>
      <c r="I404" s="98"/>
      <c r="J404" s="98"/>
      <c r="K404" s="98"/>
      <c r="L404" s="98"/>
    </row>
    <row r="405" spans="2:12">
      <c r="B405" s="96"/>
      <c r="C405" s="96"/>
      <c r="D405" s="98"/>
      <c r="E405" s="98"/>
      <c r="F405" s="98"/>
      <c r="G405" s="98"/>
      <c r="H405" s="98"/>
      <c r="I405" s="98"/>
      <c r="J405" s="98"/>
      <c r="K405" s="98"/>
      <c r="L405" s="98"/>
    </row>
    <row r="406" spans="2:12">
      <c r="B406" s="96"/>
      <c r="C406" s="96"/>
      <c r="D406" s="98"/>
      <c r="E406" s="98"/>
      <c r="F406" s="98"/>
      <c r="G406" s="98"/>
      <c r="H406" s="98"/>
      <c r="I406" s="98"/>
      <c r="J406" s="98"/>
      <c r="K406" s="98"/>
      <c r="L406" s="98"/>
    </row>
    <row r="407" spans="2:12">
      <c r="B407" s="96"/>
      <c r="C407" s="96"/>
      <c r="D407" s="98"/>
      <c r="E407" s="98"/>
      <c r="F407" s="98"/>
      <c r="G407" s="98"/>
      <c r="H407" s="98"/>
      <c r="I407" s="98"/>
      <c r="J407" s="98"/>
      <c r="K407" s="98"/>
      <c r="L407" s="98"/>
    </row>
    <row r="408" spans="2:12">
      <c r="B408" s="96"/>
      <c r="C408" s="96"/>
      <c r="D408" s="98"/>
      <c r="E408" s="98"/>
      <c r="F408" s="98"/>
      <c r="G408" s="98"/>
      <c r="H408" s="98"/>
      <c r="I408" s="98"/>
      <c r="J408" s="98"/>
      <c r="K408" s="98"/>
      <c r="L408" s="98"/>
    </row>
    <row r="409" spans="2:12">
      <c r="B409" s="96"/>
      <c r="C409" s="96"/>
      <c r="D409" s="98"/>
      <c r="E409" s="98"/>
      <c r="F409" s="98"/>
      <c r="G409" s="98"/>
      <c r="H409" s="98"/>
      <c r="I409" s="98"/>
      <c r="J409" s="98"/>
      <c r="K409" s="98"/>
      <c r="L409" s="98"/>
    </row>
    <row r="410" spans="2:12">
      <c r="B410" s="96"/>
      <c r="C410" s="96"/>
      <c r="D410" s="98"/>
      <c r="E410" s="98"/>
      <c r="F410" s="98"/>
      <c r="G410" s="98"/>
      <c r="H410" s="98"/>
      <c r="I410" s="98"/>
      <c r="J410" s="98"/>
      <c r="K410" s="98"/>
      <c r="L410" s="98"/>
    </row>
    <row r="411" spans="2:12">
      <c r="B411" s="96"/>
      <c r="C411" s="96"/>
      <c r="D411" s="98"/>
      <c r="E411" s="98"/>
      <c r="F411" s="98"/>
      <c r="G411" s="98"/>
      <c r="H411" s="98"/>
      <c r="I411" s="98"/>
      <c r="J411" s="98"/>
      <c r="K411" s="98"/>
      <c r="L411" s="98"/>
    </row>
    <row r="412" spans="2:12">
      <c r="B412" s="96"/>
      <c r="C412" s="96"/>
      <c r="D412" s="98"/>
      <c r="E412" s="98"/>
      <c r="F412" s="98"/>
      <c r="G412" s="98"/>
      <c r="H412" s="98"/>
      <c r="I412" s="98"/>
      <c r="J412" s="98"/>
      <c r="K412" s="98"/>
      <c r="L412" s="98"/>
    </row>
    <row r="413" spans="2:12">
      <c r="B413" s="96"/>
      <c r="C413" s="96"/>
      <c r="D413" s="98"/>
      <c r="E413" s="98"/>
      <c r="F413" s="98"/>
      <c r="G413" s="98"/>
      <c r="H413" s="98"/>
      <c r="I413" s="98"/>
      <c r="J413" s="98"/>
      <c r="K413" s="98"/>
      <c r="L413" s="98"/>
    </row>
    <row r="414" spans="2:12">
      <c r="B414" s="96"/>
      <c r="C414" s="96"/>
      <c r="D414" s="98"/>
      <c r="E414" s="98"/>
      <c r="F414" s="98"/>
      <c r="G414" s="98"/>
      <c r="H414" s="98"/>
      <c r="I414" s="98"/>
      <c r="J414" s="98"/>
      <c r="K414" s="98"/>
      <c r="L414" s="98"/>
    </row>
    <row r="415" spans="2:12">
      <c r="B415" s="96"/>
      <c r="C415" s="96"/>
      <c r="D415" s="98"/>
      <c r="E415" s="98"/>
      <c r="F415" s="98"/>
      <c r="G415" s="98"/>
      <c r="H415" s="98"/>
      <c r="I415" s="98"/>
      <c r="J415" s="98"/>
      <c r="K415" s="98"/>
      <c r="L415" s="98"/>
    </row>
    <row r="416" spans="2:12">
      <c r="B416" s="96"/>
      <c r="C416" s="96"/>
      <c r="D416" s="98"/>
      <c r="E416" s="98"/>
      <c r="F416" s="98"/>
      <c r="G416" s="98"/>
      <c r="H416" s="98"/>
      <c r="I416" s="98"/>
      <c r="J416" s="98"/>
      <c r="K416" s="98"/>
      <c r="L416" s="98"/>
    </row>
    <row r="417" spans="2:12">
      <c r="B417" s="96"/>
      <c r="C417" s="96"/>
      <c r="D417" s="98"/>
      <c r="E417" s="98"/>
      <c r="F417" s="98"/>
      <c r="G417" s="98"/>
      <c r="H417" s="98"/>
      <c r="I417" s="98"/>
      <c r="J417" s="98"/>
      <c r="K417" s="98"/>
      <c r="L417" s="98"/>
    </row>
    <row r="418" spans="2:12">
      <c r="B418" s="96"/>
      <c r="C418" s="96"/>
      <c r="D418" s="98"/>
      <c r="E418" s="98"/>
      <c r="F418" s="98"/>
      <c r="G418" s="98"/>
      <c r="H418" s="98"/>
      <c r="I418" s="98"/>
      <c r="J418" s="98"/>
      <c r="K418" s="98"/>
      <c r="L418" s="98"/>
    </row>
    <row r="419" spans="2:12">
      <c r="B419" s="96"/>
      <c r="C419" s="96"/>
      <c r="D419" s="98"/>
      <c r="E419" s="98"/>
      <c r="F419" s="98"/>
      <c r="G419" s="98"/>
      <c r="H419" s="98"/>
      <c r="I419" s="98"/>
      <c r="J419" s="98"/>
      <c r="K419" s="98"/>
      <c r="L419" s="98"/>
    </row>
    <row r="420" spans="2:12">
      <c r="B420" s="96"/>
      <c r="C420" s="96"/>
      <c r="D420" s="98"/>
      <c r="E420" s="98"/>
      <c r="F420" s="98"/>
      <c r="G420" s="98"/>
      <c r="H420" s="98"/>
      <c r="I420" s="98"/>
      <c r="J420" s="98"/>
      <c r="K420" s="98"/>
      <c r="L420" s="98"/>
    </row>
    <row r="421" spans="2:12">
      <c r="B421" s="96"/>
      <c r="C421" s="96"/>
      <c r="D421" s="98"/>
      <c r="E421" s="98"/>
      <c r="F421" s="98"/>
      <c r="G421" s="98"/>
      <c r="H421" s="98"/>
      <c r="I421" s="98"/>
      <c r="J421" s="98"/>
      <c r="K421" s="98"/>
      <c r="L421" s="98"/>
    </row>
    <row r="422" spans="2:12">
      <c r="B422" s="96"/>
      <c r="C422" s="96"/>
      <c r="D422" s="98"/>
      <c r="E422" s="98"/>
      <c r="F422" s="98"/>
      <c r="G422" s="98"/>
      <c r="H422" s="98"/>
      <c r="I422" s="98"/>
      <c r="J422" s="98"/>
      <c r="K422" s="98"/>
      <c r="L422" s="98"/>
    </row>
    <row r="423" spans="2:12">
      <c r="B423" s="96"/>
      <c r="C423" s="96"/>
      <c r="D423" s="98"/>
      <c r="E423" s="98"/>
      <c r="F423" s="98"/>
      <c r="G423" s="98"/>
      <c r="H423" s="98"/>
      <c r="I423" s="98"/>
      <c r="J423" s="98"/>
      <c r="K423" s="98"/>
      <c r="L423" s="98"/>
    </row>
    <row r="424" spans="2:12">
      <c r="B424" s="96"/>
      <c r="C424" s="96"/>
      <c r="D424" s="98"/>
      <c r="E424" s="98"/>
      <c r="F424" s="98"/>
      <c r="G424" s="98"/>
      <c r="H424" s="98"/>
      <c r="I424" s="98"/>
      <c r="J424" s="98"/>
      <c r="K424" s="98"/>
      <c r="L424" s="98"/>
    </row>
    <row r="425" spans="2:12">
      <c r="B425" s="96"/>
      <c r="C425" s="96"/>
      <c r="D425" s="98"/>
      <c r="E425" s="98"/>
      <c r="F425" s="98"/>
      <c r="G425" s="98"/>
      <c r="H425" s="98"/>
      <c r="I425" s="98"/>
      <c r="J425" s="98"/>
      <c r="K425" s="98"/>
      <c r="L425" s="98"/>
    </row>
    <row r="426" spans="2:12">
      <c r="B426" s="96"/>
      <c r="C426" s="96"/>
      <c r="D426" s="98"/>
      <c r="E426" s="98"/>
      <c r="F426" s="98"/>
      <c r="G426" s="98"/>
      <c r="H426" s="98"/>
      <c r="I426" s="98"/>
      <c r="J426" s="98"/>
      <c r="K426" s="98"/>
      <c r="L426" s="98"/>
    </row>
    <row r="427" spans="2:12">
      <c r="B427" s="96"/>
      <c r="C427" s="96"/>
      <c r="D427" s="98"/>
      <c r="E427" s="98"/>
      <c r="F427" s="98"/>
      <c r="G427" s="98"/>
      <c r="H427" s="98"/>
      <c r="I427" s="98"/>
      <c r="J427" s="98"/>
      <c r="K427" s="98"/>
      <c r="L427" s="98"/>
    </row>
    <row r="428" spans="2:12">
      <c r="B428" s="96"/>
      <c r="C428" s="96"/>
      <c r="D428" s="98"/>
      <c r="E428" s="98"/>
      <c r="F428" s="98"/>
      <c r="G428" s="98"/>
      <c r="H428" s="98"/>
      <c r="I428" s="98"/>
      <c r="J428" s="98"/>
      <c r="K428" s="98"/>
      <c r="L428" s="98"/>
    </row>
    <row r="429" spans="2:12">
      <c r="B429" s="96"/>
      <c r="C429" s="96"/>
      <c r="D429" s="98"/>
      <c r="E429" s="98"/>
      <c r="F429" s="98"/>
      <c r="G429" s="98"/>
      <c r="H429" s="98"/>
      <c r="I429" s="98"/>
      <c r="J429" s="98"/>
      <c r="K429" s="98"/>
      <c r="L429" s="98"/>
    </row>
    <row r="430" spans="2:12">
      <c r="B430" s="96"/>
      <c r="C430" s="96"/>
      <c r="D430" s="98"/>
      <c r="E430" s="98"/>
      <c r="F430" s="98"/>
      <c r="G430" s="98"/>
      <c r="H430" s="98"/>
      <c r="I430" s="98"/>
      <c r="J430" s="98"/>
      <c r="K430" s="98"/>
      <c r="L430" s="98"/>
    </row>
    <row r="431" spans="2:12">
      <c r="B431" s="96"/>
      <c r="C431" s="96"/>
      <c r="D431" s="98"/>
      <c r="E431" s="98"/>
      <c r="F431" s="98"/>
      <c r="G431" s="98"/>
      <c r="H431" s="98"/>
      <c r="I431" s="98"/>
      <c r="J431" s="98"/>
      <c r="K431" s="98"/>
      <c r="L431" s="98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46656d4-8850-49b3-aebd-68bd05f7f43d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2023-07-16T11:04:18Z</cp:lastPrinted>
  <dcterms:created xsi:type="dcterms:W3CDTF">2005-07-19T07:39:38Z</dcterms:created>
  <dcterms:modified xsi:type="dcterms:W3CDTF">2023-09-04T06:50:17Z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