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AE19B986-FD06-41E8-980B-3A3F6CEE7E1D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קונצרני'!$A$13:$U$271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'!$B$7:$K$611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השקעה'!$B$8:$K$398</definedName>
    <definedName name="_xlnm._FilterDatabase" localSheetId="1" hidden="1">מזומנים!$B$7:$L$200</definedName>
    <definedName name="_xlnm._FilterDatabase" localSheetId="5" hidden="1">מניות!$B$8:$O$497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80" l="1"/>
  <c r="H18" i="80"/>
  <c r="H19" i="80"/>
  <c r="G16" i="80"/>
  <c r="J21" i="58"/>
  <c r="J56" i="58"/>
  <c r="J55" i="58" s="1"/>
  <c r="C43" i="88"/>
  <c r="O28" i="78"/>
  <c r="P33" i="78"/>
  <c r="P12" i="78"/>
  <c r="P11" i="78" s="1"/>
  <c r="P10" i="78" s="1"/>
  <c r="C33" i="88" s="1"/>
  <c r="L14" i="72"/>
  <c r="P22" i="71"/>
  <c r="L12" i="62" l="1"/>
  <c r="L188" i="62"/>
  <c r="L217" i="62"/>
  <c r="L115" i="62"/>
  <c r="R13" i="61"/>
  <c r="R12" i="61" s="1"/>
  <c r="R11" i="61" s="1"/>
  <c r="I11" i="81"/>
  <c r="I10" i="81" s="1"/>
  <c r="C37" i="88" s="1"/>
  <c r="H14" i="80"/>
  <c r="H17" i="80"/>
  <c r="H16" i="80"/>
  <c r="H13" i="80"/>
  <c r="H12" i="80"/>
  <c r="H11" i="80"/>
  <c r="H10" i="80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75" i="76"/>
  <c r="J374" i="76"/>
  <c r="J373" i="76"/>
  <c r="J372" i="76"/>
  <c r="J371" i="76"/>
  <c r="J370" i="76"/>
  <c r="J369" i="76"/>
  <c r="J368" i="76"/>
  <c r="J367" i="76"/>
  <c r="J366" i="76"/>
  <c r="J365" i="76"/>
  <c r="J363" i="76"/>
  <c r="J362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7" i="74"/>
  <c r="K16" i="74"/>
  <c r="K15" i="74"/>
  <c r="K14" i="74"/>
  <c r="K13" i="74"/>
  <c r="K12" i="74"/>
  <c r="K11" i="74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4" i="73"/>
  <c r="J53" i="73"/>
  <c r="J52" i="73"/>
  <c r="J50" i="73"/>
  <c r="J49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8" i="73"/>
  <c r="J27" i="73"/>
  <c r="J26" i="73"/>
  <c r="J25" i="73"/>
  <c r="J24" i="73"/>
  <c r="J22" i="73"/>
  <c r="J21" i="73"/>
  <c r="J19" i="73"/>
  <c r="J18" i="73"/>
  <c r="J17" i="73"/>
  <c r="J16" i="73"/>
  <c r="J15" i="73"/>
  <c r="J14" i="73"/>
  <c r="J13" i="73"/>
  <c r="J12" i="73"/>
  <c r="J11" i="73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2" i="71"/>
  <c r="R20" i="71"/>
  <c r="R19" i="71"/>
  <c r="R18" i="71"/>
  <c r="R17" i="71"/>
  <c r="R16" i="71"/>
  <c r="R15" i="71"/>
  <c r="R14" i="71"/>
  <c r="R13" i="71"/>
  <c r="R12" i="71"/>
  <c r="R11" i="71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2" i="63"/>
  <c r="M81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Q62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/>
  <c r="J10" i="58" s="1"/>
  <c r="J13" i="81" l="1"/>
  <c r="L187" i="62"/>
  <c r="L11" i="62"/>
  <c r="T347" i="61"/>
  <c r="T311" i="61"/>
  <c r="T266" i="61"/>
  <c r="T228" i="61"/>
  <c r="T192" i="61"/>
  <c r="T162" i="61"/>
  <c r="T126" i="61"/>
  <c r="T97" i="61"/>
  <c r="T61" i="61"/>
  <c r="T33" i="61"/>
  <c r="T11" i="61"/>
  <c r="T346" i="61"/>
  <c r="T310" i="61"/>
  <c r="T263" i="61"/>
  <c r="T226" i="61"/>
  <c r="T190" i="61"/>
  <c r="T161" i="61"/>
  <c r="T125" i="61"/>
  <c r="T96" i="61"/>
  <c r="T60" i="61"/>
  <c r="T32" i="61"/>
  <c r="T339" i="61"/>
  <c r="T255" i="61"/>
  <c r="T213" i="61"/>
  <c r="T184" i="61"/>
  <c r="T147" i="61"/>
  <c r="T119" i="61"/>
  <c r="T54" i="61"/>
  <c r="T25" i="61"/>
  <c r="T336" i="61"/>
  <c r="T292" i="61"/>
  <c r="T212" i="61"/>
  <c r="T183" i="61"/>
  <c r="T117" i="61"/>
  <c r="T53" i="61"/>
  <c r="T365" i="61"/>
  <c r="T285" i="61"/>
  <c r="T206" i="61"/>
  <c r="T140" i="61"/>
  <c r="T75" i="61"/>
  <c r="T19" i="61"/>
  <c r="T293" i="61"/>
  <c r="T83" i="61"/>
  <c r="T372" i="61"/>
  <c r="T254" i="61"/>
  <c r="T146" i="61"/>
  <c r="T81" i="61"/>
  <c r="T24" i="61"/>
  <c r="T321" i="61"/>
  <c r="T236" i="61"/>
  <c r="T170" i="61"/>
  <c r="T104" i="61"/>
  <c r="T39" i="61"/>
  <c r="T364" i="61"/>
  <c r="T318" i="61"/>
  <c r="T282" i="61"/>
  <c r="T235" i="61"/>
  <c r="T205" i="61"/>
  <c r="T169" i="61"/>
  <c r="T139" i="61"/>
  <c r="T103" i="61"/>
  <c r="T74" i="61"/>
  <c r="T38" i="61"/>
  <c r="T18" i="61"/>
  <c r="T374" i="61"/>
  <c r="T368" i="61"/>
  <c r="T362" i="61"/>
  <c r="T356" i="61"/>
  <c r="T350" i="61"/>
  <c r="T344" i="61"/>
  <c r="T338" i="61"/>
  <c r="T332" i="61"/>
  <c r="T326" i="61"/>
  <c r="T320" i="61"/>
  <c r="T314" i="61"/>
  <c r="T308" i="61"/>
  <c r="T302" i="61"/>
  <c r="T296" i="61"/>
  <c r="T290" i="61"/>
  <c r="T284" i="61"/>
  <c r="T278" i="61"/>
  <c r="T271" i="61"/>
  <c r="T265" i="61"/>
  <c r="T259" i="61"/>
  <c r="T252" i="61"/>
  <c r="T245" i="61"/>
  <c r="T239" i="61"/>
  <c r="T233" i="61"/>
  <c r="T227" i="61"/>
  <c r="T221" i="61"/>
  <c r="T215" i="61"/>
  <c r="T209" i="61"/>
  <c r="T203" i="61"/>
  <c r="T197" i="61"/>
  <c r="T191" i="61"/>
  <c r="T185" i="61"/>
  <c r="T179" i="61"/>
  <c r="T173" i="61"/>
  <c r="T166" i="61"/>
  <c r="T160" i="61"/>
  <c r="T154" i="61"/>
  <c r="T148" i="61"/>
  <c r="T142" i="61"/>
  <c r="T136" i="61"/>
  <c r="T130" i="61"/>
  <c r="T124" i="61"/>
  <c r="T118" i="61"/>
  <c r="T112" i="61"/>
  <c r="T106" i="61"/>
  <c r="T100" i="61"/>
  <c r="T94" i="61"/>
  <c r="T88" i="61"/>
  <c r="T82" i="61"/>
  <c r="T76" i="61"/>
  <c r="T70" i="61"/>
  <c r="T64" i="61"/>
  <c r="T58" i="61"/>
  <c r="T52" i="61"/>
  <c r="T46" i="61"/>
  <c r="T40" i="61"/>
  <c r="T34" i="61"/>
  <c r="T28" i="61"/>
  <c r="T22" i="61"/>
  <c r="T16" i="61"/>
  <c r="T373" i="61"/>
  <c r="T367" i="61"/>
  <c r="T361" i="61"/>
  <c r="T355" i="61"/>
  <c r="T349" i="61"/>
  <c r="T343" i="61"/>
  <c r="T337" i="61"/>
  <c r="T331" i="61"/>
  <c r="T325" i="61"/>
  <c r="T319" i="61"/>
  <c r="T313" i="61"/>
  <c r="T307" i="61"/>
  <c r="T301" i="61"/>
  <c r="T295" i="61"/>
  <c r="T289" i="61"/>
  <c r="T283" i="61"/>
  <c r="T277" i="61"/>
  <c r="T270" i="61"/>
  <c r="T264" i="61"/>
  <c r="T257" i="61"/>
  <c r="T251" i="61"/>
  <c r="T244" i="61"/>
  <c r="T238" i="61"/>
  <c r="T232" i="61"/>
  <c r="T371" i="61"/>
  <c r="T363" i="61"/>
  <c r="T353" i="61"/>
  <c r="T345" i="61"/>
  <c r="T335" i="61"/>
  <c r="T327" i="61"/>
  <c r="T317" i="61"/>
  <c r="T309" i="61"/>
  <c r="T299" i="61"/>
  <c r="T291" i="61"/>
  <c r="T281" i="61"/>
  <c r="T273" i="61"/>
  <c r="T262" i="61"/>
  <c r="T253" i="61"/>
  <c r="T242" i="61"/>
  <c r="T234" i="61"/>
  <c r="T225" i="61"/>
  <c r="T218" i="61"/>
  <c r="T211" i="61"/>
  <c r="T204" i="61"/>
  <c r="T196" i="61"/>
  <c r="T189" i="61"/>
  <c r="T182" i="61"/>
  <c r="T175" i="61"/>
  <c r="T167" i="61"/>
  <c r="T159" i="61"/>
  <c r="T152" i="61"/>
  <c r="T145" i="61"/>
  <c r="T138" i="61"/>
  <c r="T131" i="61"/>
  <c r="T123" i="61"/>
  <c r="T116" i="61"/>
  <c r="T109" i="61"/>
  <c r="T102" i="61"/>
  <c r="T95" i="61"/>
  <c r="T87" i="61"/>
  <c r="T80" i="61"/>
  <c r="T73" i="61"/>
  <c r="T66" i="61"/>
  <c r="T59" i="61"/>
  <c r="T51" i="61"/>
  <c r="T44" i="61"/>
  <c r="T37" i="61"/>
  <c r="T30" i="61"/>
  <c r="T23" i="61"/>
  <c r="T15" i="61"/>
  <c r="T370" i="61"/>
  <c r="T360" i="61"/>
  <c r="T352" i="61"/>
  <c r="T342" i="61"/>
  <c r="T334" i="61"/>
  <c r="T324" i="61"/>
  <c r="T316" i="61"/>
  <c r="T306" i="61"/>
  <c r="T298" i="61"/>
  <c r="T288" i="61"/>
  <c r="T280" i="61"/>
  <c r="T269" i="61"/>
  <c r="T261" i="61"/>
  <c r="T249" i="61"/>
  <c r="T241" i="61"/>
  <c r="T231" i="61"/>
  <c r="T224" i="61"/>
  <c r="T217" i="61"/>
  <c r="T210" i="61"/>
  <c r="T202" i="61"/>
  <c r="T195" i="61"/>
  <c r="T188" i="61"/>
  <c r="T181" i="61"/>
  <c r="T174" i="61"/>
  <c r="T165" i="61"/>
  <c r="T158" i="61"/>
  <c r="T144" i="61"/>
  <c r="T137" i="61"/>
  <c r="T129" i="61"/>
  <c r="T122" i="61"/>
  <c r="T115" i="61"/>
  <c r="T108" i="61"/>
  <c r="T101" i="61"/>
  <c r="T93" i="61"/>
  <c r="T86" i="61"/>
  <c r="T79" i="61"/>
  <c r="T72" i="61"/>
  <c r="T65" i="61"/>
  <c r="T57" i="61"/>
  <c r="T50" i="61"/>
  <c r="T43" i="61"/>
  <c r="T36" i="61"/>
  <c r="T29" i="61"/>
  <c r="T21" i="61"/>
  <c r="T14" i="61"/>
  <c r="T369" i="61"/>
  <c r="T359" i="61"/>
  <c r="T351" i="61"/>
  <c r="T341" i="61"/>
  <c r="T333" i="61"/>
  <c r="T315" i="61"/>
  <c r="T305" i="61"/>
  <c r="T297" i="61"/>
  <c r="T287" i="61"/>
  <c r="T279" i="61"/>
  <c r="T268" i="61"/>
  <c r="T260" i="61"/>
  <c r="T248" i="61"/>
  <c r="T240" i="61"/>
  <c r="T230" i="61"/>
  <c r="T223" i="61"/>
  <c r="T216" i="61"/>
  <c r="T208" i="61"/>
  <c r="T194" i="61"/>
  <c r="T187" i="61"/>
  <c r="T180" i="61"/>
  <c r="T172" i="61"/>
  <c r="T164" i="61"/>
  <c r="T157" i="61"/>
  <c r="T150" i="61"/>
  <c r="T143" i="61"/>
  <c r="T128" i="61"/>
  <c r="T121" i="61"/>
  <c r="T114" i="61"/>
  <c r="T107" i="61"/>
  <c r="T99" i="61"/>
  <c r="T92" i="61"/>
  <c r="T85" i="61"/>
  <c r="T71" i="61"/>
  <c r="T63" i="61"/>
  <c r="T56" i="61"/>
  <c r="T49" i="61"/>
  <c r="T35" i="61"/>
  <c r="T27" i="61"/>
  <c r="T20" i="61"/>
  <c r="T366" i="61"/>
  <c r="T348" i="61"/>
  <c r="T340" i="61"/>
  <c r="T330" i="61"/>
  <c r="T322" i="61"/>
  <c r="T312" i="61"/>
  <c r="T304" i="61"/>
  <c r="T294" i="61"/>
  <c r="T286" i="61"/>
  <c r="T276" i="61"/>
  <c r="T267" i="61"/>
  <c r="T256" i="61"/>
  <c r="T247" i="61"/>
  <c r="T237" i="61"/>
  <c r="T229" i="61"/>
  <c r="T222" i="61"/>
  <c r="T214" i="61"/>
  <c r="T207" i="61"/>
  <c r="T200" i="61"/>
  <c r="T193" i="61"/>
  <c r="T186" i="61"/>
  <c r="T171" i="61"/>
  <c r="T163" i="61"/>
  <c r="T156" i="61"/>
  <c r="T149" i="61"/>
  <c r="T141" i="61"/>
  <c r="T134" i="61"/>
  <c r="T127" i="61"/>
  <c r="T120" i="61"/>
  <c r="T113" i="61"/>
  <c r="T105" i="61"/>
  <c r="T98" i="61"/>
  <c r="T91" i="61"/>
  <c r="T77" i="61"/>
  <c r="T69" i="61"/>
  <c r="T62" i="61"/>
  <c r="T55" i="61"/>
  <c r="T48" i="61"/>
  <c r="T41" i="61"/>
  <c r="T151" i="61"/>
  <c r="C15" i="88"/>
  <c r="T323" i="61"/>
  <c r="T201" i="61"/>
  <c r="T135" i="61"/>
  <c r="T78" i="61"/>
  <c r="T42" i="61"/>
  <c r="T13" i="61"/>
  <c r="T358" i="61"/>
  <c r="T178" i="61"/>
  <c r="T84" i="61"/>
  <c r="T12" i="61"/>
  <c r="T243" i="61"/>
  <c r="T26" i="61"/>
  <c r="T45" i="61"/>
  <c r="T67" i="61"/>
  <c r="T89" i="61"/>
  <c r="T110" i="61"/>
  <c r="T132" i="61"/>
  <c r="T153" i="61"/>
  <c r="T176" i="61"/>
  <c r="T198" i="61"/>
  <c r="T219" i="61"/>
  <c r="T274" i="61"/>
  <c r="T300" i="61"/>
  <c r="T328" i="61"/>
  <c r="T354" i="61"/>
  <c r="T17" i="61"/>
  <c r="T31" i="61"/>
  <c r="T47" i="61"/>
  <c r="T68" i="61"/>
  <c r="T90" i="61"/>
  <c r="T111" i="61"/>
  <c r="T133" i="61"/>
  <c r="T155" i="61"/>
  <c r="T177" i="61"/>
  <c r="T199" i="61"/>
  <c r="T220" i="61"/>
  <c r="T246" i="61"/>
  <c r="T275" i="61"/>
  <c r="T303" i="61"/>
  <c r="T329" i="61"/>
  <c r="T357" i="61"/>
  <c r="J12" i="81"/>
  <c r="J11" i="81"/>
  <c r="J10" i="81"/>
  <c r="C23" i="88"/>
  <c r="C16" i="88" l="1"/>
  <c r="N259" i="62"/>
  <c r="N252" i="62"/>
  <c r="N245" i="62"/>
  <c r="N238" i="62"/>
  <c r="N231" i="62"/>
  <c r="N225" i="62"/>
  <c r="N219" i="62"/>
  <c r="N212" i="62"/>
  <c r="N206" i="62"/>
  <c r="N202" i="62"/>
  <c r="N197" i="62"/>
  <c r="N192" i="62"/>
  <c r="N185" i="62"/>
  <c r="N179" i="62"/>
  <c r="N173" i="62"/>
  <c r="N167" i="62"/>
  <c r="N161" i="62"/>
  <c r="N155" i="62"/>
  <c r="N149" i="62"/>
  <c r="N143" i="62"/>
  <c r="N137" i="62"/>
  <c r="N131" i="62"/>
  <c r="N125" i="62"/>
  <c r="N119" i="62"/>
  <c r="N112" i="62"/>
  <c r="N106" i="62"/>
  <c r="N100" i="62"/>
  <c r="N94" i="62"/>
  <c r="N88" i="62"/>
  <c r="N82" i="62"/>
  <c r="N76" i="62"/>
  <c r="N70" i="62"/>
  <c r="N64" i="62"/>
  <c r="N58" i="62"/>
  <c r="N52" i="62"/>
  <c r="N45" i="62"/>
  <c r="N39" i="62"/>
  <c r="N33" i="62"/>
  <c r="N27" i="62"/>
  <c r="N21" i="62"/>
  <c r="N15" i="62"/>
  <c r="N263" i="62"/>
  <c r="N250" i="62"/>
  <c r="N243" i="62"/>
  <c r="N235" i="62"/>
  <c r="N229" i="62"/>
  <c r="N223" i="62"/>
  <c r="N210" i="62"/>
  <c r="N205" i="62"/>
  <c r="N200" i="62"/>
  <c r="N190" i="62"/>
  <c r="N183" i="62"/>
  <c r="N177" i="62"/>
  <c r="N171" i="62"/>
  <c r="N159" i="62"/>
  <c r="N153" i="62"/>
  <c r="N141" i="62"/>
  <c r="N135" i="62"/>
  <c r="N123" i="62"/>
  <c r="N117" i="62"/>
  <c r="N104" i="62"/>
  <c r="N92" i="62"/>
  <c r="N86" i="62"/>
  <c r="N74" i="62"/>
  <c r="N62" i="62"/>
  <c r="N50" i="62"/>
  <c r="N37" i="62"/>
  <c r="N25" i="62"/>
  <c r="N13" i="62"/>
  <c r="N255" i="62"/>
  <c r="N249" i="62"/>
  <c r="N234" i="62"/>
  <c r="N209" i="62"/>
  <c r="N241" i="62"/>
  <c r="N189" i="62"/>
  <c r="N176" i="62"/>
  <c r="N164" i="62"/>
  <c r="N152" i="62"/>
  <c r="N134" i="62"/>
  <c r="N122" i="62"/>
  <c r="N103" i="62"/>
  <c r="N97" i="62"/>
  <c r="N264" i="62"/>
  <c r="N258" i="62"/>
  <c r="N251" i="62"/>
  <c r="N244" i="62"/>
  <c r="N236" i="62"/>
  <c r="N230" i="62"/>
  <c r="N224" i="62"/>
  <c r="N218" i="62"/>
  <c r="N211" i="62"/>
  <c r="N257" i="62"/>
  <c r="N201" i="62"/>
  <c r="N196" i="62"/>
  <c r="N191" i="62"/>
  <c r="N184" i="62"/>
  <c r="N178" i="62"/>
  <c r="N172" i="62"/>
  <c r="N166" i="62"/>
  <c r="N160" i="62"/>
  <c r="N154" i="62"/>
  <c r="N148" i="62"/>
  <c r="N142" i="62"/>
  <c r="N136" i="62"/>
  <c r="N130" i="62"/>
  <c r="N124" i="62"/>
  <c r="N118" i="62"/>
  <c r="N111" i="62"/>
  <c r="N105" i="62"/>
  <c r="N99" i="62"/>
  <c r="N93" i="62"/>
  <c r="N87" i="62"/>
  <c r="N81" i="62"/>
  <c r="N75" i="62"/>
  <c r="N69" i="62"/>
  <c r="N63" i="62"/>
  <c r="N57" i="62"/>
  <c r="N51" i="62"/>
  <c r="N44" i="62"/>
  <c r="N38" i="62"/>
  <c r="N32" i="62"/>
  <c r="N26" i="62"/>
  <c r="N20" i="62"/>
  <c r="N14" i="62"/>
  <c r="N256" i="62"/>
  <c r="N195" i="62"/>
  <c r="N165" i="62"/>
  <c r="N147" i="62"/>
  <c r="N129" i="62"/>
  <c r="N110" i="62"/>
  <c r="N98" i="62"/>
  <c r="N80" i="62"/>
  <c r="N68" i="62"/>
  <c r="N56" i="62"/>
  <c r="N43" i="62"/>
  <c r="N31" i="62"/>
  <c r="N19" i="62"/>
  <c r="N262" i="62"/>
  <c r="N242" i="62"/>
  <c r="N228" i="62"/>
  <c r="N222" i="62"/>
  <c r="N215" i="62"/>
  <c r="N204" i="62"/>
  <c r="N194" i="62"/>
  <c r="N182" i="62"/>
  <c r="N170" i="62"/>
  <c r="N158" i="62"/>
  <c r="N146" i="62"/>
  <c r="N140" i="62"/>
  <c r="N128" i="62"/>
  <c r="N116" i="62"/>
  <c r="N109" i="62"/>
  <c r="N254" i="62"/>
  <c r="N233" i="62"/>
  <c r="N214" i="62"/>
  <c r="N199" i="62"/>
  <c r="N181" i="62"/>
  <c r="N163" i="62"/>
  <c r="N145" i="62"/>
  <c r="N127" i="62"/>
  <c r="N108" i="62"/>
  <c r="N91" i="62"/>
  <c r="N79" i="62"/>
  <c r="N67" i="62"/>
  <c r="N55" i="62"/>
  <c r="N42" i="62"/>
  <c r="N30" i="62"/>
  <c r="N18" i="62"/>
  <c r="N157" i="62"/>
  <c r="N16" i="62"/>
  <c r="N246" i="62"/>
  <c r="N193" i="62"/>
  <c r="N156" i="62"/>
  <c r="N120" i="62"/>
  <c r="N85" i="62"/>
  <c r="N61" i="62"/>
  <c r="N24" i="62"/>
  <c r="N261" i="62"/>
  <c r="N221" i="62"/>
  <c r="N169" i="62"/>
  <c r="N133" i="62"/>
  <c r="N84" i="62"/>
  <c r="N60" i="62"/>
  <c r="N35" i="62"/>
  <c r="N11" i="62"/>
  <c r="N239" i="62"/>
  <c r="N220" i="62"/>
  <c r="N150" i="62"/>
  <c r="N113" i="62"/>
  <c r="N71" i="62"/>
  <c r="N34" i="62"/>
  <c r="N253" i="62"/>
  <c r="N232" i="62"/>
  <c r="N213" i="62"/>
  <c r="N198" i="62"/>
  <c r="N180" i="62"/>
  <c r="N162" i="62"/>
  <c r="N144" i="62"/>
  <c r="N126" i="62"/>
  <c r="N107" i="62"/>
  <c r="N90" i="62"/>
  <c r="N78" i="62"/>
  <c r="N66" i="62"/>
  <c r="N54" i="62"/>
  <c r="N41" i="62"/>
  <c r="N29" i="62"/>
  <c r="N17" i="62"/>
  <c r="N247" i="62"/>
  <c r="N227" i="62"/>
  <c r="N208" i="62"/>
  <c r="N237" i="62"/>
  <c r="N175" i="62"/>
  <c r="N139" i="62"/>
  <c r="N121" i="62"/>
  <c r="N102" i="62"/>
  <c r="N89" i="62"/>
  <c r="N77" i="62"/>
  <c r="N65" i="62"/>
  <c r="N53" i="62"/>
  <c r="N40" i="62"/>
  <c r="N28" i="62"/>
  <c r="N226" i="62"/>
  <c r="N207" i="62"/>
  <c r="N174" i="62"/>
  <c r="N138" i="62"/>
  <c r="N101" i="62"/>
  <c r="N73" i="62"/>
  <c r="N49" i="62"/>
  <c r="N36" i="62"/>
  <c r="N12" i="62"/>
  <c r="N240" i="62"/>
  <c r="N248" i="62"/>
  <c r="N188" i="62"/>
  <c r="N151" i="62"/>
  <c r="N115" i="62"/>
  <c r="N96" i="62"/>
  <c r="N72" i="62"/>
  <c r="N47" i="62"/>
  <c r="N23" i="62"/>
  <c r="N260" i="62"/>
  <c r="N203" i="62"/>
  <c r="N168" i="62"/>
  <c r="N132" i="62"/>
  <c r="N95" i="62"/>
  <c r="N83" i="62"/>
  <c r="N59" i="62"/>
  <c r="N46" i="62"/>
  <c r="N22" i="62"/>
  <c r="N217" i="62"/>
  <c r="C12" i="88"/>
  <c r="N187" i="62"/>
  <c r="K23" i="58"/>
  <c r="K56" i="58"/>
  <c r="K28" i="58"/>
  <c r="K33" i="58"/>
  <c r="K35" i="58"/>
  <c r="K44" i="58"/>
  <c r="K30" i="58"/>
  <c r="K27" i="58"/>
  <c r="K37" i="58"/>
  <c r="K51" i="58"/>
  <c r="K29" i="58"/>
  <c r="K38" i="58"/>
  <c r="K34" i="58"/>
  <c r="K57" i="58"/>
  <c r="K31" i="58"/>
  <c r="K15" i="58"/>
  <c r="K19" i="58"/>
  <c r="K42" i="58"/>
  <c r="K12" i="58"/>
  <c r="K39" i="58"/>
  <c r="K53" i="58"/>
  <c r="K36" i="58"/>
  <c r="K32" i="58"/>
  <c r="K41" i="58"/>
  <c r="K46" i="58"/>
  <c r="K16" i="58"/>
  <c r="K43" i="58"/>
  <c r="K13" i="58"/>
  <c r="K40" i="58"/>
  <c r="K14" i="58"/>
  <c r="K50" i="58"/>
  <c r="K58" i="58"/>
  <c r="K21" i="58"/>
  <c r="K48" i="58"/>
  <c r="K17" i="58"/>
  <c r="K18" i="58"/>
  <c r="K45" i="58"/>
  <c r="K10" i="58"/>
  <c r="K47" i="58"/>
  <c r="K59" i="58"/>
  <c r="C11" i="88"/>
  <c r="C10" i="88" s="1"/>
  <c r="K24" i="58"/>
  <c r="K11" i="58"/>
  <c r="K25" i="58"/>
  <c r="K52" i="58"/>
  <c r="K26" i="58"/>
  <c r="K22" i="58"/>
  <c r="K49" i="58"/>
  <c r="C42" i="88" l="1"/>
  <c r="K13" i="81" s="1"/>
  <c r="K11" i="81"/>
  <c r="R272" i="78"/>
  <c r="R213" i="78"/>
  <c r="R171" i="78"/>
  <c r="I17" i="80"/>
  <c r="R271" i="78"/>
  <c r="R259" i="78"/>
  <c r="R188" i="78"/>
  <c r="R134" i="78"/>
  <c r="R115" i="78"/>
  <c r="R73" i="78"/>
  <c r="K372" i="76"/>
  <c r="K358" i="76"/>
  <c r="K304" i="76"/>
  <c r="I16" i="80"/>
  <c r="R235" i="78"/>
  <c r="R190" i="78"/>
  <c r="R29" i="78"/>
  <c r="K314" i="76"/>
  <c r="K207" i="76"/>
  <c r="K138" i="76"/>
  <c r="K126" i="76"/>
  <c r="K84" i="76"/>
  <c r="K11" i="76"/>
  <c r="L12" i="75"/>
  <c r="K63" i="73"/>
  <c r="M43" i="72"/>
  <c r="S31" i="71"/>
  <c r="R136" i="78"/>
  <c r="K281" i="76"/>
  <c r="K251" i="76"/>
  <c r="K367" i="76"/>
  <c r="K185" i="76"/>
  <c r="K124" i="76"/>
  <c r="K34" i="76"/>
  <c r="K17" i="73"/>
  <c r="M31" i="72"/>
  <c r="R68" i="78"/>
  <c r="K224" i="76"/>
  <c r="K145" i="76"/>
  <c r="K116" i="76"/>
  <c r="K91" i="73"/>
  <c r="K41" i="73"/>
  <c r="S19" i="71"/>
  <c r="O23" i="64"/>
  <c r="O16" i="64"/>
  <c r="R107" i="78"/>
  <c r="K212" i="76"/>
  <c r="K179" i="76"/>
  <c r="K16" i="76"/>
  <c r="K27" i="73"/>
  <c r="L11" i="66"/>
  <c r="R220" i="78"/>
  <c r="K279" i="76"/>
  <c r="K220" i="76"/>
  <c r="K83" i="76"/>
  <c r="K101" i="73"/>
  <c r="K44" i="73"/>
  <c r="S22" i="71"/>
  <c r="N72" i="63"/>
  <c r="N66" i="63"/>
  <c r="N42" i="63"/>
  <c r="O264" i="62"/>
  <c r="O244" i="62"/>
  <c r="O236" i="62"/>
  <c r="O201" i="62"/>
  <c r="O191" i="62"/>
  <c r="O166" i="62"/>
  <c r="O137" i="62"/>
  <c r="O131" i="62"/>
  <c r="O112" i="62"/>
  <c r="O85" i="62"/>
  <c r="O82" i="62"/>
  <c r="O61" i="62"/>
  <c r="O39" i="62"/>
  <c r="O24" i="62"/>
  <c r="O15" i="62"/>
  <c r="U355" i="61"/>
  <c r="U349" i="61"/>
  <c r="R108" i="78"/>
  <c r="K363" i="76"/>
  <c r="K291" i="76"/>
  <c r="K250" i="76"/>
  <c r="K119" i="76"/>
  <c r="K115" i="76"/>
  <c r="K21" i="76"/>
  <c r="K65" i="73"/>
  <c r="K24" i="73"/>
  <c r="L17" i="66"/>
  <c r="N47" i="63"/>
  <c r="N40" i="63"/>
  <c r="O243" i="62"/>
  <c r="O241" i="62"/>
  <c r="O182" i="62"/>
  <c r="O164" i="62"/>
  <c r="O110" i="62"/>
  <c r="O92" i="62"/>
  <c r="O56" i="62"/>
  <c r="U372" i="61"/>
  <c r="U347" i="61"/>
  <c r="U337" i="61"/>
  <c r="U319" i="61"/>
  <c r="U316" i="61"/>
  <c r="U301" i="61"/>
  <c r="U286" i="61"/>
  <c r="U280" i="61"/>
  <c r="U270" i="61"/>
  <c r="U251" i="61"/>
  <c r="U247" i="61"/>
  <c r="U232" i="61"/>
  <c r="U220" i="61"/>
  <c r="U211" i="61"/>
  <c r="U205" i="61"/>
  <c r="U187" i="61"/>
  <c r="U184" i="61"/>
  <c r="U169" i="61"/>
  <c r="U154" i="61"/>
  <c r="U148" i="61"/>
  <c r="U139" i="61"/>
  <c r="U121" i="61"/>
  <c r="U118" i="61"/>
  <c r="U103" i="61"/>
  <c r="U91" i="61"/>
  <c r="U85" i="61"/>
  <c r="U79" i="61"/>
  <c r="U64" i="61"/>
  <c r="U61" i="61"/>
  <c r="U49" i="61"/>
  <c r="U37" i="61"/>
  <c r="U31" i="61"/>
  <c r="U25" i="61"/>
  <c r="R62" i="59"/>
  <c r="R60" i="59"/>
  <c r="R47" i="59"/>
  <c r="R34" i="59"/>
  <c r="R28" i="59"/>
  <c r="R21" i="59"/>
  <c r="R285" i="78"/>
  <c r="R157" i="78"/>
  <c r="K309" i="76"/>
  <c r="K215" i="76"/>
  <c r="K169" i="76"/>
  <c r="K155" i="76"/>
  <c r="L17" i="75"/>
  <c r="L13" i="75"/>
  <c r="K82" i="73"/>
  <c r="S32" i="71"/>
  <c r="K15" i="67"/>
  <c r="O24" i="64"/>
  <c r="N46" i="63"/>
  <c r="N34" i="63"/>
  <c r="O250" i="62"/>
  <c r="O210" i="62"/>
  <c r="O195" i="62"/>
  <c r="O177" i="62"/>
  <c r="O142" i="62"/>
  <c r="O135" i="62"/>
  <c r="O124" i="62"/>
  <c r="O87" i="62"/>
  <c r="O69" i="62"/>
  <c r="O51" i="62"/>
  <c r="O32" i="62"/>
  <c r="O14" i="62"/>
  <c r="U342" i="61"/>
  <c r="U339" i="61"/>
  <c r="U336" i="61"/>
  <c r="U324" i="61"/>
  <c r="U318" i="61"/>
  <c r="U312" i="61"/>
  <c r="U306" i="61"/>
  <c r="U300" i="61"/>
  <c r="U288" i="61"/>
  <c r="U285" i="61"/>
  <c r="U282" i="61"/>
  <c r="U269" i="61"/>
  <c r="U263" i="61"/>
  <c r="U256" i="61"/>
  <c r="U249" i="61"/>
  <c r="U243" i="61"/>
  <c r="U231" i="61"/>
  <c r="U228" i="61"/>
  <c r="U225" i="61"/>
  <c r="U213" i="61"/>
  <c r="U207" i="61"/>
  <c r="U201" i="61"/>
  <c r="U195" i="61"/>
  <c r="U189" i="61"/>
  <c r="U177" i="61"/>
  <c r="U174" i="61"/>
  <c r="U171" i="61"/>
  <c r="U159" i="61"/>
  <c r="U153" i="61"/>
  <c r="U147" i="61"/>
  <c r="R309" i="78"/>
  <c r="R138" i="78"/>
  <c r="K305" i="76"/>
  <c r="K300" i="76"/>
  <c r="K263" i="76"/>
  <c r="K193" i="76"/>
  <c r="K128" i="76"/>
  <c r="K82" i="76"/>
  <c r="K40" i="76"/>
  <c r="K31" i="76"/>
  <c r="K43" i="73"/>
  <c r="M47" i="72"/>
  <c r="M38" i="72"/>
  <c r="L12" i="66"/>
  <c r="O15" i="64"/>
  <c r="N68" i="63"/>
  <c r="N50" i="63"/>
  <c r="N31" i="63"/>
  <c r="O246" i="62"/>
  <c r="O238" i="62"/>
  <c r="O226" i="62"/>
  <c r="O193" i="62"/>
  <c r="O174" i="62"/>
  <c r="O157" i="62"/>
  <c r="O139" i="62"/>
  <c r="O121" i="62"/>
  <c r="O84" i="62"/>
  <c r="O77" i="62"/>
  <c r="O66" i="62"/>
  <c r="O29" i="62"/>
  <c r="O11" i="62"/>
  <c r="U357" i="61"/>
  <c r="R96" i="78"/>
  <c r="R75" i="78"/>
  <c r="K194" i="76"/>
  <c r="K157" i="76"/>
  <c r="K85" i="76"/>
  <c r="K120" i="73"/>
  <c r="K35" i="73"/>
  <c r="M29" i="72"/>
  <c r="U135" i="61"/>
  <c r="U117" i="61"/>
  <c r="U81" i="61"/>
  <c r="U74" i="61"/>
  <c r="U63" i="61"/>
  <c r="U27" i="61"/>
  <c r="R61" i="59"/>
  <c r="R43" i="59"/>
  <c r="R23" i="59"/>
  <c r="I11" i="80"/>
  <c r="K347" i="76"/>
  <c r="K287" i="76"/>
  <c r="K276" i="76"/>
  <c r="K47" i="76"/>
  <c r="K52" i="73"/>
  <c r="L19" i="65"/>
  <c r="N81" i="63"/>
  <c r="N62" i="63"/>
  <c r="N24" i="63"/>
  <c r="N11" i="63"/>
  <c r="O260" i="62"/>
  <c r="O220" i="62"/>
  <c r="O203" i="62"/>
  <c r="O187" i="62"/>
  <c r="O168" i="62"/>
  <c r="O151" i="62"/>
  <c r="O115" i="62"/>
  <c r="O101" i="62"/>
  <c r="O96" i="62"/>
  <c r="O60" i="62"/>
  <c r="O41" i="62"/>
  <c r="O23" i="62"/>
  <c r="U369" i="61"/>
  <c r="U351" i="61"/>
  <c r="U311" i="61"/>
  <c r="U302" i="61"/>
  <c r="U293" i="61"/>
  <c r="U255" i="61"/>
  <c r="U236" i="61"/>
  <c r="U218" i="61"/>
  <c r="U200" i="61"/>
  <c r="U182" i="61"/>
  <c r="U146" i="61"/>
  <c r="U138" i="61"/>
  <c r="U131" i="61"/>
  <c r="U95" i="61"/>
  <c r="U77" i="61"/>
  <c r="U59" i="61"/>
  <c r="U41" i="61"/>
  <c r="U23" i="61"/>
  <c r="R38" i="59"/>
  <c r="R27" i="59"/>
  <c r="R19" i="59"/>
  <c r="R36" i="78"/>
  <c r="R16" i="78"/>
  <c r="K182" i="76"/>
  <c r="K140" i="76"/>
  <c r="K103" i="76"/>
  <c r="K100" i="73"/>
  <c r="K67" i="73"/>
  <c r="M17" i="72"/>
  <c r="U134" i="61"/>
  <c r="U116" i="61"/>
  <c r="U98" i="61"/>
  <c r="U80" i="61"/>
  <c r="U62" i="61"/>
  <c r="U26" i="61"/>
  <c r="U15" i="61"/>
  <c r="R49" i="59"/>
  <c r="R11" i="59"/>
  <c r="R184" i="78"/>
  <c r="K223" i="76"/>
  <c r="K176" i="76"/>
  <c r="K107" i="76"/>
  <c r="K13" i="76"/>
  <c r="K94" i="73"/>
  <c r="K71" i="73"/>
  <c r="M11" i="72"/>
  <c r="K14" i="67"/>
  <c r="N70" i="63"/>
  <c r="N52" i="63"/>
  <c r="N33" i="63"/>
  <c r="O249" i="62"/>
  <c r="O232" i="62"/>
  <c r="O228" i="62"/>
  <c r="O209" i="62"/>
  <c r="O180" i="62"/>
  <c r="O176" i="62"/>
  <c r="O162" i="62"/>
  <c r="O127" i="62"/>
  <c r="O108" i="62"/>
  <c r="O104" i="62"/>
  <c r="O90" i="62"/>
  <c r="O68" i="62"/>
  <c r="O50" i="62"/>
  <c r="O35" i="62"/>
  <c r="O17" i="62"/>
  <c r="U363" i="61"/>
  <c r="U345" i="61"/>
  <c r="U332" i="61"/>
  <c r="U323" i="61"/>
  <c r="U305" i="61"/>
  <c r="U278" i="61"/>
  <c r="U268" i="61"/>
  <c r="U259" i="61"/>
  <c r="U239" i="61"/>
  <c r="U212" i="61"/>
  <c r="U203" i="61"/>
  <c r="U194" i="61"/>
  <c r="U166" i="61"/>
  <c r="U149" i="61"/>
  <c r="U137" i="61"/>
  <c r="U126" i="61"/>
  <c r="U101" i="61"/>
  <c r="U83" i="61"/>
  <c r="U72" i="61"/>
  <c r="U54" i="61"/>
  <c r="U36" i="61"/>
  <c r="U18" i="61"/>
  <c r="R52" i="59"/>
  <c r="R45" i="59"/>
  <c r="R25" i="59"/>
  <c r="R119" i="78"/>
  <c r="R50" i="78"/>
  <c r="R45" i="78"/>
  <c r="R23" i="78"/>
  <c r="K318" i="76"/>
  <c r="K227" i="76"/>
  <c r="K148" i="76"/>
  <c r="K65" i="76"/>
  <c r="K103" i="73"/>
  <c r="K25" i="73"/>
  <c r="L11" i="65"/>
  <c r="U129" i="61"/>
  <c r="U111" i="61"/>
  <c r="U104" i="61"/>
  <c r="U86" i="61"/>
  <c r="U68" i="61"/>
  <c r="U50" i="61"/>
  <c r="U32" i="61"/>
  <c r="U21" i="61"/>
  <c r="R55" i="59"/>
  <c r="R29" i="59"/>
  <c r="R17" i="59"/>
  <c r="R248" i="78"/>
  <c r="K338" i="76"/>
  <c r="K28" i="76"/>
  <c r="M25" i="72"/>
  <c r="S17" i="71"/>
  <c r="L15" i="65"/>
  <c r="N73" i="63"/>
  <c r="N59" i="63"/>
  <c r="N55" i="63"/>
  <c r="N21" i="63"/>
  <c r="O256" i="62"/>
  <c r="O252" i="62"/>
  <c r="O231" i="62"/>
  <c r="O212" i="62"/>
  <c r="O107" i="62"/>
  <c r="U362" i="61"/>
  <c r="U335" i="61"/>
  <c r="U281" i="61"/>
  <c r="U197" i="61"/>
  <c r="U170" i="61"/>
  <c r="U143" i="61"/>
  <c r="U89" i="61"/>
  <c r="U24" i="61"/>
  <c r="R32" i="59"/>
  <c r="R20" i="59"/>
  <c r="O57" i="62"/>
  <c r="O197" i="62"/>
  <c r="O144" i="62"/>
  <c r="O89" i="62"/>
  <c r="U317" i="61"/>
  <c r="U262" i="61"/>
  <c r="U233" i="61"/>
  <c r="U179" i="61"/>
  <c r="U125" i="61"/>
  <c r="U71" i="61"/>
  <c r="U17" i="61"/>
  <c r="R58" i="59"/>
  <c r="O200" i="62"/>
  <c r="O38" i="62"/>
  <c r="U348" i="61"/>
  <c r="O179" i="62"/>
  <c r="O71" i="62"/>
  <c r="U299" i="61"/>
  <c r="U271" i="61"/>
  <c r="U242" i="61"/>
  <c r="U107" i="61"/>
  <c r="U53" i="61"/>
  <c r="U42" i="61"/>
  <c r="R51" i="59"/>
  <c r="O183" i="62"/>
  <c r="O75" i="62"/>
  <c r="O20" i="62"/>
  <c r="D10" i="88"/>
  <c r="L53" i="58"/>
  <c r="L47" i="58"/>
  <c r="L44" i="58"/>
  <c r="L41" i="58"/>
  <c r="L35" i="58"/>
  <c r="L29" i="58"/>
  <c r="L26" i="58"/>
  <c r="L23" i="58"/>
  <c r="L14" i="58"/>
  <c r="L52" i="58"/>
  <c r="L49" i="58"/>
  <c r="L46" i="58"/>
  <c r="L40" i="58"/>
  <c r="L34" i="58"/>
  <c r="L31" i="58"/>
  <c r="L28" i="58"/>
  <c r="L22" i="58"/>
  <c r="L16" i="58"/>
  <c r="L13" i="58"/>
  <c r="L48" i="58"/>
  <c r="L30" i="58"/>
  <c r="L12" i="58"/>
  <c r="L42" i="58"/>
  <c r="L33" i="58"/>
  <c r="L15" i="58"/>
  <c r="L45" i="58"/>
  <c r="L18" i="58"/>
  <c r="L27" i="58"/>
  <c r="L57" i="58"/>
  <c r="L10" i="58"/>
  <c r="D11" i="88"/>
  <c r="D18" i="88"/>
  <c r="D42" i="88"/>
  <c r="D15" i="88"/>
  <c r="D13" i="88"/>
  <c r="D12" i="88"/>
  <c r="D21" i="88"/>
  <c r="D31" i="88"/>
  <c r="D35" i="88"/>
  <c r="D29" i="88"/>
  <c r="D30" i="88"/>
  <c r="D19" i="88"/>
  <c r="D17" i="88"/>
  <c r="D20" i="88"/>
  <c r="R250" i="78" l="1"/>
  <c r="I19" i="80"/>
  <c r="I18" i="80"/>
  <c r="O229" i="62"/>
  <c r="N53" i="63"/>
  <c r="K12" i="73"/>
  <c r="K53" i="76"/>
  <c r="K253" i="76"/>
  <c r="I14" i="80"/>
  <c r="R41" i="59"/>
  <c r="U13" i="61"/>
  <c r="U43" i="61"/>
  <c r="U67" i="61"/>
  <c r="U97" i="61"/>
  <c r="U124" i="61"/>
  <c r="U160" i="61"/>
  <c r="U190" i="61"/>
  <c r="U226" i="61"/>
  <c r="U257" i="61"/>
  <c r="U295" i="61"/>
  <c r="U322" i="61"/>
  <c r="O26" i="62"/>
  <c r="O118" i="62"/>
  <c r="O223" i="62"/>
  <c r="N58" i="63"/>
  <c r="K79" i="73"/>
  <c r="K161" i="76"/>
  <c r="R53" i="78"/>
  <c r="U361" i="61"/>
  <c r="O45" i="62"/>
  <c r="O88" i="62"/>
  <c r="O155" i="62"/>
  <c r="O257" i="62"/>
  <c r="N22" i="63"/>
  <c r="N78" i="63"/>
  <c r="K58" i="76"/>
  <c r="K330" i="76"/>
  <c r="K56" i="73"/>
  <c r="K229" i="76"/>
  <c r="K16" i="67"/>
  <c r="K109" i="73"/>
  <c r="K302" i="76"/>
  <c r="K50" i="73"/>
  <c r="K311" i="76"/>
  <c r="K342" i="76"/>
  <c r="K18" i="73"/>
  <c r="K17" i="76"/>
  <c r="K180" i="76"/>
  <c r="R66" i="78"/>
  <c r="K261" i="76"/>
  <c r="R18" i="78"/>
  <c r="R173" i="78"/>
  <c r="R298" i="78"/>
  <c r="R225" i="78"/>
  <c r="K12" i="81"/>
  <c r="D26" i="88"/>
  <c r="D16" i="88"/>
  <c r="D33" i="88"/>
  <c r="L11" i="58"/>
  <c r="L51" i="58"/>
  <c r="L21" i="58"/>
  <c r="L19" i="58"/>
  <c r="L37" i="58"/>
  <c r="L58" i="58"/>
  <c r="L32" i="58"/>
  <c r="L50" i="58"/>
  <c r="O130" i="62"/>
  <c r="U96" i="61"/>
  <c r="U326" i="61"/>
  <c r="O148" i="62"/>
  <c r="U114" i="61"/>
  <c r="U290" i="61"/>
  <c r="U366" i="61"/>
  <c r="U35" i="61"/>
  <c r="U252" i="61"/>
  <c r="O161" i="62"/>
  <c r="N17" i="63"/>
  <c r="N77" i="63"/>
  <c r="K190" i="76"/>
  <c r="R48" i="59"/>
  <c r="U57" i="61"/>
  <c r="U122" i="61"/>
  <c r="K107" i="73"/>
  <c r="K329" i="76"/>
  <c r="R14" i="59"/>
  <c r="U29" i="61"/>
  <c r="U90" i="61"/>
  <c r="U158" i="61"/>
  <c r="U221" i="61"/>
  <c r="U296" i="61"/>
  <c r="U359" i="61"/>
  <c r="O54" i="62"/>
  <c r="O123" i="62"/>
  <c r="O194" i="62"/>
  <c r="N14" i="63"/>
  <c r="K18" i="67"/>
  <c r="K61" i="76"/>
  <c r="R229" i="78"/>
  <c r="U44" i="61"/>
  <c r="U123" i="61"/>
  <c r="L16" i="75"/>
  <c r="R20" i="78"/>
  <c r="R57" i="59"/>
  <c r="U84" i="61"/>
  <c r="U163" i="61"/>
  <c r="U245" i="61"/>
  <c r="U329" i="61"/>
  <c r="O46" i="62"/>
  <c r="O133" i="62"/>
  <c r="O206" i="62"/>
  <c r="N44" i="63"/>
  <c r="K58" i="73"/>
  <c r="R90" i="78"/>
  <c r="U20" i="61"/>
  <c r="U99" i="61"/>
  <c r="K46" i="73"/>
  <c r="K236" i="76"/>
  <c r="O22" i="62"/>
  <c r="O102" i="62"/>
  <c r="O185" i="62"/>
  <c r="N12" i="63"/>
  <c r="L18" i="65"/>
  <c r="K92" i="73"/>
  <c r="K151" i="76"/>
  <c r="K368" i="76"/>
  <c r="U156" i="61"/>
  <c r="U183" i="61"/>
  <c r="U210" i="61"/>
  <c r="U237" i="61"/>
  <c r="U266" i="61"/>
  <c r="U294" i="61"/>
  <c r="U321" i="61"/>
  <c r="U360" i="61"/>
  <c r="O80" i="62"/>
  <c r="O159" i="62"/>
  <c r="O242" i="62"/>
  <c r="N71" i="63"/>
  <c r="K37" i="73"/>
  <c r="K118" i="76"/>
  <c r="K257" i="76"/>
  <c r="R15" i="59"/>
  <c r="R44" i="59"/>
  <c r="U19" i="61"/>
  <c r="U46" i="61"/>
  <c r="U73" i="61"/>
  <c r="U100" i="61"/>
  <c r="U133" i="61"/>
  <c r="U165" i="61"/>
  <c r="U196" i="61"/>
  <c r="U229" i="61"/>
  <c r="U264" i="61"/>
  <c r="U298" i="61"/>
  <c r="U331" i="61"/>
  <c r="O37" i="62"/>
  <c r="O136" i="62"/>
  <c r="O234" i="62"/>
  <c r="O12" i="64"/>
  <c r="L12" i="74"/>
  <c r="K226" i="76"/>
  <c r="R57" i="78"/>
  <c r="U367" i="61"/>
  <c r="O52" i="62"/>
  <c r="O103" i="62"/>
  <c r="O160" i="62"/>
  <c r="O218" i="62"/>
  <c r="N29" i="63"/>
  <c r="K12" i="67"/>
  <c r="K79" i="76"/>
  <c r="R31" i="78"/>
  <c r="K121" i="73"/>
  <c r="K354" i="76"/>
  <c r="S13" i="71"/>
  <c r="K37" i="76"/>
  <c r="K344" i="76"/>
  <c r="L11" i="75"/>
  <c r="K315" i="76"/>
  <c r="R14" i="78"/>
  <c r="K45" i="73"/>
  <c r="K60" i="76"/>
  <c r="K192" i="76"/>
  <c r="R193" i="78"/>
  <c r="K274" i="76"/>
  <c r="R61" i="78"/>
  <c r="R185" i="78"/>
  <c r="R313" i="78"/>
  <c r="L56" i="58"/>
  <c r="R338" i="78"/>
  <c r="R290" i="78"/>
  <c r="R247" i="78"/>
  <c r="R201" i="78"/>
  <c r="R165" i="78"/>
  <c r="R331" i="78"/>
  <c r="R295" i="78"/>
  <c r="R245" i="78"/>
  <c r="R209" i="78"/>
  <c r="R167" i="78"/>
  <c r="R131" i="78"/>
  <c r="R91" i="78"/>
  <c r="R55" i="78"/>
  <c r="R12" i="78"/>
  <c r="K340" i="76"/>
  <c r="K292" i="76"/>
  <c r="K255" i="76"/>
  <c r="R288" i="78"/>
  <c r="R181" i="78"/>
  <c r="R120" i="78"/>
  <c r="R11" i="78"/>
  <c r="K248" i="76"/>
  <c r="K204" i="76"/>
  <c r="K156" i="76"/>
  <c r="K120" i="76"/>
  <c r="K78" i="76"/>
  <c r="K42" i="76"/>
  <c r="K119" i="73"/>
  <c r="K84" i="73"/>
  <c r="K39" i="73"/>
  <c r="M40" i="72"/>
  <c r="R291" i="78"/>
  <c r="R69" i="78"/>
  <c r="K324" i="76"/>
  <c r="R318" i="78"/>
  <c r="R56" i="78"/>
  <c r="K294" i="76"/>
  <c r="K167" i="76"/>
  <c r="K77" i="76"/>
  <c r="K112" i="73"/>
  <c r="K38" i="73"/>
  <c r="R255" i="78"/>
  <c r="R47" i="78"/>
  <c r="K273" i="76"/>
  <c r="K188" i="76"/>
  <c r="K98" i="76"/>
  <c r="K26" i="76"/>
  <c r="K80" i="73"/>
  <c r="M42" i="72"/>
  <c r="S16" i="71"/>
  <c r="L20" i="65"/>
  <c r="R300" i="78"/>
  <c r="R65" i="78"/>
  <c r="K265" i="76"/>
  <c r="K175" i="76"/>
  <c r="K71" i="76"/>
  <c r="K110" i="73"/>
  <c r="M48" i="72"/>
  <c r="O17" i="64"/>
  <c r="R83" i="78"/>
  <c r="K326" i="76"/>
  <c r="K208" i="76"/>
  <c r="K133" i="76"/>
  <c r="K46" i="76"/>
  <c r="K97" i="73"/>
  <c r="M26" i="72"/>
  <c r="L14" i="66"/>
  <c r="N75" i="63"/>
  <c r="N57" i="63"/>
  <c r="N39" i="63"/>
  <c r="N19" i="63"/>
  <c r="O254" i="62"/>
  <c r="O233" i="62"/>
  <c r="O214" i="62"/>
  <c r="O199" i="62"/>
  <c r="O181" i="62"/>
  <c r="O163" i="62"/>
  <c r="O146" i="62"/>
  <c r="O128" i="62"/>
  <c r="O109" i="62"/>
  <c r="O91" i="62"/>
  <c r="O73" i="62"/>
  <c r="O55" i="62"/>
  <c r="O36" i="62"/>
  <c r="O18" i="62"/>
  <c r="R326" i="78"/>
  <c r="R278" i="78"/>
  <c r="R231" i="78"/>
  <c r="R195" i="78"/>
  <c r="R319" i="78"/>
  <c r="R277" i="78"/>
  <c r="R239" i="78"/>
  <c r="R191" i="78"/>
  <c r="R155" i="78"/>
  <c r="R121" i="78"/>
  <c r="R85" i="78"/>
  <c r="R37" i="78"/>
  <c r="K366" i="76"/>
  <c r="K322" i="76"/>
  <c r="K286" i="76"/>
  <c r="K237" i="76"/>
  <c r="R252" i="78"/>
  <c r="R124" i="78"/>
  <c r="R102" i="78"/>
  <c r="K321" i="76"/>
  <c r="K228" i="76"/>
  <c r="K186" i="76"/>
  <c r="K150" i="76"/>
  <c r="K102" i="76"/>
  <c r="K66" i="76"/>
  <c r="K24" i="76"/>
  <c r="K113" i="73"/>
  <c r="K66" i="73"/>
  <c r="K26" i="73"/>
  <c r="M21" i="72"/>
  <c r="R241" i="78"/>
  <c r="R25" i="78"/>
  <c r="K306" i="76"/>
  <c r="R160" i="78"/>
  <c r="R26" i="78"/>
  <c r="K232" i="76"/>
  <c r="K142" i="76"/>
  <c r="K41" i="76"/>
  <c r="K95" i="73"/>
  <c r="M39" i="72"/>
  <c r="R169" i="78"/>
  <c r="K356" i="76"/>
  <c r="K247" i="76"/>
  <c r="K152" i="76"/>
  <c r="K80" i="76"/>
  <c r="K115" i="73"/>
  <c r="K54" i="73"/>
  <c r="M23" i="72"/>
  <c r="K19" i="67"/>
  <c r="L13" i="65"/>
  <c r="R166" i="78"/>
  <c r="K359" i="76"/>
  <c r="K233" i="76"/>
  <c r="K146" i="76"/>
  <c r="K50" i="76"/>
  <c r="K68" i="73"/>
  <c r="S37" i="71"/>
  <c r="R294" i="78"/>
  <c r="R74" i="78"/>
  <c r="K284" i="76"/>
  <c r="K187" i="76"/>
  <c r="K100" i="76"/>
  <c r="K25" i="76"/>
  <c r="K64" i="73"/>
  <c r="S25" i="71"/>
  <c r="O20" i="64"/>
  <c r="N69" i="63"/>
  <c r="N51" i="63"/>
  <c r="N32" i="63"/>
  <c r="N13" i="63"/>
  <c r="O247" i="62"/>
  <c r="O227" i="62"/>
  <c r="O208" i="62"/>
  <c r="O237" i="62"/>
  <c r="O175" i="62"/>
  <c r="O158" i="62"/>
  <c r="O140" i="62"/>
  <c r="O122" i="62"/>
  <c r="R332" i="78"/>
  <c r="R254" i="78"/>
  <c r="R198" i="78"/>
  <c r="I12" i="80"/>
  <c r="R283" i="78"/>
  <c r="R221" i="78"/>
  <c r="R161" i="78"/>
  <c r="R109" i="78"/>
  <c r="R49" i="78"/>
  <c r="K346" i="76"/>
  <c r="K289" i="76"/>
  <c r="R342" i="78"/>
  <c r="R142" i="78"/>
  <c r="R48" i="78"/>
  <c r="K234" i="76"/>
  <c r="K174" i="76"/>
  <c r="K114" i="76"/>
  <c r="K48" i="76"/>
  <c r="K116" i="73"/>
  <c r="K60" i="73"/>
  <c r="M27" i="72"/>
  <c r="R105" i="78"/>
  <c r="K317" i="76"/>
  <c r="R114" i="78"/>
  <c r="K256" i="76"/>
  <c r="K106" i="76"/>
  <c r="K106" i="73"/>
  <c r="M20" i="72"/>
  <c r="R17" i="78"/>
  <c r="K206" i="76"/>
  <c r="K91" i="76"/>
  <c r="K98" i="73"/>
  <c r="M34" i="72"/>
  <c r="L16" i="66"/>
  <c r="R273" i="78"/>
  <c r="K345" i="76"/>
  <c r="K158" i="76"/>
  <c r="K12" i="76"/>
  <c r="M13" i="72"/>
  <c r="R205" i="78"/>
  <c r="K293" i="76"/>
  <c r="K154" i="76"/>
  <c r="K29" i="76"/>
  <c r="K40" i="73"/>
  <c r="L12" i="65"/>
  <c r="N63" i="63"/>
  <c r="N35" i="63"/>
  <c r="O261" i="62"/>
  <c r="O230" i="62"/>
  <c r="O248" i="62"/>
  <c r="O178" i="62"/>
  <c r="O152" i="62"/>
  <c r="O125" i="62"/>
  <c r="O100" i="62"/>
  <c r="O79" i="62"/>
  <c r="O58" i="62"/>
  <c r="O33" i="62"/>
  <c r="O12" i="62"/>
  <c r="U358" i="61"/>
  <c r="R264" i="78"/>
  <c r="R308" i="78"/>
  <c r="R237" i="78"/>
  <c r="R177" i="78"/>
  <c r="R325" i="78"/>
  <c r="R265" i="78"/>
  <c r="R203" i="78"/>
  <c r="R137" i="78"/>
  <c r="R88" i="78"/>
  <c r="R30" i="78"/>
  <c r="K328" i="76"/>
  <c r="K267" i="76"/>
  <c r="R270" i="78"/>
  <c r="R267" i="78"/>
  <c r="K357" i="76"/>
  <c r="K210" i="76"/>
  <c r="K153" i="76"/>
  <c r="K96" i="76"/>
  <c r="K30" i="76"/>
  <c r="K96" i="73"/>
  <c r="K33" i="73"/>
  <c r="S36" i="71"/>
  <c r="R51" i="78"/>
  <c r="K262" i="76"/>
  <c r="R39" i="78"/>
  <c r="K214" i="76"/>
  <c r="K59" i="76"/>
  <c r="K59" i="73"/>
  <c r="R196" i="78"/>
  <c r="K327" i="76"/>
  <c r="K170" i="76"/>
  <c r="K44" i="76"/>
  <c r="K62" i="73"/>
  <c r="S23" i="71"/>
  <c r="L17" i="65"/>
  <c r="R111" i="78"/>
  <c r="K242" i="76"/>
  <c r="K104" i="76"/>
  <c r="K89" i="73"/>
  <c r="S11" i="71"/>
  <c r="R78" i="78"/>
  <c r="K275" i="76"/>
  <c r="K112" i="76"/>
  <c r="K117" i="73"/>
  <c r="M22" i="72"/>
  <c r="N82" i="63"/>
  <c r="N54" i="63"/>
  <c r="N25" i="63"/>
  <c r="O251" i="62"/>
  <c r="O221" i="62"/>
  <c r="O196" i="62"/>
  <c r="O169" i="62"/>
  <c r="O143" i="62"/>
  <c r="O116" i="62"/>
  <c r="O94" i="62"/>
  <c r="O70" i="62"/>
  <c r="O49" i="62"/>
  <c r="O27" i="62"/>
  <c r="U370" i="61"/>
  <c r="U352" i="61"/>
  <c r="R129" i="78"/>
  <c r="K351" i="76"/>
  <c r="K230" i="76"/>
  <c r="K110" i="76"/>
  <c r="K83" i="73"/>
  <c r="M19" i="72"/>
  <c r="N65" i="63"/>
  <c r="O263" i="62"/>
  <c r="O205" i="62"/>
  <c r="O154" i="62"/>
  <c r="O99" i="62"/>
  <c r="O44" i="62"/>
  <c r="U354" i="61"/>
  <c r="U328" i="61"/>
  <c r="U310" i="61"/>
  <c r="U292" i="61"/>
  <c r="U274" i="61"/>
  <c r="U254" i="61"/>
  <c r="U235" i="61"/>
  <c r="U217" i="61"/>
  <c r="U199" i="61"/>
  <c r="U181" i="61"/>
  <c r="U162" i="61"/>
  <c r="U145" i="61"/>
  <c r="U127" i="61"/>
  <c r="U109" i="61"/>
  <c r="R320" i="78"/>
  <c r="R219" i="78"/>
  <c r="R337" i="78"/>
  <c r="R242" i="78"/>
  <c r="R149" i="78"/>
  <c r="R67" i="78"/>
  <c r="K343" i="76"/>
  <c r="K249" i="76"/>
  <c r="R321" i="78"/>
  <c r="K303" i="76"/>
  <c r="K168" i="76"/>
  <c r="K72" i="76"/>
  <c r="K102" i="73"/>
  <c r="M46" i="72"/>
  <c r="R87" i="78"/>
  <c r="R238" i="78"/>
  <c r="K221" i="76"/>
  <c r="K22" i="76"/>
  <c r="R339" i="78"/>
  <c r="K269" i="76"/>
  <c r="K62" i="76"/>
  <c r="K34" i="73"/>
  <c r="L13" i="66"/>
  <c r="K365" i="76"/>
  <c r="K125" i="76"/>
  <c r="K32" i="73"/>
  <c r="R92" i="78"/>
  <c r="K191" i="76"/>
  <c r="L17" i="74"/>
  <c r="S14" i="71"/>
  <c r="N60" i="63"/>
  <c r="N16" i="63"/>
  <c r="O224" i="62"/>
  <c r="O188" i="62"/>
  <c r="O149" i="62"/>
  <c r="O106" i="62"/>
  <c r="O76" i="62"/>
  <c r="O42" i="62"/>
  <c r="U373" i="61"/>
  <c r="U346" i="61"/>
  <c r="R38" i="78"/>
  <c r="K245" i="76"/>
  <c r="K101" i="76"/>
  <c r="K74" i="73"/>
  <c r="L14" i="65"/>
  <c r="N28" i="63"/>
  <c r="O215" i="62"/>
  <c r="O147" i="62"/>
  <c r="O81" i="62"/>
  <c r="O19" i="62"/>
  <c r="U334" i="61"/>
  <c r="U313" i="61"/>
  <c r="U289" i="61"/>
  <c r="U267" i="61"/>
  <c r="U244" i="61"/>
  <c r="U223" i="61"/>
  <c r="U202" i="61"/>
  <c r="U178" i="61"/>
  <c r="U157" i="61"/>
  <c r="U136" i="61"/>
  <c r="U115" i="61"/>
  <c r="U94" i="61"/>
  <c r="U76" i="61"/>
  <c r="U58" i="61"/>
  <c r="U40" i="61"/>
  <c r="U22" i="61"/>
  <c r="R56" i="59"/>
  <c r="R37" i="59"/>
  <c r="R18" i="59"/>
  <c r="R147" i="78"/>
  <c r="K238" i="76"/>
  <c r="K122" i="76"/>
  <c r="L15" i="74"/>
  <c r="S35" i="71"/>
  <c r="O11" i="64"/>
  <c r="N27" i="63"/>
  <c r="O222" i="62"/>
  <c r="O170" i="62"/>
  <c r="O117" i="62"/>
  <c r="O62" i="62"/>
  <c r="U371" i="61"/>
  <c r="U333" i="61"/>
  <c r="U315" i="61"/>
  <c r="U297" i="61"/>
  <c r="U279" i="61"/>
  <c r="U260" i="61"/>
  <c r="U240" i="61"/>
  <c r="U222" i="61"/>
  <c r="U204" i="61"/>
  <c r="U186" i="61"/>
  <c r="U167" i="61"/>
  <c r="U150" i="61"/>
  <c r="R133" i="78"/>
  <c r="K211" i="76"/>
  <c r="K86" i="76"/>
  <c r="K114" i="73"/>
  <c r="M32" i="72"/>
  <c r="N79" i="63"/>
  <c r="N23" i="63"/>
  <c r="O219" i="62"/>
  <c r="O167" i="62"/>
  <c r="O113" i="62"/>
  <c r="O59" i="62"/>
  <c r="U368" i="61"/>
  <c r="K272" i="76"/>
  <c r="K74" i="76"/>
  <c r="M41" i="72"/>
  <c r="U110" i="61"/>
  <c r="U56" i="61"/>
  <c r="R54" i="59"/>
  <c r="R151" i="78"/>
  <c r="K209" i="76"/>
  <c r="M45" i="72"/>
  <c r="N49" i="63"/>
  <c r="O245" i="62"/>
  <c r="O192" i="62"/>
  <c r="O138" i="62"/>
  <c r="O83" i="62"/>
  <c r="O28" i="62"/>
  <c r="U338" i="61"/>
  <c r="U284" i="61"/>
  <c r="U227" i="61"/>
  <c r="U173" i="61"/>
  <c r="U120" i="61"/>
  <c r="U66" i="61"/>
  <c r="U12" i="61"/>
  <c r="R214" i="78"/>
  <c r="K297" i="76"/>
  <c r="K19" i="76"/>
  <c r="S34" i="71"/>
  <c r="U105" i="61"/>
  <c r="U51" i="61"/>
  <c r="R42" i="59"/>
  <c r="R10" i="78"/>
  <c r="K97" i="76"/>
  <c r="K61" i="73"/>
  <c r="N74" i="63"/>
  <c r="N18" i="63"/>
  <c r="R284" i="78"/>
  <c r="R183" i="78"/>
  <c r="R301" i="78"/>
  <c r="R215" i="78"/>
  <c r="R139" i="78"/>
  <c r="R34" i="78"/>
  <c r="K310" i="76"/>
  <c r="R306" i="78"/>
  <c r="R113" i="78"/>
  <c r="K222" i="76"/>
  <c r="K132" i="76"/>
  <c r="K45" i="76"/>
  <c r="K78" i="73"/>
  <c r="M15" i="72"/>
  <c r="K373" i="76"/>
  <c r="R93" i="78"/>
  <c r="K160" i="76"/>
  <c r="K77" i="73"/>
  <c r="R72" i="78"/>
  <c r="K199" i="76"/>
  <c r="L14" i="75"/>
  <c r="M16" i="72"/>
  <c r="O19" i="64"/>
  <c r="K312" i="76"/>
  <c r="K67" i="76"/>
  <c r="S18" i="71"/>
  <c r="K374" i="76"/>
  <c r="K137" i="76"/>
  <c r="K76" i="73"/>
  <c r="O13" i="64"/>
  <c r="N45" i="63"/>
  <c r="O258" i="62"/>
  <c r="O211" i="62"/>
  <c r="O172" i="62"/>
  <c r="O134" i="62"/>
  <c r="O97" i="62"/>
  <c r="O64" i="62"/>
  <c r="O30" i="62"/>
  <c r="U364" i="61"/>
  <c r="R144" i="78"/>
  <c r="K341" i="76"/>
  <c r="K184" i="76"/>
  <c r="K64" i="76"/>
  <c r="K28" i="73"/>
  <c r="N76" i="63"/>
  <c r="O255" i="62"/>
  <c r="O190" i="62"/>
  <c r="O129" i="62"/>
  <c r="O63" i="62"/>
  <c r="U365" i="61"/>
  <c r="U325" i="61"/>
  <c r="U304" i="61"/>
  <c r="U283" i="61"/>
  <c r="U261" i="61"/>
  <c r="U238" i="61"/>
  <c r="U214" i="61"/>
  <c r="U193" i="61"/>
  <c r="U172" i="61"/>
  <c r="U151" i="61"/>
  <c r="U130" i="61"/>
  <c r="U106" i="61"/>
  <c r="U88" i="61"/>
  <c r="U70" i="61"/>
  <c r="U52" i="61"/>
  <c r="U34" i="61"/>
  <c r="U16" i="61"/>
  <c r="R50" i="59"/>
  <c r="R31" i="59"/>
  <c r="R12" i="59"/>
  <c r="R71" i="78"/>
  <c r="K173" i="76"/>
  <c r="K76" i="76"/>
  <c r="K86" i="73"/>
  <c r="S29" i="71"/>
  <c r="N64" i="63"/>
  <c r="O262" i="62"/>
  <c r="O204" i="62"/>
  <c r="O153" i="62"/>
  <c r="O98" i="62"/>
  <c r="O43" i="62"/>
  <c r="U353" i="61"/>
  <c r="U327" i="61"/>
  <c r="U309" i="61"/>
  <c r="U291" i="61"/>
  <c r="U273" i="61"/>
  <c r="U253" i="61"/>
  <c r="U234" i="61"/>
  <c r="U216" i="61"/>
  <c r="U198" i="61"/>
  <c r="U180" i="61"/>
  <c r="U161" i="61"/>
  <c r="U144" i="61"/>
  <c r="K320" i="76"/>
  <c r="K197" i="76"/>
  <c r="K49" i="76"/>
  <c r="K47" i="73"/>
  <c r="S15" i="71"/>
  <c r="N61" i="63"/>
  <c r="O259" i="62"/>
  <c r="O202" i="62"/>
  <c r="O150" i="62"/>
  <c r="O95" i="62"/>
  <c r="O40" i="62"/>
  <c r="U350" i="61"/>
  <c r="K205" i="76"/>
  <c r="K32" i="76"/>
  <c r="L15" i="66"/>
  <c r="U92" i="61"/>
  <c r="U38" i="61"/>
  <c r="R35" i="59"/>
  <c r="R63" i="78"/>
  <c r="K89" i="76"/>
  <c r="O14" i="64"/>
  <c r="N30" i="63"/>
  <c r="O225" i="62"/>
  <c r="O173" i="62"/>
  <c r="O120" i="62"/>
  <c r="O65" i="62"/>
  <c r="U374" i="61"/>
  <c r="U320" i="61"/>
  <c r="U265" i="61"/>
  <c r="U209" i="61"/>
  <c r="U155" i="61"/>
  <c r="U102" i="61"/>
  <c r="U48" i="61"/>
  <c r="R46" i="59"/>
  <c r="R99" i="78"/>
  <c r="K172" i="76"/>
  <c r="K104" i="73"/>
  <c r="U141" i="61"/>
  <c r="U87" i="61"/>
  <c r="U33" i="61"/>
  <c r="R22" i="59"/>
  <c r="K218" i="76"/>
  <c r="K56" i="76"/>
  <c r="K15" i="73"/>
  <c r="N56" i="63"/>
  <c r="O253" i="62"/>
  <c r="O198" i="62"/>
  <c r="O141" i="62"/>
  <c r="O86" i="62"/>
  <c r="O31" i="62"/>
  <c r="U341" i="61"/>
  <c r="U287" i="61"/>
  <c r="U230" i="61"/>
  <c r="U176" i="61"/>
  <c r="U119" i="61"/>
  <c r="U65" i="61"/>
  <c r="U11" i="61"/>
  <c r="R223" i="78"/>
  <c r="R19" i="78"/>
  <c r="K139" i="76"/>
  <c r="O22" i="64"/>
  <c r="U93" i="61"/>
  <c r="U39" i="61"/>
  <c r="R36" i="59"/>
  <c r="K333" i="76"/>
  <c r="K17" i="67"/>
  <c r="N41" i="63"/>
  <c r="O235" i="62"/>
  <c r="O53" i="62"/>
  <c r="U224" i="61"/>
  <c r="U78" i="61"/>
  <c r="O111" i="62"/>
  <c r="O34" i="62"/>
  <c r="U206" i="61"/>
  <c r="U60" i="61"/>
  <c r="O93" i="62"/>
  <c r="O16" i="62"/>
  <c r="U188" i="61"/>
  <c r="D27" i="88"/>
  <c r="D38" i="88"/>
  <c r="D23" i="88"/>
  <c r="D28" i="88"/>
  <c r="L36" i="58"/>
  <c r="L24" i="58"/>
  <c r="L39" i="58"/>
  <c r="L25" i="58"/>
  <c r="L43" i="58"/>
  <c r="L17" i="58"/>
  <c r="L38" i="58"/>
  <c r="L59" i="58"/>
  <c r="R39" i="59"/>
  <c r="U215" i="61"/>
  <c r="O126" i="62"/>
  <c r="R13" i="59"/>
  <c r="U152" i="61"/>
  <c r="U344" i="61"/>
  <c r="O165" i="62"/>
  <c r="U132" i="61"/>
  <c r="U308" i="61"/>
  <c r="O217" i="62"/>
  <c r="N36" i="63"/>
  <c r="S12" i="71"/>
  <c r="R54" i="78"/>
  <c r="U14" i="61"/>
  <c r="U75" i="61"/>
  <c r="U140" i="61"/>
  <c r="K143" i="76"/>
  <c r="R28" i="78"/>
  <c r="R33" i="59"/>
  <c r="U47" i="61"/>
  <c r="U108" i="61"/>
  <c r="U185" i="61"/>
  <c r="U248" i="61"/>
  <c r="U314" i="61"/>
  <c r="O13" i="62"/>
  <c r="O72" i="62"/>
  <c r="O145" i="62"/>
  <c r="O213" i="62"/>
  <c r="N37" i="63"/>
  <c r="K19" i="73"/>
  <c r="K130" i="76"/>
  <c r="R30" i="59"/>
  <c r="U69" i="61"/>
  <c r="O18" i="64"/>
  <c r="K136" i="76"/>
  <c r="R104" i="78"/>
  <c r="U30" i="61"/>
  <c r="U113" i="61"/>
  <c r="U191" i="61"/>
  <c r="U275" i="61"/>
  <c r="U356" i="61"/>
  <c r="O78" i="62"/>
  <c r="O156" i="62"/>
  <c r="O239" i="62"/>
  <c r="N67" i="63"/>
  <c r="K94" i="76"/>
  <c r="R16" i="59"/>
  <c r="U45" i="61"/>
  <c r="U128" i="61"/>
  <c r="K43" i="76"/>
  <c r="R86" i="78"/>
  <c r="O47" i="62"/>
  <c r="O132" i="62"/>
  <c r="O207" i="62"/>
  <c r="N43" i="63"/>
  <c r="M28" i="72"/>
  <c r="K35" i="76"/>
  <c r="K202" i="76"/>
  <c r="R258" i="78"/>
  <c r="U164" i="61"/>
  <c r="U192" i="61"/>
  <c r="U219" i="61"/>
  <c r="U246" i="61"/>
  <c r="U276" i="61"/>
  <c r="U303" i="61"/>
  <c r="U330" i="61"/>
  <c r="O25" i="62"/>
  <c r="O105" i="62"/>
  <c r="O189" i="62"/>
  <c r="N15" i="63"/>
  <c r="K11" i="67"/>
  <c r="K118" i="73"/>
  <c r="K164" i="76"/>
  <c r="R117" i="78"/>
  <c r="R24" i="59"/>
  <c r="R53" i="59"/>
  <c r="U28" i="61"/>
  <c r="U55" i="61"/>
  <c r="U82" i="61"/>
  <c r="U112" i="61"/>
  <c r="U142" i="61"/>
  <c r="U175" i="61"/>
  <c r="U208" i="61"/>
  <c r="U241" i="61"/>
  <c r="U277" i="61"/>
  <c r="U307" i="61"/>
  <c r="U340" i="61"/>
  <c r="O74" i="62"/>
  <c r="O171" i="62"/>
  <c r="N20" i="63"/>
  <c r="S20" i="71"/>
  <c r="K68" i="76"/>
  <c r="K254" i="76"/>
  <c r="U343" i="61"/>
  <c r="O21" i="62"/>
  <c r="O67" i="62"/>
  <c r="O119" i="62"/>
  <c r="O184" i="62"/>
  <c r="O240" i="62"/>
  <c r="N48" i="63"/>
  <c r="M44" i="72"/>
  <c r="K166" i="76"/>
  <c r="R327" i="78"/>
  <c r="K92" i="76"/>
  <c r="R126" i="78"/>
  <c r="K21" i="73"/>
  <c r="K134" i="76"/>
  <c r="R101" i="78"/>
  <c r="K88" i="76"/>
  <c r="R123" i="78"/>
  <c r="R276" i="78"/>
  <c r="K90" i="73"/>
  <c r="K99" i="76"/>
  <c r="K266" i="76"/>
  <c r="R199" i="78"/>
  <c r="K316" i="76"/>
  <c r="R103" i="78"/>
  <c r="R227" i="78"/>
  <c r="R159" i="78"/>
  <c r="R302" i="78"/>
  <c r="M14" i="72"/>
  <c r="K10" i="81"/>
  <c r="R335" i="78"/>
  <c r="R317" i="78"/>
  <c r="R299" i="78"/>
  <c r="R281" i="78"/>
  <c r="R263" i="78"/>
  <c r="R246" i="78"/>
  <c r="R228" i="78"/>
  <c r="R210" i="78"/>
  <c r="R192" i="78"/>
  <c r="R174" i="78"/>
  <c r="R156" i="78"/>
  <c r="R346" i="78"/>
  <c r="R328" i="78"/>
  <c r="R310" i="78"/>
  <c r="R292" i="78"/>
  <c r="R274" i="78"/>
  <c r="R256" i="78"/>
  <c r="R236" i="78"/>
  <c r="R218" i="78"/>
  <c r="R200" i="78"/>
  <c r="R182" i="78"/>
  <c r="R164" i="78"/>
  <c r="R146" i="78"/>
  <c r="R128" i="78"/>
  <c r="R118" i="78"/>
  <c r="R100" i="78"/>
  <c r="R82" i="78"/>
  <c r="R64" i="78"/>
  <c r="R46" i="78"/>
  <c r="R27" i="78"/>
  <c r="K375" i="76"/>
  <c r="K355" i="76"/>
  <c r="K337" i="76"/>
  <c r="K319" i="76"/>
  <c r="K301" i="76"/>
  <c r="K283" i="76"/>
  <c r="K264" i="76"/>
  <c r="K246" i="76"/>
  <c r="R333" i="78"/>
  <c r="R279" i="78"/>
  <c r="R226" i="78"/>
  <c r="R172" i="78"/>
  <c r="R336" i="78"/>
  <c r="R178" i="78"/>
  <c r="R95" i="78"/>
  <c r="R41" i="78"/>
  <c r="K350" i="76"/>
  <c r="K296" i="76"/>
  <c r="K241" i="76"/>
  <c r="K219" i="76"/>
  <c r="K201" i="76"/>
  <c r="K183" i="76"/>
  <c r="K165" i="76"/>
  <c r="K147" i="76"/>
  <c r="K129" i="76"/>
  <c r="K111" i="76"/>
  <c r="K93" i="76"/>
  <c r="K75" i="76"/>
  <c r="K57" i="76"/>
  <c r="K39" i="76"/>
  <c r="K20" i="76"/>
  <c r="L16" i="74"/>
  <c r="K111" i="73"/>
  <c r="K93" i="73"/>
  <c r="K75" i="73"/>
  <c r="K57" i="73"/>
  <c r="K36" i="73"/>
  <c r="K16" i="73"/>
  <c r="M37" i="72"/>
  <c r="M18" i="72"/>
  <c r="S27" i="71"/>
  <c r="R202" i="78"/>
  <c r="R98" i="78"/>
  <c r="R44" i="78"/>
  <c r="K353" i="76"/>
  <c r="K299" i="76"/>
  <c r="K244" i="76"/>
  <c r="R127" i="78"/>
  <c r="R60" i="78"/>
  <c r="K348" i="76"/>
  <c r="K260" i="76"/>
  <c r="K203" i="76"/>
  <c r="K149" i="76"/>
  <c r="K95" i="76"/>
  <c r="I13" i="80"/>
  <c r="R329" i="78"/>
  <c r="R311" i="78"/>
  <c r="R293" i="78"/>
  <c r="R275" i="78"/>
  <c r="R257" i="78"/>
  <c r="R240" i="78"/>
  <c r="R222" i="78"/>
  <c r="R204" i="78"/>
  <c r="R186" i="78"/>
  <c r="R168" i="78"/>
  <c r="R150" i="78"/>
  <c r="R340" i="78"/>
  <c r="R322" i="78"/>
  <c r="R304" i="78"/>
  <c r="R286" i="78"/>
  <c r="R268" i="78"/>
  <c r="R249" i="78"/>
  <c r="R230" i="78"/>
  <c r="R212" i="78"/>
  <c r="R194" i="78"/>
  <c r="R176" i="78"/>
  <c r="R158" i="78"/>
  <c r="R140" i="78"/>
  <c r="R122" i="78"/>
  <c r="R112" i="78"/>
  <c r="R94" i="78"/>
  <c r="R76" i="78"/>
  <c r="R58" i="78"/>
  <c r="R40" i="78"/>
  <c r="R21" i="78"/>
  <c r="K369" i="76"/>
  <c r="K349" i="76"/>
  <c r="K331" i="76"/>
  <c r="K313" i="76"/>
  <c r="K295" i="76"/>
  <c r="K277" i="76"/>
  <c r="K258" i="76"/>
  <c r="K240" i="76"/>
  <c r="R315" i="78"/>
  <c r="R261" i="78"/>
  <c r="R208" i="78"/>
  <c r="R154" i="78"/>
  <c r="R282" i="78"/>
  <c r="R141" i="78"/>
  <c r="R77" i="78"/>
  <c r="R22" i="78"/>
  <c r="K332" i="76"/>
  <c r="K278" i="76"/>
  <c r="K231" i="76"/>
  <c r="K213" i="76"/>
  <c r="K195" i="76"/>
  <c r="K177" i="76"/>
  <c r="K159" i="76"/>
  <c r="K141" i="76"/>
  <c r="K123" i="76"/>
  <c r="K105" i="76"/>
  <c r="K87" i="76"/>
  <c r="K69" i="76"/>
  <c r="K51" i="76"/>
  <c r="K33" i="76"/>
  <c r="K14" i="76"/>
  <c r="K122" i="73"/>
  <c r="K105" i="73"/>
  <c r="K87" i="73"/>
  <c r="K69" i="73"/>
  <c r="K49" i="73"/>
  <c r="K30" i="73"/>
  <c r="M49" i="72"/>
  <c r="M30" i="72"/>
  <c r="M12" i="72"/>
  <c r="R330" i="78"/>
  <c r="R148" i="78"/>
  <c r="R80" i="78"/>
  <c r="R323" i="78"/>
  <c r="R296" i="78"/>
  <c r="R269" i="78"/>
  <c r="R243" i="78"/>
  <c r="R216" i="78"/>
  <c r="R189" i="78"/>
  <c r="R162" i="78"/>
  <c r="R343" i="78"/>
  <c r="R316" i="78"/>
  <c r="R289" i="78"/>
  <c r="R262" i="78"/>
  <c r="R233" i="78"/>
  <c r="R206" i="78"/>
  <c r="R179" i="78"/>
  <c r="R152" i="78"/>
  <c r="R125" i="78"/>
  <c r="R106" i="78"/>
  <c r="R79" i="78"/>
  <c r="R52" i="78"/>
  <c r="R24" i="78"/>
  <c r="K362" i="76"/>
  <c r="K334" i="76"/>
  <c r="K307" i="76"/>
  <c r="K280" i="76"/>
  <c r="K252" i="76"/>
  <c r="R324" i="78"/>
  <c r="R244" i="78"/>
  <c r="R163" i="78"/>
  <c r="R232" i="78"/>
  <c r="R84" i="78"/>
  <c r="K370" i="76"/>
  <c r="K285" i="76"/>
  <c r="K225" i="76"/>
  <c r="K198" i="76"/>
  <c r="K171" i="76"/>
  <c r="K144" i="76"/>
  <c r="K117" i="76"/>
  <c r="K90" i="76"/>
  <c r="K63" i="76"/>
  <c r="K36" i="76"/>
  <c r="L15" i="75"/>
  <c r="K108" i="73"/>
  <c r="K81" i="73"/>
  <c r="K53" i="73"/>
  <c r="K22" i="73"/>
  <c r="M33" i="72"/>
  <c r="S24" i="71"/>
  <c r="R187" i="78"/>
  <c r="R62" i="78"/>
  <c r="K360" i="76"/>
  <c r="K288" i="76"/>
  <c r="R303" i="78"/>
  <c r="R110" i="78"/>
  <c r="K371" i="76"/>
  <c r="K282" i="76"/>
  <c r="K196" i="76"/>
  <c r="K131" i="76"/>
  <c r="K70" i="76"/>
  <c r="K15" i="76"/>
  <c r="K88" i="73"/>
  <c r="K31" i="73"/>
  <c r="S26" i="71"/>
  <c r="R130" i="78"/>
  <c r="R35" i="78"/>
  <c r="K323" i="76"/>
  <c r="K235" i="76"/>
  <c r="K181" i="76"/>
  <c r="K127" i="76"/>
  <c r="K73" i="76"/>
  <c r="K18" i="76"/>
  <c r="R344" i="78"/>
  <c r="R314" i="78"/>
  <c r="R287" i="78"/>
  <c r="R260" i="78"/>
  <c r="R234" i="78"/>
  <c r="R207" i="78"/>
  <c r="R180" i="78"/>
  <c r="R153" i="78"/>
  <c r="R334" i="78"/>
  <c r="R307" i="78"/>
  <c r="R280" i="78"/>
  <c r="R253" i="78"/>
  <c r="R224" i="78"/>
  <c r="R197" i="78"/>
  <c r="R170" i="78"/>
  <c r="R143" i="78"/>
  <c r="R132" i="78"/>
  <c r="R97" i="78"/>
  <c r="R70" i="78"/>
  <c r="R43" i="78"/>
  <c r="R15" i="78"/>
  <c r="K352" i="76"/>
  <c r="K325" i="76"/>
  <c r="K298" i="76"/>
  <c r="K271" i="76"/>
  <c r="K243" i="76"/>
  <c r="R297" i="78"/>
  <c r="R217" i="78"/>
  <c r="R135" i="78"/>
  <c r="R145" i="78"/>
  <c r="R59" i="78"/>
  <c r="K339" i="76"/>
  <c r="K259" i="76"/>
  <c r="K216" i="76"/>
  <c r="K189" i="76"/>
  <c r="K162" i="76"/>
  <c r="K135" i="76"/>
  <c r="K108" i="76"/>
  <c r="K81" i="76"/>
  <c r="K54" i="76"/>
  <c r="K27" i="76"/>
  <c r="L13" i="74"/>
  <c r="K99" i="73"/>
  <c r="K72" i="73"/>
  <c r="K42" i="73"/>
  <c r="K13" i="73"/>
  <c r="M24" i="72"/>
  <c r="R345" i="78"/>
  <c r="R116" i="78"/>
  <c r="R33" i="78"/>
  <c r="K335" i="76"/>
  <c r="K270" i="76"/>
  <c r="R175" i="78"/>
  <c r="R81" i="78"/>
  <c r="K336" i="76"/>
  <c r="K239" i="76"/>
  <c r="K178" i="76"/>
  <c r="K113" i="76"/>
  <c r="K52" i="76"/>
  <c r="L11" i="74"/>
  <c r="K70" i="73"/>
  <c r="K11" i="73"/>
  <c r="R312" i="78"/>
  <c r="R89" i="78"/>
  <c r="R13" i="78"/>
  <c r="K290" i="76"/>
  <c r="K217" i="76"/>
  <c r="K163" i="76"/>
  <c r="K109" i="76"/>
  <c r="K55" i="76"/>
  <c r="L14" i="74"/>
  <c r="K73" i="73"/>
  <c r="K14" i="73"/>
  <c r="S28" i="71"/>
  <c r="K13" i="67"/>
  <c r="O26" i="64"/>
  <c r="R211" i="78"/>
  <c r="R42" i="78"/>
  <c r="K308" i="76"/>
  <c r="K200" i="76"/>
  <c r="K121" i="76"/>
  <c r="K38" i="76"/>
  <c r="K85" i="73"/>
  <c r="M36" i="72"/>
  <c r="O25" i="64"/>
  <c r="R266" i="78"/>
  <c r="R305" i="78"/>
  <c r="I10" i="80"/>
  <c r="R341" i="78"/>
  <c r="D37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630]}"/>
    <s v="{[Medida].[Medida].&amp;[2]}"/>
    <s v="{[Keren].[Keren].[All]}"/>
    <s v="{[Cheshbon KM].[Hie Peilut].[Peilut 7].&amp;[Kod_Peilut_L7_712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4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</valueMetadata>
</metadata>
</file>

<file path=xl/sharedStrings.xml><?xml version="1.0" encoding="utf-8"?>
<sst xmlns="http://schemas.openxmlformats.org/spreadsheetml/2006/main" count="10903" uniqueCount="2974">
  <si>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</si>
  <si>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</si>
  <si>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</si>
  <si>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</si>
  <si>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</si>
  <si>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</si>
  <si>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</si>
  <si>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</si>
  <si>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</si>
  <si>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</si>
  <si>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</si>
  <si>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</si>
  <si>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</si>
  <si>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</si>
  <si>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</si>
  <si>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</si>
  <si>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</si>
  <si>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</si>
  <si>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</si>
  <si>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</si>
  <si>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</si>
  <si>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</si>
  <si>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</si>
  <si>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</si>
  <si>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</si>
  <si>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</si>
  <si>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</si>
  <si>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</si>
  <si>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</si>
  <si>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</si>
  <si>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</si>
  <si>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</si>
  <si>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</si>
  <si>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</si>
  <si>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</si>
  <si>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</si>
  <si>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</si>
  <si>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</si>
  <si>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</si>
  <si>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</si>
  <si>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</si>
  <si>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</si>
  <si>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</si>
  <si>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</si>
  <si>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</si>
  <si>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</si>
  <si>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</si>
  <si>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</si>
  <si>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</si>
  <si>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</si>
  <si>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</si>
  <si>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</si>
  <si>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</si>
  <si>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</si>
  <si>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</si>
  <si>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</si>
  <si>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</si>
  <si>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</si>
  <si>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</si>
  <si>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</si>
  <si>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</si>
  <si>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</si>
  <si>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</si>
  <si>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</si>
  <si>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</si>
  <si>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</si>
  <si>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</si>
  <si>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</si>
  <si>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</si>
  <si>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</si>
  <si>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</si>
  <si>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</si>
  <si>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</si>
  <si>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</si>
  <si>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</si>
  <si>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</si>
  <si>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</si>
  <si>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</si>
  <si>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</si>
  <si>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</si>
  <si>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</si>
  <si>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</si>
  <si>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</si>
  <si>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</si>
  <si>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</si>
  <si>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</si>
  <si>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</si>
  <si>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</si>
  <si>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</si>
  <si>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</si>
  <si>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</si>
  <si>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</si>
  <si>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</si>
  <si>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</si>
  <si>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</si>
  <si>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</si>
  <si>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</si>
  <si>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</si>
  <si>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</si>
  <si>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</si>
  <si>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</si>
  <si>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</si>
  <si>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</si>
  <si>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</si>
  <si>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</si>
  <si>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</si>
  <si>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</si>
  <si>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</si>
  <si>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</si>
  <si>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</si>
  <si>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</si>
  <si>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</si>
  <si>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</si>
  <si>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</si>
  <si>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</si>
  <si>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</si>
  <si>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</si>
  <si>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</si>
  <si>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</si>
  <si>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</si>
  <si>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</si>
  <si>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</si>
  <si>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</si>
  <si>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</si>
  <si>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</si>
  <si>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</si>
  <si>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</si>
  <si>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</si>
  <si>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</si>
  <si>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</si>
  <si>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</si>
  <si>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</si>
  <si>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</si>
  <si>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</si>
  <si>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</si>
  <si>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</si>
  <si>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</si>
  <si>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</si>
  <si>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</si>
  <si>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</si>
  <si>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</si>
  <si>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</si>
  <si>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</si>
  <si>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</si>
  <si>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</si>
  <si>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</si>
  <si>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</si>
  <si>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</si>
  <si>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</si>
  <si>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</si>
  <si>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</si>
  <si>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</si>
  <si>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</si>
  <si>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</si>
  <si>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</si>
  <si>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</si>
  <si>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</si>
  <si>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</si>
  <si>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</si>
  <si>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</si>
  <si>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</si>
  <si>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</si>
  <si>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</si>
  <si>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</si>
  <si>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</si>
  <si>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</si>
  <si>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</si>
  <si>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</si>
  <si>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</si>
  <si>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</si>
  <si>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</si>
  <si>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</si>
  <si>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</si>
  <si>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</si>
  <si>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</si>
  <si>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</si>
  <si>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</si>
  <si>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</si>
  <si>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</si>
  <si>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</si>
  <si>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</si>
  <si>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</si>
  <si>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</si>
  <si>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</si>
  <si>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</si>
  <si>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</si>
  <si>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</si>
  <si>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</si>
  <si>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</si>
  <si>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</si>
  <si>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</si>
  <si>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</si>
  <si>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</si>
  <si>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</si>
  <si>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</si>
  <si>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</si>
  <si>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</si>
  <si>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</si>
  <si>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</si>
  <si>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</si>
  <si>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</si>
  <si>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</si>
  <si>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</si>
  <si>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</si>
  <si>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</si>
  <si>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</si>
  <si>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</si>
  <si>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</si>
  <si>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</si>
  <si>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</si>
  <si>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</si>
  <si>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</si>
  <si>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</si>
  <si>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</si>
  <si>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</si>
  <si>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</si>
  <si>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</si>
  <si>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</si>
  <si>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</si>
  <si>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</si>
  <si>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</si>
  <si>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</si>
  <si>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</si>
  <si>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</si>
  <si>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</si>
  <si>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</si>
  <si>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</si>
  <si>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</si>
  <si>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</si>
  <si>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</si>
  <si>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</si>
  <si>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משלימה (מספר אוצר 659) - מסלול לבני 60 ומעלה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</si>
  <si>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</si>
  <si>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</si>
  <si>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</si>
  <si>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</si>
  <si>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</si>
  <si>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</si>
  <si>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</si>
  <si>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</si>
  <si>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</si>
  <si>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</si>
  <si>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</si>
  <si>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</si>
  <si>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</si>
  <si>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</si>
  <si>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</si>
  <si>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</si>
  <si>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</si>
  <si>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</si>
  <si>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</si>
  <si>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</si>
  <si>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</si>
  <si>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</si>
  <si>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</si>
  <si>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</si>
  <si>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</si>
  <si>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</si>
  <si>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</si>
  <si>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</si>
  <si>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</si>
  <si>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</si>
  <si>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</si>
  <si>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</si>
  <si>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</si>
  <si>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</si>
  <si>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</si>
  <si>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</si>
  <si>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</si>
  <si>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</si>
  <si>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</si>
  <si>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</si>
  <si>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</si>
  <si>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</si>
  <si>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</si>
  <si>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</si>
  <si>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</si>
  <si>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</si>
  <si>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</si>
  <si>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</si>
  <si>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</si>
  <si>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</si>
  <si>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</si>
  <si>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</si>
  <si>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</si>
  <si>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</si>
  <si>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</si>
  <si>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</si>
  <si>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</si>
  <si>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</si>
  <si>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</si>
  <si>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</si>
  <si>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</si>
  <si>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</si>
  <si>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</si>
  <si>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</si>
  <si>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</si>
  <si>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</si>
  <si>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</si>
  <si>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</si>
  <si>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</si>
  <si>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</si>
  <si>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</si>
  <si>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</si>
  <si>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</si>
  <si>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</si>
  <si>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</si>
  <si>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</si>
  <si>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</si>
  <si>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</si>
  <si>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</si>
  <si>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</si>
  <si>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</si>
  <si>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</si>
  <si>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</si>
  <si>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</si>
  <si>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</si>
  <si>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</si>
  <si>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</si>
  <si>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</si>
  <si>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</si>
  <si>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</si>
  <si>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</si>
  <si>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</si>
  <si>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</si>
  <si>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</si>
  <si>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</si>
  <si>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</si>
  <si>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</si>
  <si>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</si>
  <si>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</si>
  <si>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</si>
  <si>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</si>
  <si>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</si>
  <si>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</si>
  <si>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</si>
  <si>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</si>
  <si>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</si>
  <si>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</si>
  <si>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</si>
  <si>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</si>
  <si>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</si>
  <si>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</si>
  <si>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</si>
  <si>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</si>
  <si>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</si>
  <si>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</si>
  <si>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</si>
  <si>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</si>
  <si>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</si>
  <si>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</si>
  <si>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</si>
  <si>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</si>
  <si>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</si>
  <si>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</si>
  <si>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</si>
  <si>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</si>
  <si>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</si>
  <si>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</si>
  <si>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</si>
  <si>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</si>
  <si>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</si>
  <si>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</si>
  <si>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</si>
  <si>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</si>
  <si>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</si>
  <si>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</si>
  <si>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</si>
  <si>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</si>
  <si>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</si>
  <si>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</si>
  <si>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</si>
  <si>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</si>
  <si>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</si>
  <si>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</si>
  <si>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</si>
  <si>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</si>
  <si>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</si>
  <si>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</si>
  <si>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</si>
  <si>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</si>
  <si>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</si>
  <si>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</si>
  <si>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</si>
  <si>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</si>
  <si>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</si>
  <si>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</si>
  <si>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</si>
  <si>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</si>
  <si>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</si>
  <si>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</si>
  <si>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</si>
  <si>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</si>
  <si>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</si>
  <si>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</si>
  <si>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</si>
  <si>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</si>
  <si>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</si>
  <si>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</si>
  <si>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</si>
  <si>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</si>
  <si>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</si>
  <si>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</si>
  <si>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</si>
  <si>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</si>
  <si>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</si>
  <si>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</si>
  <si>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</si>
  <si>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</si>
  <si>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</si>
  <si>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</si>
  <si>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</si>
  <si>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</si>
  <si>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</si>
  <si>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</si>
  <si>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</si>
  <si>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</si>
  <si>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</si>
  <si>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</si>
  <si>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</si>
  <si>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</si>
  <si>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</si>
  <si>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</si>
  <si>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</si>
  <si>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</si>
  <si>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</si>
  <si>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</si>
  <si>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</si>
  <si>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</si>
  <si>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</si>
  <si>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</si>
  <si>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</si>
  <si>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</si>
  <si>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</si>
  <si>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</si>
  <si>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</si>
  <si>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</si>
  <si>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</si>
  <si>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</si>
  <si>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</si>
  <si>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</si>
  <si>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</si>
  <si>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</si>
  <si>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</si>
  <si>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</si>
  <si>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</si>
  <si>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</si>
  <si>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</si>
  <si>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</si>
  <si>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</si>
  <si>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</si>
  <si>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</si>
  <si>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</si>
  <si>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</si>
  <si>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</si>
  <si>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</si>
  <si>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</si>
  <si>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</si>
  <si>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</si>
  <si>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</si>
  <si>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</si>
  <si>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</si>
  <si>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</si>
  <si>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</si>
  <si>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</si>
  <si>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</si>
  <si>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</si>
  <si>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</si>
  <si>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</si>
  <si>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</si>
  <si>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</si>
  <si>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</si>
  <si>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</si>
  <si>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</si>
  <si>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</si>
  <si>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</si>
  <si>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</si>
  <si>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</si>
  <si>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</si>
  <si>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</si>
  <si>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</si>
  <si>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</si>
  <si>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</si>
  <si>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</si>
  <si>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</si>
  <si>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</si>
  <si>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</si>
  <si>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</si>
  <si>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</si>
  <si>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</si>
  <si>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</si>
  <si>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</si>
  <si>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</si>
  <si>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</si>
  <si>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</si>
  <si>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</si>
  <si>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</si>
  <si>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</si>
  <si>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</si>
  <si>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</si>
  <si>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</si>
  <si>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</si>
  <si>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</si>
  <si>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</si>
  <si>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</si>
  <si>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</si>
  <si>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</si>
  <si>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</si>
  <si>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</si>
  <si>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</si>
  <si>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</si>
  <si>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</si>
  <si>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</si>
  <si>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</si>
  <si>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</si>
  <si>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</si>
  <si>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</si>
  <si>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</si>
  <si>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</si>
  <si>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</si>
  <si>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</si>
  <si>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</si>
  <si>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</si>
  <si>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</si>
  <si>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</si>
  <si>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</si>
  <si>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</si>
  <si>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</si>
  <si>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</si>
  <si>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</si>
  <si>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</si>
  <si>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</si>
  <si>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</si>
  <si>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</si>
  <si>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</si>
  <si>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</si>
  <si>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</si>
  <si>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</si>
  <si>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</si>
  <si>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</si>
  <si>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</si>
  <si>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</si>
  <si>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</si>
  <si>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</si>
  <si>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</si>
  <si>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</si>
  <si>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</si>
  <si>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</si>
  <si>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</si>
  <si>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</si>
  <si>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</si>
  <si>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</si>
  <si>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</si>
  <si>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</si>
  <si>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</si>
  <si>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</si>
  <si>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</si>
  <si>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</si>
  <si>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</si>
  <si>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</si>
  <si>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</si>
  <si>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</si>
  <si>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</si>
  <si>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</si>
  <si>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</si>
  <si>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</si>
  <si>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</si>
  <si>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</si>
  <si>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</si>
  <si>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</si>
  <si>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</si>
  <si>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</si>
  <si>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</si>
  <si>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</si>
  <si>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</si>
  <si>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</si>
  <si>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</si>
  <si>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</si>
  <si>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</si>
  <si>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</si>
  <si>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</si>
  <si>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</si>
  <si>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</si>
  <si>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</si>
  <si>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</si>
  <si>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</si>
  <si>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</si>
  <si>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</si>
  <si>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</si>
  <si>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</si>
  <si>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</si>
  <si>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</si>
  <si>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</si>
  <si>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</si>
  <si>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</si>
  <si>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</si>
  <si>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</si>
  <si>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</si>
  <si>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</si>
  <si>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</si>
  <si>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</si>
  <si>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</si>
  <si>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</si>
  <si>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</si>
  <si>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</si>
  <si>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</si>
  <si>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</si>
  <si>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</si>
  <si>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</si>
  <si>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</si>
  <si>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</si>
  <si>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</si>
  <si>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</si>
  <si>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</si>
  <si>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</si>
  <si>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</si>
  <si>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</si>
  <si>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</si>
  <si>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</si>
  <si>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</si>
  <si>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</si>
  <si>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</si>
  <si>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</si>
  <si>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</si>
  <si>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</si>
  <si>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</si>
  <si>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</si>
  <si>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</si>
  <si>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</si>
  <si>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</si>
  <si>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</si>
  <si>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</si>
  <si>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</si>
  <si>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</si>
  <si>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</si>
  <si>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</si>
  <si>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</si>
  <si>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</si>
  <si>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</si>
  <si>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</si>
  <si>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</si>
  <si>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</si>
  <si>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</si>
  <si>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</si>
  <si>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</si>
  <si>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</si>
  <si>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</si>
  <si>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</si>
  <si>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</si>
  <si>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</si>
  <si>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</si>
  <si>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</si>
  <si>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</si>
  <si>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</si>
  <si>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</si>
  <si>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</si>
  <si>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</si>
  <si>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</si>
  <si>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</si>
  <si>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</si>
  <si>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</si>
  <si>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</si>
  <si>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</si>
  <si>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</si>
  <si>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</si>
  <si>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</si>
  <si>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</si>
  <si>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</si>
  <si>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</si>
  <si>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</si>
  <si>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</si>
  <si>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</si>
  <si>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</si>
  <si>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</si>
  <si>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</si>
  <si>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</si>
  <si>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</si>
  <si>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</si>
  <si>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</si>
  <si>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</si>
  <si>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</si>
  <si>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</si>
  <si>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</si>
  <si>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</si>
  <si>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</si>
  <si>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</si>
  <si>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</si>
  <si>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</si>
  <si>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</si>
  <si>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</si>
  <si>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</si>
  <si>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</si>
  <si>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</si>
  <si>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</si>
  <si>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</si>
  <si>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</si>
  <si>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</si>
  <si>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</si>
  <si>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</si>
  <si>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</si>
  <si>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</si>
  <si>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</si>
  <si>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</si>
  <si>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</si>
  <si>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</si>
  <si>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</si>
  <si>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</si>
  <si>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</si>
  <si>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</si>
  <si>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</si>
  <si>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</si>
  <si>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</si>
  <si>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</si>
  <si>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</si>
  <si>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</si>
  <si>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</si>
  <si>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</si>
  <si>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</si>
  <si>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</si>
  <si>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</si>
  <si>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</si>
  <si>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</si>
  <si>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</si>
  <si>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</si>
  <si>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</si>
  <si>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</si>
  <si>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</si>
  <si>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</si>
  <si>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</si>
  <si>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</si>
  <si>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</si>
  <si>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</si>
  <si>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</si>
  <si>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</si>
  <si>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</si>
  <si>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</si>
  <si>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</si>
  <si>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</si>
  <si>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</si>
  <si>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</si>
  <si>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</si>
  <si>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</si>
  <si>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</si>
  <si>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</si>
  <si>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</si>
  <si>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</si>
  <si>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</si>
  <si>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</si>
  <si>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</si>
  <si>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</si>
  <si>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</si>
  <si>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</si>
  <si>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</si>
  <si>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</si>
  <si>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</si>
  <si>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</si>
  <si>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</si>
  <si>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</si>
  <si>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</si>
  <si>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</si>
  <si>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</si>
  <si>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</si>
  <si>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</si>
  <si>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</si>
  <si>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</si>
  <si>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</si>
  <si>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</si>
  <si>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</si>
  <si>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</si>
  <si>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</si>
  <si>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</si>
  <si>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</si>
  <si>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</si>
  <si>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</si>
  <si>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</si>
  <si>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</si>
  <si>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</si>
  <si>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</si>
  <si>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</si>
  <si>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</si>
  <si>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</si>
  <si>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</si>
  <si>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</si>
  <si>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</si>
  <si>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</si>
  <si>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</si>
  <si>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</si>
  <si>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</si>
  <si>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</si>
  <si>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</si>
  <si>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</si>
  <si>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</si>
  <si>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</si>
  <si>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</si>
  <si>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</si>
  <si>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</si>
  <si>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</si>
  <si>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</si>
  <si>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</si>
  <si>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</si>
  <si>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</si>
  <si>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</si>
  <si>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</si>
  <si>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</si>
  <si>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</si>
  <si>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</si>
  <si>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</si>
  <si>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</si>
  <si>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</si>
  <si>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</si>
  <si>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</si>
  <si>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</si>
  <si>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</si>
  <si>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</si>
  <si>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</si>
  <si>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</si>
  <si>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</si>
  <si>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</si>
  <si>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</si>
  <si>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</si>
  <si>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</si>
  <si>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</si>
  <si>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</si>
  <si>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</si>
  <si>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</si>
  <si>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</si>
  <si>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</si>
  <si>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</si>
  <si>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</si>
  <si>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</si>
  <si>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</si>
  <si>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</si>
  <si>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</si>
  <si>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</si>
  <si>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</si>
  <si>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</si>
  <si>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</si>
  <si>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</si>
  <si>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</si>
  <si>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</si>
  <si>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</si>
  <si>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</si>
  <si>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</si>
  <si>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</si>
  <si>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</si>
  <si>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</si>
  <si>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</si>
  <si>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</si>
  <si>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</si>
  <si>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</si>
  <si>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</si>
  <si>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</si>
  <si>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</si>
  <si>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</si>
  <si>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</si>
  <si>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</si>
  <si>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</si>
  <si>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</si>
  <si>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</si>
  <si>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</si>
  <si>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</si>
  <si>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</si>
  <si>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</si>
  <si>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</si>
  <si>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</si>
  <si>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</si>
  <si>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</si>
  <si>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</si>
  <si>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</si>
  <si>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</si>
  <si>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</si>
  <si>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</si>
  <si>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</si>
  <si>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</si>
  <si>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</si>
  <si>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</si>
  <si>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</si>
  <si>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</si>
  <si>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</si>
  <si>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</si>
  <si>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</si>
  <si>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</si>
  <si>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</si>
  <si>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</si>
  <si>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</si>
  <si>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</si>
  <si>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</si>
  <si>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</si>
  <si>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</si>
  <si>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</si>
  <si>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</si>
  <si>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</si>
  <si>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</si>
  <si>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</si>
  <si>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</si>
  <si>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</si>
  <si>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</si>
  <si>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</si>
  <si>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</si>
  <si>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</si>
  <si>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</si>
  <si>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</si>
  <si>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</si>
  <si>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</si>
  <si>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</si>
  <si>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</si>
  <si>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</si>
  <si>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</si>
  <si>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</si>
  <si>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</si>
  <si>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</si>
  <si>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</si>
  <si>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</si>
  <si>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</si>
  <si>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</si>
  <si>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</si>
  <si>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</si>
  <si>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</si>
  <si>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</si>
  <si>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</si>
  <si>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</si>
  <si>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</si>
  <si>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</si>
  <si>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</si>
  <si>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</si>
  <si>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</si>
  <si>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</si>
  <si>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</si>
  <si>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</si>
  <si>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</si>
  <si>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</si>
  <si>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</si>
  <si>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</si>
  <si>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</si>
  <si>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</si>
  <si>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</si>
  <si>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</si>
  <si>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</si>
  <si>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</si>
  <si>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</si>
  <si>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</si>
  <si>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</si>
  <si>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</si>
  <si>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</si>
  <si>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</si>
  <si>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</si>
  <si>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</si>
  <si>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</si>
  <si>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</si>
  <si>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</si>
  <si>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</si>
  <si>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</si>
  <si>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</si>
  <si>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</si>
  <si>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</si>
  <si>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</si>
  <si>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</si>
  <si>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</si>
  <si>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</si>
  <si>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</si>
  <si>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</si>
  <si>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</si>
  <si>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</si>
  <si>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</si>
  <si>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</si>
  <si>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</si>
  <si>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</si>
  <si>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</si>
  <si>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</si>
  <si>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</si>
  <si>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</si>
  <si>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</si>
  <si>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</si>
  <si>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</si>
  <si>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</si>
  <si>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</si>
  <si>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</si>
  <si>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</si>
  <si>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</si>
  <si>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</si>
  <si>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</si>
  <si>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</si>
  <si>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</si>
  <si>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</si>
  <si>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</si>
  <si>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</si>
  <si>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</si>
  <si>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</si>
  <si>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</si>
  <si>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</si>
  <si>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</si>
  <si>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</si>
  <si>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</si>
  <si>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</si>
  <si>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</si>
  <si>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</si>
  <si>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</si>
  <si>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</si>
  <si>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</si>
  <si>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</si>
  <si>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</si>
  <si>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</si>
  <si>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</si>
  <si>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</si>
  <si>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</si>
  <si>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</si>
  <si>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</si>
  <si>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</si>
  <si>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</si>
  <si>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</si>
  <si>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</si>
  <si>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</si>
  <si>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</si>
  <si>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</si>
  <si>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</si>
  <si>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</si>
  <si>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</si>
  <si>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</si>
  <si>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</si>
  <si>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</si>
  <si>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</si>
  <si>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</si>
  <si>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</si>
  <si>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</si>
  <si>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</si>
  <si>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</si>
  <si>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</si>
  <si>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</si>
  <si>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</si>
  <si>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</si>
  <si>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</si>
  <si>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</si>
  <si>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</si>
  <si>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</si>
  <si>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</si>
  <si>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</si>
  <si>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</si>
  <si>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</si>
  <si>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</si>
  <si>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</si>
  <si>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</si>
  <si>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</si>
  <si>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</si>
  <si>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</si>
  <si>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</si>
  <si>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</si>
  <si>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</si>
  <si>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</si>
  <si>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</si>
  <si>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</si>
  <si>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</si>
  <si>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</si>
  <si>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</si>
  <si>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</si>
  <si>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</si>
  <si>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</si>
  <si>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</si>
  <si>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</si>
  <si>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</si>
  <si>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</si>
  <si>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</si>
  <si>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</si>
  <si>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</si>
  <si>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</si>
  <si>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</si>
  <si>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</si>
  <si>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</si>
  <si>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</si>
  <si>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</si>
  <si>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</si>
  <si>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</si>
  <si>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</si>
  <si>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</si>
  <si>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</si>
  <si>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</si>
  <si>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</si>
  <si>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</si>
  <si>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</si>
  <si>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</si>
  <si>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</si>
  <si>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</si>
  <si>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</si>
  <si>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</si>
  <si>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</si>
  <si>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</si>
  <si>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</si>
  <si>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</si>
  <si>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</si>
  <si>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</si>
  <si>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</si>
  <si>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</si>
  <si>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</si>
  <si>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</si>
  <si>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</si>
  <si>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</si>
  <si>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</si>
  <si>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</si>
  <si>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</si>
  <si>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</si>
  <si>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</si>
  <si>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</si>
  <si>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</si>
  <si>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</si>
  <si>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</si>
  <si>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</si>
  <si>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</si>
  <si>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</si>
  <si>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</si>
  <si>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</si>
  <si>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</si>
  <si>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</si>
  <si>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</si>
  <si>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</si>
  <si>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</si>
  <si>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</si>
  <si>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</si>
  <si>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</si>
  <si>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</si>
  <si>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</si>
  <si>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</si>
  <si>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</si>
  <si>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</si>
  <si>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</si>
  <si>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</si>
  <si>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</si>
  <si>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</si>
  <si>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</si>
  <si>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</si>
  <si>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</si>
  <si>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</si>
  <si>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</si>
  <si>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</si>
  <si>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</si>
  <si>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</si>
  <si>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</si>
  <si>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</si>
  <si>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</si>
  <si>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</si>
  <si>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</si>
  <si>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</si>
  <si>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</si>
  <si>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</si>
  <si>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</si>
  <si>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</si>
  <si>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</si>
  <si>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</si>
  <si>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</si>
  <si>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</si>
  <si>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</si>
  <si>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</si>
  <si>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</si>
  <si>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</si>
  <si>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</si>
  <si>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</si>
  <si>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</si>
  <si>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</si>
  <si>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</si>
  <si>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</si>
  <si>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</si>
  <si>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</si>
  <si>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</si>
  <si>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</si>
  <si>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</si>
  <si>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</si>
  <si>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</si>
  <si>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</si>
  <si>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</si>
  <si>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</si>
  <si>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</si>
  <si>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</si>
  <si>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</si>
  <si>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</si>
  <si>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</si>
  <si>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</si>
  <si>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</si>
  <si>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</si>
  <si>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</si>
  <si>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</si>
  <si>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</si>
  <si>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</si>
  <si>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</si>
  <si>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</si>
  <si>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</si>
  <si>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</si>
  <si>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</si>
  <si>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</si>
  <si>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</si>
  <si>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</si>
  <si>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</si>
  <si>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</si>
  <si>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</si>
  <si>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</si>
  <si>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</si>
  <si>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</si>
  <si>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</si>
  <si>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</si>
  <si>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</si>
  <si>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</si>
  <si>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</si>
  <si>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</si>
  <si>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</si>
  <si>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</si>
  <si>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</si>
  <si>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</si>
  <si>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</si>
  <si>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</si>
  <si>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</si>
  <si>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</si>
  <si>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</si>
  <si>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</si>
  <si>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</si>
  <si>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</si>
  <si>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</si>
  <si>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</si>
  <si>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</si>
  <si>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</si>
  <si>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</si>
  <si>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</si>
  <si>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</si>
  <si>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</si>
  <si>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</si>
  <si>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</si>
  <si>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</si>
  <si>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</si>
  <si>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</si>
  <si>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</si>
  <si>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</si>
  <si>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</si>
  <si>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</si>
  <si>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</si>
  <si>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</si>
  <si>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</si>
  <si>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</si>
  <si>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</si>
  <si>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</si>
  <si>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</si>
  <si>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</si>
  <si>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</si>
  <si>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</si>
  <si>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</si>
  <si>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</si>
  <si>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</si>
  <si>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</si>
  <si>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</si>
  <si>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</si>
  <si>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</si>
  <si>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</si>
  <si>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</si>
  <si>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</si>
  <si>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</si>
  <si>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</si>
  <si>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</si>
  <si>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</si>
  <si>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</si>
  <si>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</si>
  <si>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</si>
  <si>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</si>
  <si>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</si>
  <si>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</si>
  <si>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</si>
  <si>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</si>
  <si>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</si>
  <si>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</si>
  <si>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</si>
  <si>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</si>
  <si>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</si>
  <si>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</si>
  <si>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</si>
  <si>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</si>
  <si>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</si>
  <si>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</si>
  <si>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</si>
  <si>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</si>
  <si>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</si>
  <si>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</si>
  <si>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</si>
  <si>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</si>
  <si>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</si>
  <si>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</si>
  <si>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</si>
  <si>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</si>
  <si>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</si>
  <si>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</si>
  <si>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</si>
  <si>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</si>
  <si>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</si>
  <si>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</si>
  <si>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</si>
  <si>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</si>
  <si>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</si>
  <si>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</si>
  <si>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</si>
  <si>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</si>
  <si>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</si>
  <si>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</si>
  <si>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</si>
  <si>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</si>
  <si>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</si>
  <si>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</si>
  <si>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</si>
  <si>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</si>
  <si>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</si>
  <si>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</si>
  <si>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</si>
  <si>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</si>
  <si>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</si>
  <si>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</si>
  <si>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</si>
  <si>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</si>
  <si>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</si>
  <si>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</si>
  <si>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</si>
  <si>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</si>
  <si>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</si>
  <si>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</si>
  <si>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</si>
  <si>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</si>
  <si>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</si>
  <si>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</si>
  <si>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</si>
  <si>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</si>
  <si>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</si>
  <si>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</si>
  <si>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</si>
  <si>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</si>
  <si>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</si>
  <si>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</si>
  <si>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</si>
  <si>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</si>
  <si>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</si>
  <si>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</si>
  <si>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</si>
  <si>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</si>
  <si>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</si>
  <si>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</si>
  <si>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</si>
  <si>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</si>
  <si>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</si>
  <si>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</si>
  <si>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</si>
  <si>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</si>
  <si>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</si>
  <si>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</si>
  <si>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</si>
  <si>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</si>
  <si>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</si>
  <si>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</si>
  <si>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</si>
  <si>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</si>
  <si>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</si>
  <si>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</si>
  <si>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</si>
  <si>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</si>
  <si>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</si>
  <si>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</si>
  <si>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</si>
  <si>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</si>
  <si>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</si>
  <si>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</si>
  <si>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</si>
  <si>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</si>
  <si>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</si>
  <si>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</si>
  <si>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</si>
  <si>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</si>
  <si>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</si>
  <si>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</si>
  <si>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</si>
  <si>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</si>
  <si>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</si>
  <si>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</si>
  <si>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</si>
  <si>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</si>
  <si>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</si>
  <si>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</si>
  <si>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</si>
  <si>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</si>
  <si>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</si>
  <si>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</si>
  <si>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</si>
  <si>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</si>
  <si>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</si>
  <si>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</si>
  <si>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</si>
  <si>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</si>
  <si>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</si>
  <si>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</si>
  <si>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</si>
  <si>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</si>
  <si>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</si>
  <si>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</si>
  <si>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</si>
  <si>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</si>
  <si>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</si>
  <si>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</si>
  <si>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</si>
  <si>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</si>
  <si>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</si>
  <si>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</si>
  <si>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</si>
  <si>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</si>
  <si>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</si>
  <si>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</si>
  <si>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</si>
  <si>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</si>
  <si>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</si>
  <si>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</si>
  <si>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</si>
  <si>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</si>
  <si>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</si>
  <si>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</si>
  <si>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</si>
  <si>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</si>
  <si>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</si>
  <si>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</si>
  <si>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</si>
  <si>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</si>
  <si>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</si>
  <si>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</si>
  <si>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</si>
  <si>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</si>
  <si>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</si>
  <si>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</si>
  <si>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</si>
  <si>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</si>
  <si>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</si>
  <si>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</si>
  <si>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</si>
  <si>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</si>
  <si>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</si>
  <si>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</si>
  <si>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</si>
  <si>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</si>
  <si>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</si>
  <si>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</si>
  <si>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</si>
  <si>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</si>
  <si>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</si>
  <si>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</si>
  <si>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</si>
  <si>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</si>
  <si>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</si>
  <si>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</si>
  <si>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</si>
  <si>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</si>
  <si>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</si>
  <si>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</si>
  <si>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</si>
  <si>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</si>
  <si>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</si>
  <si>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</si>
  <si>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</si>
  <si>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</si>
  <si>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</si>
  <si>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</si>
  <si>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</si>
  <si>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</si>
  <si>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</si>
  <si>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</si>
  <si>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</si>
  <si>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</si>
  <si>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</si>
  <si>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</si>
  <si>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</si>
  <si>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</si>
  <si>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</si>
  <si>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</si>
  <si>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</si>
  <si>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</si>
  <si>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</si>
  <si>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</si>
  <si>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</si>
  <si>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</si>
  <si>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</si>
  <si>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</si>
  <si>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</si>
  <si>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</si>
  <si>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</si>
  <si>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</si>
  <si>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</si>
  <si>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</si>
  <si>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</si>
  <si>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</si>
  <si>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</si>
  <si>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</si>
  <si>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</si>
  <si>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</si>
  <si>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</si>
  <si>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</si>
  <si>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</si>
  <si>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</si>
  <si>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</si>
  <si>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</si>
  <si>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</si>
  <si>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</si>
  <si>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</si>
  <si>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</si>
  <si>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</si>
  <si>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</si>
  <si>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</si>
  <si>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</si>
  <si>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</si>
  <si>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</si>
  <si>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</si>
  <si>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</si>
  <si>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</si>
  <si>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</si>
  <si>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</si>
  <si>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</si>
  <si>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</si>
  <si>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</si>
  <si>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</si>
  <si>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</si>
  <si>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</si>
  <si>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</si>
  <si>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</si>
  <si>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</si>
  <si>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</si>
  <si>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</si>
  <si>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</si>
  <si>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</si>
  <si>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</si>
  <si>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</si>
  <si>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</si>
  <si>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</si>
  <si>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</si>
  <si>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</si>
  <si>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</si>
  <si>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</si>
  <si>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</si>
  <si>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</si>
  <si>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</si>
  <si>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</si>
  <si>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</si>
  <si>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</si>
  <si>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</si>
  <si>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</si>
  <si>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</si>
  <si>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</si>
  <si>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</si>
  <si>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</si>
  <si>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</si>
  <si>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</si>
  <si>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</si>
  <si>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</si>
  <si>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</si>
  <si>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</si>
  <si>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</si>
  <si>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</si>
  <si>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</si>
  <si>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</si>
  <si>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</si>
  <si>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</si>
  <si>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</si>
  <si>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</si>
  <si>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</si>
  <si>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</si>
  <si>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</si>
  <si>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</si>
  <si>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</si>
  <si>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</si>
  <si>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</si>
  <si>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</si>
  <si>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</si>
  <si>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</si>
  <si>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</si>
  <si>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</si>
  <si>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</si>
  <si>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</si>
  <si>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</si>
  <si>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</si>
  <si>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</si>
  <si>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</si>
  <si>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</si>
  <si>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</si>
  <si>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</si>
  <si>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</si>
  <si>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</si>
  <si>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</si>
  <si>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</si>
  <si>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</si>
  <si>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</si>
  <si>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</si>
  <si>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</si>
  <si>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</si>
  <si>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</si>
  <si>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</si>
  <si>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</si>
  <si>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</si>
  <si>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</si>
  <si>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</si>
  <si>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</si>
  <si>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</si>
  <si>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</si>
  <si>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</si>
  <si>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</si>
  <si>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</si>
  <si>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</si>
  <si>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</si>
  <si>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</si>
  <si>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</si>
  <si>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</si>
  <si>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</si>
  <si>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</si>
  <si>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תלבונד 20</t>
  </si>
  <si>
    <t>1147958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</si>
  <si>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</si>
  <si>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</si>
  <si>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</si>
  <si>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</si>
  <si>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</si>
  <si>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</si>
  <si>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</si>
  <si>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</si>
  <si>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</si>
  <si>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</si>
  <si>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</si>
  <si>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</si>
  <si>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</si>
  <si>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</si>
  <si>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</si>
  <si>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</si>
  <si>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</si>
  <si>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</si>
  <si>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</si>
  <si>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</si>
  <si>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</si>
  <si>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</si>
  <si>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</si>
  <si>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</si>
  <si>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</si>
  <si>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</si>
  <si>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</si>
  <si>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</si>
  <si>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</si>
  <si>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</si>
  <si>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</si>
  <si>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</si>
  <si>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</si>
  <si>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</si>
  <si>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</si>
  <si>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</si>
  <si>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</si>
  <si>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</si>
  <si>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</si>
  <si>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</si>
  <si>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</si>
  <si>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</si>
  <si>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</si>
  <si>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</si>
  <si>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</si>
  <si>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</si>
  <si>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</si>
  <si>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</si>
  <si>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</si>
  <si>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</si>
  <si>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</si>
  <si>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</si>
  <si>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</si>
  <si>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</si>
  <si>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</si>
  <si>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</si>
  <si>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</si>
  <si>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</si>
  <si>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</si>
  <si>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</si>
  <si>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</si>
  <si>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</si>
  <si>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</si>
  <si>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</si>
  <si>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</si>
  <si>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</si>
  <si>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</si>
  <si>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</si>
  <si>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</si>
  <si>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</si>
  <si>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</si>
  <si>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</si>
  <si>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</si>
  <si>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</si>
  <si>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</si>
  <si>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</si>
  <si>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</si>
  <si>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</si>
  <si>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</si>
  <si>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</si>
  <si>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</si>
  <si>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</si>
  <si>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</si>
  <si>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</si>
  <si>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</si>
  <si>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</si>
  <si>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</si>
  <si>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</si>
  <si>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</si>
  <si>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</si>
  <si>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</si>
  <si>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</si>
  <si>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</si>
  <si>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</si>
  <si>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</si>
  <si>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</si>
  <si>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</si>
  <si>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</si>
  <si>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</si>
  <si>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</si>
  <si>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</si>
  <si>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</si>
  <si>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</si>
  <si>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</si>
  <si>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</si>
  <si>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</si>
  <si>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</si>
  <si>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</si>
  <si>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</si>
  <si>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</si>
  <si>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</si>
  <si>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</si>
  <si>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</si>
  <si>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</si>
  <si>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</si>
  <si>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</si>
  <si>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</si>
  <si>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</si>
  <si>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</si>
  <si>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</si>
  <si>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</si>
  <si>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</si>
  <si>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</si>
  <si>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</si>
  <si>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</si>
  <si>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</si>
  <si>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</si>
  <si>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</si>
  <si>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</si>
  <si>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</si>
  <si>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</si>
  <si>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</si>
  <si>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</si>
  <si>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</si>
  <si>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</si>
  <si>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</si>
  <si>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</si>
  <si>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</si>
  <si>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</si>
  <si>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</si>
  <si>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</si>
  <si>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</si>
  <si>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</si>
  <si>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</si>
  <si>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</si>
  <si>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</si>
  <si>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</si>
  <si>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</si>
  <si>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</si>
  <si>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</si>
  <si>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</si>
  <si>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</si>
  <si>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</si>
  <si>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</si>
  <si>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</si>
  <si>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</si>
  <si>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</si>
  <si>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</si>
  <si>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</si>
  <si>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</si>
  <si>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</si>
  <si>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</si>
  <si>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</si>
  <si>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</si>
  <si>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</si>
  <si>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</si>
  <si>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</si>
  <si>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</si>
  <si>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</si>
  <si>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</si>
  <si>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</si>
  <si>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</si>
  <si>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</si>
  <si>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</si>
  <si>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</si>
  <si>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</si>
  <si>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</si>
  <si>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</si>
  <si>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</si>
  <si>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</si>
  <si>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</si>
  <si>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</si>
  <si>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</si>
  <si>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</si>
  <si>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</si>
  <si>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</si>
  <si>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</si>
  <si>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</si>
  <si>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</si>
  <si>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</si>
  <si>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</si>
  <si>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</si>
  <si>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</si>
  <si>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</si>
  <si>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</si>
  <si>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</si>
  <si>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</si>
  <si>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</si>
  <si>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</si>
  <si>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</si>
  <si>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</si>
  <si>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</si>
  <si>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</si>
  <si>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</si>
  <si>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</si>
  <si>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</si>
  <si>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</si>
  <si>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</si>
  <si>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</si>
  <si>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</si>
  <si>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</si>
  <si>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</si>
  <si>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</si>
  <si>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</si>
  <si>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</si>
  <si>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</si>
  <si>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</si>
  <si>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</si>
  <si>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</si>
  <si>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</si>
  <si>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</si>
  <si>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</si>
  <si>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</si>
  <si>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</si>
  <si>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</si>
  <si>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</si>
  <si>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</si>
  <si>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</si>
  <si>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</si>
  <si>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</si>
  <si>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</si>
  <si>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</si>
  <si>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</si>
  <si>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</si>
  <si>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</si>
  <si>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</si>
  <si>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</si>
  <si>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</si>
  <si>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</si>
  <si>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</si>
  <si>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</si>
  <si>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</si>
  <si>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SPVNI 2 Next 2021 LP</t>
  </si>
  <si>
    <t>Sunbit</t>
  </si>
  <si>
    <t>חברת Earnix</t>
  </si>
  <si>
    <t>סה"כ קרנות השקעה</t>
  </si>
  <si>
    <t>סה"כ קרנות השקעה בישראל</t>
  </si>
  <si>
    <t>Diagnostic Robotics Ltd</t>
  </si>
  <si>
    <t>F2 Capital Partners 3 LP</t>
  </si>
  <si>
    <t>F2 Select I LP</t>
  </si>
  <si>
    <t>Greenfield Partners Panorays LP</t>
  </si>
  <si>
    <t>Panorays. Ltd (ISR)</t>
  </si>
  <si>
    <t>Stage One Venture Capital Fund IV</t>
  </si>
  <si>
    <t>StageOne S.P.V R.S</t>
  </si>
  <si>
    <t>JTLV III LIMITED PARTNERSHIP</t>
  </si>
  <si>
    <t>Cynet Security LTD (ISR)</t>
  </si>
  <si>
    <t>Greenfield Partners II L.P</t>
  </si>
  <si>
    <t>Noy 4 Infrastructure and energy</t>
  </si>
  <si>
    <t>S.H. SKY 4 L.P</t>
  </si>
  <si>
    <t>סה"כ קרנות השקעה בחו"ל</t>
  </si>
  <si>
    <t>Andreessen Horowitz Fund VIII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</si>
  <si>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</si>
  <si>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</si>
  <si>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</si>
  <si>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</si>
  <si>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</si>
  <si>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</si>
  <si>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</si>
  <si>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</si>
  <si>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Annex II GmbH &amp; Co. KG</t>
  </si>
  <si>
    <t>Point Nine VI</t>
  </si>
  <si>
    <t>Spark Capital Growth Fund IV</t>
  </si>
  <si>
    <t>Spark Capital VII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</si>
  <si>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</si>
  <si>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</si>
  <si>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</si>
  <si>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</si>
  <si>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</si>
  <si>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</si>
  <si>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ELECTRA AMERICA PRINCIPAL HOSPITALITY</t>
  </si>
  <si>
    <t>Faropoint III FEEDER 6</t>
  </si>
  <si>
    <t>Advent International GPE X B L.P</t>
  </si>
  <si>
    <t>AIOF II Woolly Co Invest Fund L.P</t>
  </si>
  <si>
    <t>Ambition HOLDINGS OFFSHORE LP</t>
  </si>
  <si>
    <t>AP IX Connect Holdings L.P</t>
  </si>
  <si>
    <t>Astorg MidCap</t>
  </si>
  <si>
    <t>Astorg VIII</t>
  </si>
  <si>
    <t>AT-BAY, Inc.</t>
  </si>
  <si>
    <t>Audax Direct Lending Solutions Fund II</t>
  </si>
  <si>
    <t>Augury Inc.</t>
  </si>
  <si>
    <t>BCP V DEXKO CO INVEST LP</t>
  </si>
  <si>
    <t>Brookfield Capital Partners Fund VI</t>
  </si>
  <si>
    <t>Cerity Partners</t>
  </si>
  <si>
    <t>Cherry Bekaert</t>
  </si>
  <si>
    <t>Cheyne Real Estate Credit Holdings VII</t>
  </si>
  <si>
    <t>Copenhagen Energy Transition</t>
  </si>
  <si>
    <t>Crescent Direct Lending III</t>
  </si>
  <si>
    <t>DIRECT LENDING FUND IV (EUR) SLP</t>
  </si>
  <si>
    <t>Fitzgerald Fund US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</si>
  <si>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</si>
  <si>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</si>
  <si>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</si>
  <si>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</si>
  <si>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</si>
  <si>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Group 11 Fund IV</t>
  </si>
  <si>
    <t>Group 11 Fund V</t>
  </si>
  <si>
    <t>ICG Real Estate Debt VI</t>
  </si>
  <si>
    <t>InnovateMR</t>
  </si>
  <si>
    <t>Insight Partners XII LP</t>
  </si>
  <si>
    <t>ISQ Global infrastructure Fund III</t>
  </si>
  <si>
    <t>ISQ Kio Co Invest Fund L.P</t>
  </si>
  <si>
    <t>JoyTunes Ltd.</t>
  </si>
  <si>
    <t>JP Morgan IIF</t>
  </si>
  <si>
    <t>Kartesia Senior Opportunities II</t>
  </si>
  <si>
    <t>KASS Unlevered   Compartment E</t>
  </si>
  <si>
    <t>KASS Unlevered II S.a r.l</t>
  </si>
  <si>
    <t>KCO VI</t>
  </si>
  <si>
    <t>KCOV</t>
  </si>
  <si>
    <t>KKR CAVALRY CO INVEST</t>
  </si>
  <si>
    <t>KKR THOR CO INVEST LP</t>
  </si>
  <si>
    <t>Klirmark Opportunity Fund IV</t>
  </si>
  <si>
    <t>Lightricks Ltd.</t>
  </si>
  <si>
    <t>Magna Legal Services</t>
  </si>
  <si>
    <t>MIE III Co Investment Fund II S.L.P</t>
  </si>
  <si>
    <t>Minute Media Inc.</t>
  </si>
  <si>
    <t>MORE B 1</t>
  </si>
  <si>
    <t>NCA Co Invest L.P</t>
  </si>
  <si>
    <t>Ned Stevens</t>
  </si>
  <si>
    <t>Nirvana Holdings I LP</t>
  </si>
  <si>
    <t>ORCC III</t>
  </si>
  <si>
    <t>Pantheon Global Co Inv Opportunities V</t>
  </si>
  <si>
    <t>PCSIII LP</t>
  </si>
  <si>
    <t>Permira VIII   2 SCSp</t>
  </si>
  <si>
    <t>PORCUPINE HOLDINGS (OFFSHORE) LP</t>
  </si>
  <si>
    <t>PPCSIV</t>
  </si>
  <si>
    <t>Proxima Co Invest L.P</t>
  </si>
  <si>
    <t>Qumra MS LP Minute Media</t>
  </si>
  <si>
    <t>R Software Inc.</t>
  </si>
  <si>
    <t>SDP IV</t>
  </si>
  <si>
    <t>SDPIII</t>
  </si>
  <si>
    <t>SONNEDIX</t>
  </si>
  <si>
    <t>Sportority Limited (UK)</t>
  </si>
  <si>
    <t>Thor Investment Trust 1</t>
  </si>
  <si>
    <t>Tikehau Direct Lending V</t>
  </si>
  <si>
    <t>Whitehorse IV</t>
  </si>
  <si>
    <t>WHITEHORSE LIQUIDITY PARTNERS GPSOF</t>
  </si>
  <si>
    <t>Whitehorse Liquidity Partners V</t>
  </si>
  <si>
    <t>WHLP Kennedy (A) LP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</si>
  <si>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</si>
  <si>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</si>
  <si>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</si>
  <si>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</si>
  <si>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</si>
  <si>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</si>
  <si>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</si>
  <si>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</si>
  <si>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</si>
  <si>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</si>
  <si>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</si>
  <si>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</si>
  <si>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</si>
  <si>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</si>
  <si>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</si>
  <si>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</si>
  <si>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</si>
  <si>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</si>
  <si>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</si>
  <si>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</si>
  <si>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</si>
  <si>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</si>
  <si>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</si>
  <si>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</si>
  <si>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</si>
  <si>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</si>
  <si>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</si>
  <si>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</si>
  <si>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</si>
  <si>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</si>
  <si>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</si>
  <si>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</si>
  <si>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</si>
  <si>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</si>
  <si>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</si>
  <si>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</si>
  <si>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</si>
  <si>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</si>
  <si>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</si>
  <si>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</si>
  <si>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</si>
  <si>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</si>
  <si>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</si>
  <si>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</si>
  <si>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</si>
  <si>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</si>
  <si>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</si>
  <si>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</si>
  <si>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</si>
  <si>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</si>
  <si>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</si>
  <si>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</si>
  <si>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</si>
  <si>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</si>
  <si>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</si>
  <si>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</si>
  <si>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</si>
  <si>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</si>
  <si>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</si>
  <si>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</si>
  <si>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</si>
  <si>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</si>
  <si>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</si>
  <si>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</si>
  <si>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</si>
  <si>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</si>
  <si>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</si>
  <si>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</si>
  <si>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</si>
  <si>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</si>
  <si>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</si>
  <si>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</si>
  <si>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</si>
  <si>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</si>
  <si>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</si>
  <si>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</si>
  <si>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</si>
  <si>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</si>
  <si>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</si>
  <si>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</si>
  <si>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</si>
  <si>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</si>
  <si>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</si>
  <si>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</si>
  <si>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</si>
  <si>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</si>
  <si>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</si>
  <si>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</si>
  <si>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</si>
  <si>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</si>
  <si>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</si>
  <si>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</si>
  <si>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</si>
  <si>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</si>
  <si>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</si>
  <si>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</si>
  <si>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</si>
  <si>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</si>
  <si>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</si>
  <si>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</si>
  <si>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</si>
  <si>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</si>
  <si>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</si>
  <si>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</si>
  <si>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</si>
  <si>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</si>
  <si>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</si>
  <si>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</si>
  <si>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</si>
  <si>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</si>
  <si>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</si>
  <si>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</si>
  <si>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</si>
  <si>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</si>
  <si>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</si>
  <si>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</si>
  <si>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</si>
  <si>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</si>
  <si>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</si>
  <si>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</si>
  <si>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</si>
  <si>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</si>
  <si>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</si>
  <si>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</si>
  <si>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</si>
  <si>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</si>
  <si>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</si>
  <si>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</si>
  <si>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</si>
  <si>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</si>
  <si>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</si>
  <si>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</si>
  <si>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</si>
  <si>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</si>
  <si>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</si>
  <si>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</si>
  <si>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</si>
  <si>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</si>
  <si>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</si>
  <si>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</si>
  <si>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</si>
  <si>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</si>
  <si>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</si>
  <si>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</si>
  <si>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</si>
  <si>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</si>
  <si>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</si>
  <si>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</si>
  <si>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</si>
  <si>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</si>
  <si>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</si>
  <si>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3.5603 22-11-23 (12) -397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</si>
  <si>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</si>
  <si>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</si>
  <si>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</si>
  <si>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</si>
  <si>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</si>
  <si>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</si>
  <si>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</si>
  <si>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</si>
  <si>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</si>
  <si>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</si>
  <si>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</si>
  <si>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</si>
  <si>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</si>
  <si>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</si>
  <si>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</si>
  <si>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</si>
  <si>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</si>
  <si>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</si>
  <si>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</si>
  <si>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</si>
  <si>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</si>
  <si>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</si>
  <si>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</si>
  <si>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</si>
  <si>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</si>
  <si>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</si>
  <si>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</si>
  <si>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</si>
  <si>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</si>
  <si>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</si>
  <si>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</si>
  <si>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</si>
  <si>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</si>
  <si>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</si>
  <si>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</si>
  <si>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</si>
  <si>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</si>
  <si>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</si>
  <si>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</si>
  <si>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</si>
  <si>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04-12-23 (10) -259</t>
  </si>
  <si>
    <t>10000797</t>
  </si>
  <si>
    <t>+ILS/-USD 3.5911 18-07-23 (11) -39</t>
  </si>
  <si>
    <t>10000972</t>
  </si>
  <si>
    <t>10003815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</si>
  <si>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</si>
  <si>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</si>
  <si>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</si>
  <si>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</si>
  <si>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</si>
  <si>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</si>
  <si>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</si>
  <si>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</si>
  <si>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</si>
  <si>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</si>
  <si>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</si>
  <si>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</si>
  <si>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</si>
  <si>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</si>
  <si>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</si>
  <si>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</si>
  <si>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</si>
  <si>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</si>
  <si>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</si>
  <si>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</si>
  <si>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</si>
  <si>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</si>
  <si>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</si>
  <si>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</si>
  <si>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</si>
  <si>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</si>
  <si>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</si>
  <si>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</si>
  <si>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</si>
  <si>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</si>
  <si>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</si>
  <si>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</si>
  <si>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</si>
  <si>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</si>
  <si>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</si>
  <si>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</si>
  <si>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</si>
  <si>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</si>
  <si>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</si>
  <si>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</si>
  <si>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</si>
  <si>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</si>
  <si>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</si>
  <si>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</si>
  <si>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</si>
  <si>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</si>
  <si>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</si>
  <si>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</si>
  <si>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</si>
  <si>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</si>
  <si>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</si>
  <si>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</si>
  <si>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</si>
  <si>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</si>
  <si>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</si>
  <si>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</si>
  <si>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</si>
  <si>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</si>
  <si>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</si>
  <si>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</si>
  <si>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</si>
  <si>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</si>
  <si>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</si>
  <si>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</si>
  <si>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</si>
  <si>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</si>
  <si>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</si>
  <si>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</si>
  <si>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</si>
  <si>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</si>
  <si>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</si>
  <si>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</si>
  <si>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</si>
  <si>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</si>
  <si>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</si>
  <si>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</si>
  <si>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</si>
  <si>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</si>
  <si>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</si>
  <si>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</si>
  <si>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</si>
  <si>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</si>
  <si>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</si>
  <si>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</si>
  <si>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</si>
  <si>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</si>
  <si>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</si>
  <si>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</si>
  <si>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</si>
  <si>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</si>
  <si>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</si>
  <si>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</si>
  <si>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</si>
  <si>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</si>
  <si>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</si>
  <si>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</si>
  <si>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</si>
  <si>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</si>
  <si>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</si>
  <si>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</si>
  <si>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</si>
  <si>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</si>
  <si>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</si>
  <si>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10000795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</si>
  <si>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</si>
  <si>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</si>
  <si>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</si>
  <si>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</si>
  <si>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</si>
  <si>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</si>
  <si>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</si>
  <si>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</si>
  <si>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</si>
  <si>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</si>
  <si>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</si>
  <si>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</si>
  <si>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</si>
  <si>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</si>
  <si>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</si>
  <si>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10000946</t>
  </si>
  <si>
    <t>10003702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</si>
  <si>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</si>
  <si>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</si>
  <si>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</si>
  <si>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</si>
  <si>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</si>
  <si>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</si>
  <si>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</si>
  <si>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</si>
  <si>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</si>
  <si>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</si>
  <si>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</si>
  <si>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</si>
  <si>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</si>
  <si>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</si>
  <si>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</si>
  <si>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</si>
  <si>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</si>
  <si>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</si>
  <si>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</si>
  <si>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3.6427 04-12-23 (10) -233</t>
  </si>
  <si>
    <t>10000801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</si>
  <si>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</si>
  <si>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</si>
  <si>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</si>
  <si>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</si>
  <si>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</si>
  <si>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</si>
  <si>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</si>
  <si>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</si>
  <si>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</si>
  <si>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</si>
  <si>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</si>
  <si>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</si>
  <si>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</si>
  <si>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10000952</t>
  </si>
  <si>
    <t>10003710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</si>
  <si>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</si>
  <si>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</si>
  <si>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</si>
  <si>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</si>
  <si>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</si>
  <si>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</si>
  <si>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</si>
  <si>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</si>
  <si>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</si>
  <si>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</si>
  <si>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</si>
  <si>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</si>
  <si>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</si>
  <si>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</si>
  <si>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</si>
  <si>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</si>
  <si>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</si>
  <si>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</si>
  <si>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</si>
  <si>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</si>
  <si>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</si>
  <si>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</si>
  <si>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10003762</t>
  </si>
  <si>
    <t>10000739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</si>
  <si>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</si>
  <si>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</si>
  <si>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</si>
  <si>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</si>
  <si>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</si>
  <si>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</si>
  <si>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</si>
  <si>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</si>
  <si>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</si>
  <si>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</si>
  <si>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</si>
  <si>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</si>
  <si>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</si>
  <si>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</si>
  <si>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</si>
  <si>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</si>
  <si>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</si>
  <si>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</si>
  <si>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</si>
  <si>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</si>
  <si>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</si>
  <si>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</si>
  <si>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</si>
  <si>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</si>
  <si>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</si>
  <si>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</si>
  <si>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</si>
  <si>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</si>
  <si>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</si>
  <si>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10000962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</si>
  <si>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</si>
  <si>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</si>
  <si>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</si>
  <si>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</si>
  <si>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</si>
  <si>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</si>
  <si>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</si>
  <si>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</si>
  <si>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</si>
  <si>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</si>
  <si>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</si>
  <si>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</si>
  <si>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</si>
  <si>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</si>
  <si>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</si>
  <si>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</si>
  <si>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</si>
  <si>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</si>
  <si>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</si>
  <si>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</si>
  <si>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</si>
  <si>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</si>
  <si>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</si>
  <si>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</si>
  <si>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</si>
  <si>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</si>
  <si>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</si>
  <si>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</si>
  <si>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</si>
  <si>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</si>
  <si>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</si>
  <si>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</si>
  <si>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</si>
  <si>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</si>
  <si>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</si>
  <si>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</si>
  <si>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</si>
  <si>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</si>
  <si>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</si>
  <si>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</si>
  <si>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</si>
  <si>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</si>
  <si>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</si>
  <si>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</si>
  <si>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</si>
  <si>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</si>
  <si>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</si>
  <si>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</si>
  <si>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</si>
  <si>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10000984</t>
  </si>
  <si>
    <t>10003869</t>
  </si>
  <si>
    <t>10000982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</si>
  <si>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</si>
  <si>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</si>
  <si>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</si>
  <si>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</si>
  <si>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</si>
  <si>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</si>
  <si>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</si>
  <si>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</si>
  <si>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</si>
  <si>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</si>
  <si>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1.06517 07-08-23 (10) +86.7</t>
  </si>
  <si>
    <t>10000786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</si>
  <si>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</si>
  <si>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</si>
  <si>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</si>
  <si>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</si>
  <si>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</si>
  <si>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</si>
  <si>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</si>
  <si>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</si>
  <si>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</si>
  <si>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</si>
  <si>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</si>
  <si>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</si>
  <si>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</si>
  <si>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</si>
  <si>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</si>
  <si>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</si>
  <si>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</si>
  <si>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</si>
  <si>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</si>
  <si>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</si>
  <si>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</si>
  <si>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</si>
  <si>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</si>
  <si>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</si>
  <si>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</si>
  <si>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</si>
  <si>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</si>
  <si>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</si>
  <si>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</si>
  <si>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</si>
  <si>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</si>
  <si>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</si>
  <si>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</si>
  <si>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</si>
  <si>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</si>
  <si>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</si>
  <si>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</si>
  <si>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</si>
  <si>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</si>
  <si>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</si>
  <si>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</si>
  <si>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</si>
  <si>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</si>
  <si>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</si>
  <si>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+USD/-AUD 0.70025 24-07-23 (12) +37.5</t>
  </si>
  <si>
    <t>10000778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</si>
  <si>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</si>
  <si>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</si>
  <si>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</si>
  <si>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</si>
  <si>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</si>
  <si>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</si>
  <si>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1.0657 07-08-23 (12) +87</t>
  </si>
  <si>
    <t>10000788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</si>
  <si>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</si>
  <si>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</si>
  <si>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</si>
  <si>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</si>
  <si>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</si>
  <si>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</si>
  <si>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</si>
  <si>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</si>
  <si>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</si>
  <si>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</si>
  <si>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</si>
  <si>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</si>
  <si>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</si>
  <si>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</si>
  <si>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</si>
  <si>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</si>
  <si>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</si>
  <si>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10000908</t>
  </si>
  <si>
    <t>10003585</t>
  </si>
  <si>
    <t>+USD/-EUR 1.0808 14-08-23 (10) +83</t>
  </si>
  <si>
    <t>10000906</t>
  </si>
  <si>
    <t>10003581</t>
  </si>
  <si>
    <t>+USD/-EUR 1.0915 07-08-23 (10) +22</t>
  </si>
  <si>
    <t>10000799</t>
  </si>
  <si>
    <t>+USD/-EUR 1.09355 03-07-23 (10) +0</t>
  </si>
  <si>
    <t>10003871</t>
  </si>
  <si>
    <t>+USD/-EUR 1.0944 07-08-23 (12) +78</t>
  </si>
  <si>
    <t>10000792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</si>
  <si>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</si>
  <si>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</si>
  <si>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</si>
  <si>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</si>
  <si>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</si>
  <si>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</si>
  <si>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</si>
  <si>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</si>
  <si>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</si>
  <si>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</si>
  <si>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</si>
  <si>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</si>
  <si>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</si>
  <si>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</si>
  <si>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</si>
  <si>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</si>
  <si>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</si>
  <si>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</si>
  <si>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</si>
  <si>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</si>
  <si>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</si>
  <si>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</si>
  <si>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</si>
  <si>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</si>
  <si>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</si>
  <si>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</si>
  <si>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</si>
  <si>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</si>
  <si>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</si>
  <si>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</si>
  <si>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</si>
  <si>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10000979</t>
  </si>
  <si>
    <t>10000253</t>
  </si>
  <si>
    <t>10003867</t>
  </si>
  <si>
    <t>+USD/-GBP 1.21695 10-07-23 (12) +39.5</t>
  </si>
  <si>
    <t>10000776</t>
  </si>
  <si>
    <t>10003427</t>
  </si>
  <si>
    <t>+USD/-GBP 1.21697 10-07-23 (10) +39.7</t>
  </si>
  <si>
    <t>10000849</t>
  </si>
  <si>
    <t>10003423</t>
  </si>
  <si>
    <t>10000774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</si>
  <si>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</si>
  <si>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</si>
  <si>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</si>
  <si>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</si>
  <si>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</si>
  <si>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</si>
  <si>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</si>
  <si>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</si>
  <si>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</si>
  <si>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</si>
  <si>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</si>
  <si>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</si>
  <si>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</si>
  <si>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</si>
  <si>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</si>
  <si>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</si>
  <si>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</si>
  <si>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</si>
  <si>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</si>
  <si>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</si>
  <si>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</si>
  <si>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</si>
  <si>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</si>
  <si>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</si>
  <si>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</si>
  <si>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</si>
  <si>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</si>
  <si>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</si>
  <si>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</si>
  <si>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</si>
  <si>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</si>
  <si>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</si>
  <si>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</si>
  <si>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</si>
  <si>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</si>
  <si>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</si>
  <si>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</si>
  <si>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</si>
  <si>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</si>
  <si>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</si>
  <si>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</si>
  <si>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</si>
  <si>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</si>
  <si>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</si>
  <si>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</si>
  <si>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10002854</t>
  </si>
  <si>
    <t>10003491</t>
  </si>
  <si>
    <t>10003756</t>
  </si>
  <si>
    <t>SZCOMP</t>
  </si>
  <si>
    <t>10003335</t>
  </si>
  <si>
    <t>TOPIX TOTAL RETURN INDEX JPY</t>
  </si>
  <si>
    <t>10003789</t>
  </si>
  <si>
    <t>10003492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</si>
  <si>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</si>
  <si>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</si>
  <si>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</si>
  <si>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</si>
  <si>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</si>
  <si>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</si>
  <si>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</si>
  <si>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</si>
  <si>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</si>
  <si>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</si>
  <si>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</si>
  <si>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</si>
  <si>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</si>
  <si>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</si>
  <si>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</si>
  <si>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</si>
  <si>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</si>
  <si>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</si>
  <si>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</si>
  <si>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</si>
  <si>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</si>
  <si>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</si>
  <si>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</si>
  <si>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</si>
  <si>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</si>
  <si>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</si>
  <si>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</si>
  <si>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</si>
  <si>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</si>
  <si>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</si>
  <si>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</si>
  <si>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</si>
  <si>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</si>
  <si>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</si>
  <si>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</si>
  <si>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</si>
  <si>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</si>
  <si>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</si>
  <si>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</si>
  <si>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</si>
  <si>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</si>
  <si>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</si>
  <si>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</si>
  <si>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</si>
  <si>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</si>
  <si>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</si>
  <si>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</si>
  <si>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</si>
  <si>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</si>
  <si>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</si>
  <si>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</si>
  <si>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</si>
  <si>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</si>
  <si>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</si>
  <si>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</si>
  <si>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</si>
  <si>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</si>
  <si>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</si>
  <si>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</si>
  <si>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</si>
  <si>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</si>
  <si>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</si>
  <si>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</si>
  <si>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</si>
  <si>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</si>
  <si>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</si>
  <si>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</si>
  <si>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</si>
  <si>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</si>
  <si>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</si>
  <si>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</si>
  <si>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</si>
  <si>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</si>
  <si>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</si>
  <si>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</si>
  <si>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</si>
  <si>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</si>
  <si>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</si>
  <si>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</si>
  <si>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</si>
  <si>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</si>
  <si>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</si>
  <si>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</si>
  <si>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</si>
  <si>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</si>
  <si>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</si>
  <si>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</si>
  <si>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</si>
  <si>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</si>
  <si>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</si>
  <si>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</si>
  <si>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</si>
  <si>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</si>
  <si>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</si>
  <si>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</si>
  <si>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</si>
  <si>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</si>
  <si>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</si>
  <si>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</si>
  <si>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</si>
  <si>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</si>
  <si>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</si>
  <si>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</si>
  <si>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</si>
  <si>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</si>
  <si>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</si>
  <si>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</si>
  <si>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</si>
  <si>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</si>
  <si>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</si>
  <si>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</si>
  <si>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</si>
  <si>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</si>
  <si>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</si>
  <si>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</si>
  <si>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</si>
  <si>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</si>
  <si>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</si>
  <si>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</si>
  <si>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</si>
  <si>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</si>
  <si>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</si>
  <si>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</si>
  <si>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</si>
  <si>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</si>
  <si>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</si>
  <si>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</si>
  <si>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</si>
  <si>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</si>
  <si>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</si>
  <si>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</si>
  <si>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</si>
  <si>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</si>
  <si>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</si>
  <si>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</si>
  <si>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</si>
  <si>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</si>
  <si>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</si>
  <si>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</si>
  <si>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</si>
  <si>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</si>
  <si>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</si>
  <si>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</si>
  <si>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</si>
  <si>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</si>
  <si>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</si>
  <si>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</si>
  <si>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</si>
  <si>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</si>
  <si>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</si>
  <si>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</si>
  <si>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</si>
  <si>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</si>
  <si>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</si>
  <si>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</si>
  <si>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</si>
  <si>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</si>
  <si>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</si>
  <si>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</si>
  <si>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</si>
  <si>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</si>
  <si>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</si>
  <si>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</si>
  <si>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</si>
  <si>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</si>
  <si>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</si>
  <si>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</si>
  <si>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</si>
  <si>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</si>
  <si>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</si>
  <si>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</si>
  <si>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</si>
  <si>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</si>
  <si>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</si>
  <si>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</si>
  <si>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</si>
  <si>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</si>
  <si>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</si>
  <si>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</si>
  <si>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</si>
  <si>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</si>
  <si>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</si>
  <si>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</si>
  <si>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</si>
  <si>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</si>
  <si>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</si>
  <si>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</si>
  <si>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</si>
  <si>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</si>
  <si>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</si>
  <si>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</si>
  <si>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</si>
  <si>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</si>
  <si>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</si>
  <si>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</si>
  <si>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</si>
  <si>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</si>
  <si>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</si>
  <si>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</si>
  <si>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מגדל צפירה</t>
  </si>
  <si>
    <t>השכרה</t>
  </si>
  <si>
    <t>פינת הרחובות הצפירה, יד חרוצים ואליאשברג, תל אביב</t>
  </si>
  <si>
    <t>נדלן נדלן אלביט מודיעין</t>
  </si>
  <si>
    <t>אזור התעסוקה הפארק הטכנולוגי, מודיעין</t>
  </si>
  <si>
    <t>נדלן דאבל יו אילת</t>
  </si>
  <si>
    <t>רחוב תרשיש 16 א', אילת, מרכז טיילת אילת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</si>
  <si>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</si>
  <si>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</si>
  <si>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</si>
  <si>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</si>
  <si>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</si>
  <si>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</si>
  <si>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</si>
  <si>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</si>
  <si>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</si>
  <si>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</si>
  <si>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</si>
  <si>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</si>
  <si>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</si>
  <si>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Greenfield Cobra Investments L.P</t>
  </si>
  <si>
    <t>QUMRA OPPORTUNITY FUND I</t>
  </si>
  <si>
    <t>Fortissimo Partners VI</t>
  </si>
  <si>
    <t>Greenfield Partners II, L.P</t>
  </si>
  <si>
    <t>JTLV III</t>
  </si>
  <si>
    <t>Noy 4 Infrastructure and energy investments l.p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</si>
  <si>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</si>
  <si>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</si>
  <si>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</si>
  <si>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</si>
  <si>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</si>
  <si>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Advent International GPE X-B L.P</t>
  </si>
  <si>
    <t>AIOF II Woolly Co-Invest Parallel Fund L.P</t>
  </si>
  <si>
    <t>Arkin Bio Capital L.P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</si>
  <si>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</si>
  <si>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</si>
  <si>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</si>
  <si>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</si>
  <si>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CDR XII</t>
  </si>
  <si>
    <t>Copenhagen infrastructure Energy Transition Fund I</t>
  </si>
  <si>
    <t>CVC Capital Partners IX (A) L.P</t>
  </si>
  <si>
    <t>ELECTRA AMERICA PRINCIPAL HOSPITALITY LP</t>
  </si>
  <si>
    <t>EQT Exeter Industrial Value Fund VI L.P</t>
  </si>
  <si>
    <t>Faropoint Industrial Value Fund III LP</t>
  </si>
  <si>
    <t>Francisco Partners VII</t>
  </si>
  <si>
    <t>Global Infrastructure Partners Core C L.P</t>
  </si>
  <si>
    <t>Greenfield Partners Fund III LP</t>
  </si>
  <si>
    <t>ICG Senior Debt Partners Fund 5-A (EUR) SCSp</t>
  </si>
  <si>
    <t>ICG Senior Debt Partners III</t>
  </si>
  <si>
    <t>ICG Senior Debt Partners IV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</si>
  <si>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</si>
  <si>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</si>
  <si>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</si>
  <si>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</si>
  <si>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</si>
  <si>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</si>
  <si>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II SCS SICAV-RAIF</t>
  </si>
  <si>
    <t>KASS Unlevered II S,a.r.l</t>
  </si>
  <si>
    <t>KASS Unlevered S.a r.l. - Compartment E</t>
  </si>
  <si>
    <t>KKR CAVALRY CO-INVEST</t>
  </si>
  <si>
    <t>MICL SONNEDIX SOLAR CIV L.P.</t>
  </si>
  <si>
    <t>MIE III Co-Investment Fund II S.L.P</t>
  </si>
  <si>
    <t>Monarch Opportunistic Real Estate Fund</t>
  </si>
  <si>
    <t>Pantheon Global Co-Investment Opportunities Fund V</t>
  </si>
  <si>
    <t>Permira Credit Solutions III</t>
  </si>
  <si>
    <t>Permira Credit Solutions IV</t>
  </si>
  <si>
    <t>Permira VIII - 2 SCSp</t>
  </si>
  <si>
    <t>Proxima Co-Invest L.P</t>
  </si>
  <si>
    <t>Vintage Co-Invest III</t>
  </si>
  <si>
    <t>Vintage Fund of Funds VI (Access, LP)</t>
  </si>
  <si>
    <t>Whitehorse Liquidity Partners IV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</si>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</sst>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7" sqref="I7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145</v>
      </c>
      <c r="C1" s="46" t="s" vm="1">
        <v>229</v>
      </c>
    </row>
    <row r="2" spans="1:4">
      <c r="B2" s="46" t="s">
        <v>144</v>
      </c>
      <c r="C2" s="46" t="s">
        <v>230</v>
      </c>
    </row>
    <row r="3" spans="1:4">
      <c r="B3" s="46" t="s">
        <v>146</v>
      </c>
      <c r="C3" s="46" t="s">
        <v>231</v>
      </c>
    </row>
    <row r="4" spans="1:4">
      <c r="B4" s="46" t="s">
        <v>147</v>
      </c>
      <c r="C4" s="46">
        <v>9455</v>
      </c>
    </row>
    <row r="6" spans="1:4" ht="26.25" customHeight="1">
      <c r="B6" s="133" t="s">
        <v>158</v>
      </c>
      <c r="C6" s="134"/>
      <c r="D6" s="135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68">
        <f>C11+C12+C23+C33+C35+C37</f>
        <v>114298.23486683019</v>
      </c>
      <c r="D10" s="69">
        <f>C10/$C$42</f>
        <v>1</v>
      </c>
    </row>
    <row r="11" spans="1:4">
      <c r="A11" s="42" t="s">
        <v>124</v>
      </c>
      <c r="B11" s="27" t="s">
        <v>159</v>
      </c>
      <c r="C11" s="68">
        <f>מזומנים!J10</f>
        <v>12256.857259723141</v>
      </c>
      <c r="D11" s="69">
        <f t="shared" ref="D11:D13" si="0">C11/$C$42</f>
        <v>0.10723575280058967</v>
      </c>
    </row>
    <row r="12" spans="1:4">
      <c r="B12" s="27" t="s">
        <v>160</v>
      </c>
      <c r="C12" s="68">
        <f>SUM(C13:C21)</f>
        <v>83186.441908674038</v>
      </c>
      <c r="D12" s="69">
        <f t="shared" si="0"/>
        <v>0.72780163233137629</v>
      </c>
    </row>
    <row r="13" spans="1:4">
      <c r="A13" s="44" t="s">
        <v>124</v>
      </c>
      <c r="B13" s="28" t="s">
        <v>69</v>
      </c>
      <c r="C13" s="68" vm="2">
        <v>25339.705189360004</v>
      </c>
      <c r="D13" s="69">
        <f t="shared" si="0"/>
        <v>0.22169813224922941</v>
      </c>
    </row>
    <row r="14" spans="1:4">
      <c r="A14" s="44" t="s">
        <v>124</v>
      </c>
      <c r="B14" s="28" t="s">
        <v>70</v>
      </c>
      <c r="C14" s="68" t="s" vm="3">
        <v>2602</v>
      </c>
      <c r="D14" s="69" t="s" vm="4">
        <v>2602</v>
      </c>
    </row>
    <row r="15" spans="1:4">
      <c r="A15" s="44" t="s">
        <v>124</v>
      </c>
      <c r="B15" s="28" t="s">
        <v>71</v>
      </c>
      <c r="C15" s="68">
        <f>'אג"ח קונצרני'!R11</f>
        <v>27869.687863271018</v>
      </c>
      <c r="D15" s="69">
        <f t="shared" ref="D15:D23" si="1">C15/$C$42</f>
        <v>0.2438330556525411</v>
      </c>
    </row>
    <row r="16" spans="1:4">
      <c r="A16" s="44" t="s">
        <v>124</v>
      </c>
      <c r="B16" s="28" t="s">
        <v>72</v>
      </c>
      <c r="C16" s="68">
        <f>מניות!L11</f>
        <v>9612.6000591299999</v>
      </c>
      <c r="D16" s="69">
        <f t="shared" si="1"/>
        <v>8.4101036821169803E-2</v>
      </c>
    </row>
    <row r="17" spans="1:4">
      <c r="A17" s="44" t="s">
        <v>124</v>
      </c>
      <c r="B17" s="28" t="s">
        <v>221</v>
      </c>
      <c r="C17" s="68" vm="5">
        <v>18526.716071853003</v>
      </c>
      <c r="D17" s="69">
        <f t="shared" si="1"/>
        <v>0.1620910077346219</v>
      </c>
    </row>
    <row r="18" spans="1:4">
      <c r="A18" s="44" t="s">
        <v>124</v>
      </c>
      <c r="B18" s="28" t="s">
        <v>73</v>
      </c>
      <c r="C18" s="68" vm="6">
        <v>1653.8998360680005</v>
      </c>
      <c r="D18" s="69">
        <f t="shared" si="1"/>
        <v>1.4470038299322582E-2</v>
      </c>
    </row>
    <row r="19" spans="1:4">
      <c r="A19" s="44" t="s">
        <v>124</v>
      </c>
      <c r="B19" s="28" t="s">
        <v>74</v>
      </c>
      <c r="C19" s="68" vm="7">
        <v>1.2883996580000003</v>
      </c>
      <c r="D19" s="69">
        <f t="shared" si="1"/>
        <v>1.1272262073873016E-5</v>
      </c>
    </row>
    <row r="20" spans="1:4">
      <c r="A20" s="44" t="s">
        <v>124</v>
      </c>
      <c r="B20" s="28" t="s">
        <v>75</v>
      </c>
      <c r="C20" s="68" vm="8">
        <v>10.926471268000002</v>
      </c>
      <c r="D20" s="69">
        <f t="shared" si="1"/>
        <v>9.5596150550623316E-5</v>
      </c>
    </row>
    <row r="21" spans="1:4">
      <c r="A21" s="44" t="s">
        <v>124</v>
      </c>
      <c r="B21" s="28" t="s">
        <v>76</v>
      </c>
      <c r="C21" s="68" vm="9">
        <v>171.61801806599996</v>
      </c>
      <c r="D21" s="69">
        <f t="shared" si="1"/>
        <v>1.5014931618668786E-3</v>
      </c>
    </row>
    <row r="22" spans="1:4">
      <c r="A22" s="44" t="s">
        <v>124</v>
      </c>
      <c r="B22" s="28" t="s">
        <v>77</v>
      </c>
      <c r="C22" s="68" t="s" vm="10">
        <v>2602</v>
      </c>
      <c r="D22" s="69" t="s" vm="11">
        <v>2602</v>
      </c>
    </row>
    <row r="23" spans="1:4">
      <c r="B23" s="27" t="s">
        <v>161</v>
      </c>
      <c r="C23" s="68">
        <f>SUM(C24:C31)</f>
        <v>8090.9422660799983</v>
      </c>
      <c r="D23" s="69">
        <f t="shared" si="1"/>
        <v>7.0787989643994256E-2</v>
      </c>
    </row>
    <row r="24" spans="1:4">
      <c r="A24" s="44" t="s">
        <v>124</v>
      </c>
      <c r="B24" s="28" t="s">
        <v>78</v>
      </c>
      <c r="C24" s="68" t="s" vm="12">
        <v>2602</v>
      </c>
      <c r="D24" s="69" t="s" vm="13">
        <v>2602</v>
      </c>
    </row>
    <row r="25" spans="1:4">
      <c r="A25" s="44" t="s">
        <v>124</v>
      </c>
      <c r="B25" s="28" t="s">
        <v>79</v>
      </c>
      <c r="C25" s="68" t="s" vm="14">
        <v>2602</v>
      </c>
      <c r="D25" s="69" t="s" vm="15">
        <v>2602</v>
      </c>
    </row>
    <row r="26" spans="1:4">
      <c r="A26" s="44" t="s">
        <v>124</v>
      </c>
      <c r="B26" s="28" t="s">
        <v>71</v>
      </c>
      <c r="C26" s="68" vm="16">
        <v>1000.3824194280004</v>
      </c>
      <c r="D26" s="69">
        <f t="shared" ref="D26:D31" si="2">C26/$C$42</f>
        <v>8.7523873014623034E-3</v>
      </c>
    </row>
    <row r="27" spans="1:4">
      <c r="A27" s="44" t="s">
        <v>124</v>
      </c>
      <c r="B27" s="28" t="s">
        <v>80</v>
      </c>
      <c r="C27" s="68" vm="17">
        <v>1479.5922837480002</v>
      </c>
      <c r="D27" s="69">
        <f t="shared" si="2"/>
        <v>1.2945014290657116E-2</v>
      </c>
    </row>
    <row r="28" spans="1:4">
      <c r="A28" s="44" t="s">
        <v>124</v>
      </c>
      <c r="B28" s="28" t="s">
        <v>81</v>
      </c>
      <c r="C28" s="68" vm="18">
        <v>5894.0529436859997</v>
      </c>
      <c r="D28" s="69">
        <f t="shared" si="2"/>
        <v>5.156731379581854E-2</v>
      </c>
    </row>
    <row r="29" spans="1:4">
      <c r="A29" s="44" t="s">
        <v>124</v>
      </c>
      <c r="B29" s="28" t="s">
        <v>82</v>
      </c>
      <c r="C29" s="68" vm="19">
        <v>9.7977319000000021E-2</v>
      </c>
      <c r="D29" s="69">
        <f t="shared" si="2"/>
        <v>8.5720762979545749E-7</v>
      </c>
    </row>
    <row r="30" spans="1:4">
      <c r="A30" s="44" t="s">
        <v>124</v>
      </c>
      <c r="B30" s="28" t="s">
        <v>184</v>
      </c>
      <c r="C30" s="68" vm="20">
        <v>-0.21754554300000009</v>
      </c>
      <c r="D30" s="69">
        <f t="shared" si="2"/>
        <v>-1.9033149834156599E-6</v>
      </c>
    </row>
    <row r="31" spans="1:4">
      <c r="A31" s="44" t="s">
        <v>124</v>
      </c>
      <c r="B31" s="28" t="s">
        <v>105</v>
      </c>
      <c r="C31" s="68" vm="21">
        <v>-282.9658125580001</v>
      </c>
      <c r="D31" s="69">
        <f t="shared" si="2"/>
        <v>-2.4756796365900655E-3</v>
      </c>
    </row>
    <row r="32" spans="1:4">
      <c r="A32" s="44" t="s">
        <v>124</v>
      </c>
      <c r="B32" s="28" t="s">
        <v>83</v>
      </c>
      <c r="C32" s="68" t="s" vm="22">
        <v>2602</v>
      </c>
      <c r="D32" s="69" t="s" vm="23">
        <v>2602</v>
      </c>
    </row>
    <row r="33" spans="1:4">
      <c r="A33" s="44" t="s">
        <v>124</v>
      </c>
      <c r="B33" s="27" t="s">
        <v>162</v>
      </c>
      <c r="C33" s="68">
        <f>הלוואות!P10</f>
        <v>10292.194171713001</v>
      </c>
      <c r="D33" s="69">
        <f t="shared" ref="D33" si="3">C33/$C$42</f>
        <v>9.0046833913966576E-2</v>
      </c>
    </row>
    <row r="34" spans="1:4">
      <c r="A34" s="44" t="s">
        <v>124</v>
      </c>
      <c r="B34" s="27" t="s">
        <v>163</v>
      </c>
      <c r="C34" s="68" t="s" vm="24">
        <v>2602</v>
      </c>
      <c r="D34" s="69" t="s" vm="25">
        <v>2602</v>
      </c>
    </row>
    <row r="35" spans="1:4">
      <c r="A35" s="44" t="s">
        <v>124</v>
      </c>
      <c r="B35" s="27" t="s">
        <v>164</v>
      </c>
      <c r="C35" s="68" vm="26">
        <v>488.27201000000008</v>
      </c>
      <c r="D35" s="69">
        <f t="shared" ref="D35" si="4">C35/$C$42</f>
        <v>4.2719120778102115E-3</v>
      </c>
    </row>
    <row r="36" spans="1:4">
      <c r="A36" s="44" t="s">
        <v>124</v>
      </c>
      <c r="B36" s="45" t="s">
        <v>165</v>
      </c>
      <c r="C36" s="68" t="s" vm="27">
        <v>2602</v>
      </c>
      <c r="D36" s="69" t="s" vm="28">
        <v>2602</v>
      </c>
    </row>
    <row r="37" spans="1:4">
      <c r="A37" s="44" t="s">
        <v>124</v>
      </c>
      <c r="B37" s="27" t="s">
        <v>166</v>
      </c>
      <c r="C37" s="68">
        <f>'השקעות אחרות '!I10</f>
        <v>-16.472749360000002</v>
      </c>
      <c r="D37" s="69">
        <f t="shared" ref="D37:D38" si="5">C37/$C$42</f>
        <v>-1.4412076773707432E-4</v>
      </c>
    </row>
    <row r="38" spans="1:4">
      <c r="A38" s="44"/>
      <c r="B38" s="55" t="s">
        <v>168</v>
      </c>
      <c r="C38" s="68">
        <v>0</v>
      </c>
      <c r="D38" s="69">
        <f t="shared" si="5"/>
        <v>0</v>
      </c>
    </row>
    <row r="39" spans="1:4">
      <c r="A39" s="44" t="s">
        <v>124</v>
      </c>
      <c r="B39" s="56" t="s">
        <v>169</v>
      </c>
      <c r="C39" s="68" t="s" vm="29">
        <v>2602</v>
      </c>
      <c r="D39" s="69" t="s" vm="30">
        <v>2602</v>
      </c>
    </row>
    <row r="40" spans="1:4">
      <c r="A40" s="44" t="s">
        <v>124</v>
      </c>
      <c r="B40" s="56" t="s">
        <v>206</v>
      </c>
      <c r="C40" s="68" t="s" vm="31">
        <v>2602</v>
      </c>
      <c r="D40" s="69" t="s" vm="32">
        <v>2602</v>
      </c>
    </row>
    <row r="41" spans="1:4">
      <c r="A41" s="44" t="s">
        <v>124</v>
      </c>
      <c r="B41" s="56" t="s">
        <v>170</v>
      </c>
      <c r="C41" s="68" t="s" vm="33">
        <v>2602</v>
      </c>
      <c r="D41" s="69" t="s" vm="34">
        <v>2602</v>
      </c>
    </row>
    <row r="42" spans="1:4">
      <c r="B42" s="56" t="s">
        <v>84</v>
      </c>
      <c r="C42" s="68">
        <f>C10</f>
        <v>114298.23486683019</v>
      </c>
      <c r="D42" s="69">
        <f t="shared" ref="D42" si="6">C42/$C$42</f>
        <v>1</v>
      </c>
    </row>
    <row r="43" spans="1:4">
      <c r="A43" s="44" t="s">
        <v>124</v>
      </c>
      <c r="B43" s="56" t="s">
        <v>167</v>
      </c>
      <c r="C43" s="68">
        <f>'יתרת התחייבות להשקעה'!C10</f>
        <v>7359.061217692607</v>
      </c>
      <c r="D43" s="69"/>
    </row>
    <row r="44" spans="1:4">
      <c r="B44" s="5" t="s">
        <v>109</v>
      </c>
    </row>
    <row r="45" spans="1:4">
      <c r="C45" s="62" t="s">
        <v>152</v>
      </c>
      <c r="D45" s="34" t="s">
        <v>104</v>
      </c>
    </row>
    <row r="46" spans="1:4">
      <c r="C46" s="63" t="s">
        <v>0</v>
      </c>
      <c r="D46" s="23" t="s">
        <v>1</v>
      </c>
    </row>
    <row r="47" spans="1:4">
      <c r="C47" s="70" t="s">
        <v>135</v>
      </c>
      <c r="D47" s="71" vm="35">
        <v>2.4517000000000002</v>
      </c>
    </row>
    <row r="48" spans="1:4">
      <c r="C48" s="70" t="s">
        <v>142</v>
      </c>
      <c r="D48" s="71">
        <v>0.77297511855767032</v>
      </c>
    </row>
    <row r="49" spans="2:4">
      <c r="C49" s="70" t="s">
        <v>139</v>
      </c>
      <c r="D49" s="71" vm="36">
        <v>2.7898000000000001</v>
      </c>
    </row>
    <row r="50" spans="2:4">
      <c r="B50" s="11"/>
      <c r="C50" s="70" t="s">
        <v>2603</v>
      </c>
      <c r="D50" s="71" vm="37">
        <v>4.1134000000000004</v>
      </c>
    </row>
    <row r="51" spans="2:4">
      <c r="C51" s="70" t="s">
        <v>133</v>
      </c>
      <c r="D51" s="71" vm="38">
        <v>4.0185000000000004</v>
      </c>
    </row>
    <row r="52" spans="2:4">
      <c r="C52" s="70" t="s">
        <v>134</v>
      </c>
      <c r="D52" s="71" vm="39">
        <v>4.6707000000000001</v>
      </c>
    </row>
    <row r="53" spans="2:4">
      <c r="C53" s="70" t="s">
        <v>136</v>
      </c>
      <c r="D53" s="71">
        <v>0.47218570936331505</v>
      </c>
    </row>
    <row r="54" spans="2:4">
      <c r="C54" s="70" t="s">
        <v>140</v>
      </c>
      <c r="D54" s="71">
        <v>2.5581999999999997E-2</v>
      </c>
    </row>
    <row r="55" spans="2:4">
      <c r="C55" s="70" t="s">
        <v>141</v>
      </c>
      <c r="D55" s="71">
        <v>0.21595372753643494</v>
      </c>
    </row>
    <row r="56" spans="2:4">
      <c r="C56" s="70" t="s">
        <v>138</v>
      </c>
      <c r="D56" s="71" vm="40">
        <v>0.53959999999999997</v>
      </c>
    </row>
    <row r="57" spans="2:4">
      <c r="C57" s="70" t="s">
        <v>2604</v>
      </c>
      <c r="D57" s="71">
        <v>2.2710600000000003</v>
      </c>
    </row>
    <row r="58" spans="2:4">
      <c r="C58" s="70" t="s">
        <v>137</v>
      </c>
      <c r="D58" s="71" vm="41">
        <v>0.34089999999999998</v>
      </c>
    </row>
    <row r="59" spans="2:4">
      <c r="C59" s="70" t="s">
        <v>131</v>
      </c>
      <c r="D59" s="71" vm="42">
        <v>3.7</v>
      </c>
    </row>
    <row r="60" spans="2:4">
      <c r="C60" s="70" t="s">
        <v>143</v>
      </c>
      <c r="D60" s="71" vm="43">
        <v>0.1968</v>
      </c>
    </row>
    <row r="61" spans="2:4">
      <c r="C61" s="70" t="s">
        <v>2605</v>
      </c>
      <c r="D61" s="71" vm="44">
        <v>0.34370000000000001</v>
      </c>
    </row>
    <row r="62" spans="2:4">
      <c r="C62" s="70" t="s">
        <v>2606</v>
      </c>
      <c r="D62" s="71">
        <v>4.1426504901763202E-2</v>
      </c>
    </row>
    <row r="63" spans="2:4">
      <c r="C63" s="70" t="s">
        <v>2607</v>
      </c>
      <c r="D63" s="71">
        <v>0.51008450859561327</v>
      </c>
    </row>
    <row r="64" spans="2:4">
      <c r="C64" s="70" t="s">
        <v>132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6.28515625" style="2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145</v>
      </c>
      <c r="C1" s="46" t="s" vm="1">
        <v>229</v>
      </c>
    </row>
    <row r="2" spans="2:13">
      <c r="B2" s="46" t="s">
        <v>144</v>
      </c>
      <c r="C2" s="46" t="s">
        <v>230</v>
      </c>
    </row>
    <row r="3" spans="2:13">
      <c r="B3" s="46" t="s">
        <v>146</v>
      </c>
      <c r="C3" s="46" t="s">
        <v>231</v>
      </c>
    </row>
    <row r="4" spans="2:13">
      <c r="B4" s="46" t="s">
        <v>147</v>
      </c>
      <c r="C4" s="46">
        <v>9455</v>
      </c>
    </row>
    <row r="6" spans="2:13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3" ht="26.25" customHeight="1">
      <c r="B7" s="136" t="s">
        <v>94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M7" s="3"/>
    </row>
    <row r="8" spans="2:13" s="3" customFormat="1" ht="78.75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205</v>
      </c>
      <c r="H8" s="29" t="s">
        <v>204</v>
      </c>
      <c r="I8" s="29" t="s">
        <v>62</v>
      </c>
      <c r="J8" s="29" t="s">
        <v>59</v>
      </c>
      <c r="K8" s="29" t="s">
        <v>148</v>
      </c>
      <c r="L8" s="30" t="s">
        <v>150</v>
      </c>
    </row>
    <row r="9" spans="2:13" s="3" customFormat="1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51</v>
      </c>
      <c r="C11" s="80"/>
      <c r="D11" s="81"/>
      <c r="E11" s="81"/>
      <c r="F11" s="81"/>
      <c r="G11" s="83"/>
      <c r="H11" s="101"/>
      <c r="I11" s="83">
        <v>10.926471268000002</v>
      </c>
      <c r="J11" s="84"/>
      <c r="K11" s="84">
        <f>IFERROR(I11/$I$11,0)</f>
        <v>1</v>
      </c>
      <c r="L11" s="84">
        <f>I11/'סכום נכסי הקרן'!$C$42</f>
        <v>9.5596150550623316E-5</v>
      </c>
    </row>
    <row r="12" spans="2:13">
      <c r="B12" s="113" t="s">
        <v>197</v>
      </c>
      <c r="C12" s="88"/>
      <c r="D12" s="89"/>
      <c r="E12" s="89"/>
      <c r="F12" s="89"/>
      <c r="G12" s="91"/>
      <c r="H12" s="103"/>
      <c r="I12" s="91">
        <v>10.926471268000002</v>
      </c>
      <c r="J12" s="92"/>
      <c r="K12" s="92">
        <f t="shared" ref="K12:K17" si="0">IFERROR(I12/$I$11,0)</f>
        <v>1</v>
      </c>
      <c r="L12" s="92">
        <f>I12/'סכום נכסי הקרן'!$C$42</f>
        <v>9.5596150550623316E-5</v>
      </c>
    </row>
    <row r="13" spans="2:13">
      <c r="B13" s="85" t="s">
        <v>190</v>
      </c>
      <c r="C13" s="80"/>
      <c r="D13" s="81"/>
      <c r="E13" s="81"/>
      <c r="F13" s="81"/>
      <c r="G13" s="83"/>
      <c r="H13" s="101"/>
      <c r="I13" s="83">
        <v>10.926471268000002</v>
      </c>
      <c r="J13" s="84"/>
      <c r="K13" s="84">
        <f t="shared" si="0"/>
        <v>1</v>
      </c>
      <c r="L13" s="84">
        <f>I13/'סכום נכסי הקרן'!$C$42</f>
        <v>9.5596150550623316E-5</v>
      </c>
    </row>
    <row r="14" spans="2:13">
      <c r="B14" s="86" t="s">
        <v>1735</v>
      </c>
      <c r="C14" s="88" t="s">
        <v>1736</v>
      </c>
      <c r="D14" s="89" t="s">
        <v>119</v>
      </c>
      <c r="E14" s="89" t="s">
        <v>533</v>
      </c>
      <c r="F14" s="89" t="s">
        <v>132</v>
      </c>
      <c r="G14" s="91">
        <v>0.51406300000000005</v>
      </c>
      <c r="H14" s="103">
        <v>1110200</v>
      </c>
      <c r="I14" s="91">
        <v>5.707132144</v>
      </c>
      <c r="J14" s="92"/>
      <c r="K14" s="92">
        <f t="shared" si="0"/>
        <v>0.52232161729233584</v>
      </c>
      <c r="L14" s="92">
        <f>I14/'סכום נכסי הקרן'!$C$42</f>
        <v>4.993193596252319E-5</v>
      </c>
    </row>
    <row r="15" spans="2:13">
      <c r="B15" s="86" t="s">
        <v>1737</v>
      </c>
      <c r="C15" s="88" t="s">
        <v>1738</v>
      </c>
      <c r="D15" s="89" t="s">
        <v>119</v>
      </c>
      <c r="E15" s="89" t="s">
        <v>533</v>
      </c>
      <c r="F15" s="89" t="s">
        <v>132</v>
      </c>
      <c r="G15" s="91">
        <v>-0.51406300000000005</v>
      </c>
      <c r="H15" s="103">
        <v>764000</v>
      </c>
      <c r="I15" s="91">
        <v>-3.9274445670000007</v>
      </c>
      <c r="J15" s="92"/>
      <c r="K15" s="92">
        <f t="shared" si="0"/>
        <v>-0.35944308740390674</v>
      </c>
      <c r="L15" s="92">
        <f>I15/'סכום נכסי הקרן'!$C$42</f>
        <v>-3.436137549784473E-5</v>
      </c>
    </row>
    <row r="16" spans="2:13">
      <c r="B16" s="86" t="s">
        <v>1739</v>
      </c>
      <c r="C16" s="88" t="s">
        <v>1740</v>
      </c>
      <c r="D16" s="89" t="s">
        <v>119</v>
      </c>
      <c r="E16" s="89" t="s">
        <v>533</v>
      </c>
      <c r="F16" s="89" t="s">
        <v>132</v>
      </c>
      <c r="G16" s="91">
        <v>4.7270200000000013</v>
      </c>
      <c r="H16" s="103">
        <v>193500</v>
      </c>
      <c r="I16" s="91">
        <v>9.1467837000000021</v>
      </c>
      <c r="J16" s="92"/>
      <c r="K16" s="92">
        <f t="shared" si="0"/>
        <v>0.83712147093525857</v>
      </c>
      <c r="L16" s="92">
        <f>I16/'סכום נכסי הקרן'!$C$42</f>
        <v>8.0025590164686225E-5</v>
      </c>
    </row>
    <row r="17" spans="2:12">
      <c r="B17" s="86" t="s">
        <v>1741</v>
      </c>
      <c r="C17" s="88" t="s">
        <v>1742</v>
      </c>
      <c r="D17" s="89" t="s">
        <v>119</v>
      </c>
      <c r="E17" s="89" t="s">
        <v>533</v>
      </c>
      <c r="F17" s="89" t="s">
        <v>132</v>
      </c>
      <c r="G17" s="91">
        <v>-4.7270200000000013</v>
      </c>
      <c r="H17" s="103">
        <v>0.01</v>
      </c>
      <c r="I17" s="91">
        <v>-9.0000000000000012E-9</v>
      </c>
      <c r="J17" s="92"/>
      <c r="K17" s="92">
        <f t="shared" si="0"/>
        <v>-8.236877011115204E-10</v>
      </c>
      <c r="L17" s="92">
        <f>I17/'סכום נכסי הקרן'!$C$42</f>
        <v>-7.8741373482153729E-14</v>
      </c>
    </row>
    <row r="18" spans="2:12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113"/>
      <c r="C19" s="88"/>
      <c r="D19" s="88"/>
      <c r="E19" s="88"/>
      <c r="F19" s="88"/>
      <c r="G19" s="91"/>
      <c r="H19" s="103"/>
      <c r="I19" s="88"/>
      <c r="J19" s="88"/>
      <c r="K19" s="92"/>
      <c r="L19" s="88"/>
    </row>
    <row r="20" spans="2:12">
      <c r="B20" s="85"/>
      <c r="C20" s="80"/>
      <c r="D20" s="80"/>
      <c r="E20" s="80"/>
      <c r="F20" s="80"/>
      <c r="G20" s="83"/>
      <c r="H20" s="101"/>
      <c r="I20" s="80"/>
      <c r="J20" s="80"/>
      <c r="K20" s="84"/>
      <c r="L20" s="80"/>
    </row>
    <row r="21" spans="2:12">
      <c r="B21" s="86"/>
      <c r="C21" s="88"/>
      <c r="D21" s="89"/>
      <c r="E21" s="89"/>
      <c r="F21" s="89"/>
      <c r="G21" s="91"/>
      <c r="H21" s="103"/>
      <c r="I21" s="91"/>
      <c r="J21" s="92"/>
      <c r="K21" s="92"/>
      <c r="L21" s="92"/>
    </row>
    <row r="22" spans="2:12">
      <c r="B22" s="86"/>
      <c r="C22" s="88"/>
      <c r="D22" s="89"/>
      <c r="E22" s="89"/>
      <c r="F22" s="89"/>
      <c r="G22" s="91"/>
      <c r="H22" s="103"/>
      <c r="I22" s="91"/>
      <c r="J22" s="92"/>
      <c r="K22" s="92"/>
      <c r="L22" s="92"/>
    </row>
    <row r="23" spans="2:12">
      <c r="B23" s="93"/>
      <c r="C23" s="88"/>
      <c r="D23" s="88"/>
      <c r="E23" s="88"/>
      <c r="F23" s="88"/>
      <c r="G23" s="91"/>
      <c r="H23" s="103"/>
      <c r="I23" s="88"/>
      <c r="J23" s="88"/>
      <c r="K23" s="92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220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111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0" t="s">
        <v>203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10" t="s">
        <v>211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</row>
    <row r="572" spans="2:12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</row>
    <row r="573" spans="2:12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</row>
    <row r="574" spans="2:12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</row>
    <row r="575" spans="2:12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</row>
    <row r="576" spans="2:12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</row>
    <row r="577" spans="2:12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</row>
    <row r="578" spans="2:12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</row>
    <row r="579" spans="2:12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</row>
    <row r="580" spans="2:12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</row>
    <row r="581" spans="2:12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</row>
    <row r="582" spans="2:12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</row>
    <row r="583" spans="2:12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</row>
    <row r="584" spans="2:12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</row>
    <row r="585" spans="2:12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</row>
    <row r="586" spans="2:12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3.14062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145</v>
      </c>
      <c r="C1" s="46" t="s" vm="1">
        <v>229</v>
      </c>
    </row>
    <row r="2" spans="1:11">
      <c r="B2" s="46" t="s">
        <v>144</v>
      </c>
      <c r="C2" s="46" t="s">
        <v>230</v>
      </c>
    </row>
    <row r="3" spans="1:11">
      <c r="B3" s="46" t="s">
        <v>146</v>
      </c>
      <c r="C3" s="46" t="s">
        <v>231</v>
      </c>
    </row>
    <row r="4" spans="1:11">
      <c r="B4" s="46" t="s">
        <v>147</v>
      </c>
      <c r="C4" s="46">
        <v>9455</v>
      </c>
    </row>
    <row r="6" spans="1:11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1:11" ht="26.25" customHeight="1">
      <c r="B7" s="136" t="s">
        <v>95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1" s="3" customFormat="1" ht="78.75">
      <c r="A8" s="2"/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205</v>
      </c>
      <c r="H8" s="29" t="s">
        <v>204</v>
      </c>
      <c r="I8" s="29" t="s">
        <v>62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50</v>
      </c>
      <c r="C11" s="88"/>
      <c r="D11" s="89"/>
      <c r="E11" s="89"/>
      <c r="F11" s="89"/>
      <c r="G11" s="91"/>
      <c r="H11" s="103"/>
      <c r="I11" s="91">
        <v>171.61801806599996</v>
      </c>
      <c r="J11" s="92">
        <f>IFERROR(I11/$I$11,0)</f>
        <v>1</v>
      </c>
      <c r="K11" s="92">
        <f>I11/'סכום נכסי הקרן'!$C$42</f>
        <v>1.5014931618668786E-3</v>
      </c>
    </row>
    <row r="12" spans="1:11">
      <c r="B12" s="113" t="s">
        <v>199</v>
      </c>
      <c r="C12" s="88"/>
      <c r="D12" s="89"/>
      <c r="E12" s="89"/>
      <c r="F12" s="89"/>
      <c r="G12" s="91"/>
      <c r="H12" s="103"/>
      <c r="I12" s="91">
        <v>171.61801806599996</v>
      </c>
      <c r="J12" s="92">
        <f t="shared" ref="J12:J19" si="0">IFERROR(I12/$I$11,0)</f>
        <v>1</v>
      </c>
      <c r="K12" s="92">
        <f>I12/'סכום נכסי הקרן'!$C$42</f>
        <v>1.5014931618668786E-3</v>
      </c>
    </row>
    <row r="13" spans="1:11">
      <c r="B13" s="93" t="s">
        <v>1743</v>
      </c>
      <c r="C13" s="88" t="s">
        <v>1744</v>
      </c>
      <c r="D13" s="89" t="s">
        <v>28</v>
      </c>
      <c r="E13" s="89" t="s">
        <v>533</v>
      </c>
      <c r="F13" s="89" t="s">
        <v>131</v>
      </c>
      <c r="G13" s="91">
        <v>1.4976600000000002</v>
      </c>
      <c r="H13" s="103">
        <v>99790</v>
      </c>
      <c r="I13" s="91">
        <v>-4.5734221810000006</v>
      </c>
      <c r="J13" s="92">
        <f t="shared" si="0"/>
        <v>-2.6648846272313773E-2</v>
      </c>
      <c r="K13" s="92">
        <f>I13/'סכום נכסי הקרן'!$C$42</f>
        <v>-4.0013060449520787E-5</v>
      </c>
    </row>
    <row r="14" spans="1:11">
      <c r="B14" s="93" t="s">
        <v>1745</v>
      </c>
      <c r="C14" s="88" t="s">
        <v>1746</v>
      </c>
      <c r="D14" s="89" t="s">
        <v>28</v>
      </c>
      <c r="E14" s="89" t="s">
        <v>533</v>
      </c>
      <c r="F14" s="89" t="s">
        <v>131</v>
      </c>
      <c r="G14" s="91">
        <v>0.25660100000000008</v>
      </c>
      <c r="H14" s="103">
        <v>1533700</v>
      </c>
      <c r="I14" s="91">
        <v>8.2854228840000008</v>
      </c>
      <c r="J14" s="92">
        <f t="shared" si="0"/>
        <v>4.8278280901796894E-2</v>
      </c>
      <c r="K14" s="92">
        <f>I14/'סכום נכסי הקרן'!$C$42</f>
        <v>7.2489508640736358E-5</v>
      </c>
    </row>
    <row r="15" spans="1:11">
      <c r="B15" s="93" t="s">
        <v>1747</v>
      </c>
      <c r="C15" s="88" t="s">
        <v>1748</v>
      </c>
      <c r="D15" s="89" t="s">
        <v>28</v>
      </c>
      <c r="E15" s="89" t="s">
        <v>533</v>
      </c>
      <c r="F15" s="89" t="s">
        <v>139</v>
      </c>
      <c r="G15" s="91">
        <v>0.14118500000000003</v>
      </c>
      <c r="H15" s="103">
        <v>121860</v>
      </c>
      <c r="I15" s="91">
        <v>1.4076939850000003</v>
      </c>
      <c r="J15" s="92">
        <f t="shared" si="0"/>
        <v>8.2024836369957183E-3</v>
      </c>
      <c r="K15" s="92">
        <f>I15/'סכום נכסי הקרן'!$C$42</f>
        <v>1.2315973091274036E-5</v>
      </c>
    </row>
    <row r="16" spans="1:11">
      <c r="B16" s="93" t="s">
        <v>1749</v>
      </c>
      <c r="C16" s="88" t="s">
        <v>1750</v>
      </c>
      <c r="D16" s="89" t="s">
        <v>28</v>
      </c>
      <c r="E16" s="89" t="s">
        <v>533</v>
      </c>
      <c r="F16" s="89" t="s">
        <v>131</v>
      </c>
      <c r="G16" s="91">
        <v>7.029103000000001</v>
      </c>
      <c r="H16" s="103">
        <v>448825</v>
      </c>
      <c r="I16" s="91">
        <v>166.81408841000004</v>
      </c>
      <c r="J16" s="92">
        <f t="shared" si="0"/>
        <v>0.97200801110433255</v>
      </c>
      <c r="K16" s="92">
        <f>I16/'סכום נכסי הקרן'!$C$42</f>
        <v>1.4594633819529803E-3</v>
      </c>
    </row>
    <row r="17" spans="2:11">
      <c r="B17" s="93" t="s">
        <v>1751</v>
      </c>
      <c r="C17" s="88" t="s">
        <v>1752</v>
      </c>
      <c r="D17" s="89" t="s">
        <v>28</v>
      </c>
      <c r="E17" s="89" t="s">
        <v>533</v>
      </c>
      <c r="F17" s="89" t="s">
        <v>133</v>
      </c>
      <c r="G17" s="91">
        <v>0.9046820000000001</v>
      </c>
      <c r="H17" s="103">
        <v>46380</v>
      </c>
      <c r="I17" s="91">
        <v>9.1698758000000019E-2</v>
      </c>
      <c r="J17" s="92">
        <f t="shared" si="0"/>
        <v>5.3431894292553235E-4</v>
      </c>
      <c r="K17" s="92">
        <f>I17/'סכום נכסי הקרן'!$C$42</f>
        <v>8.0227623905862582E-7</v>
      </c>
    </row>
    <row r="18" spans="2:11">
      <c r="B18" s="93" t="s">
        <v>1753</v>
      </c>
      <c r="C18" s="88" t="s">
        <v>1754</v>
      </c>
      <c r="D18" s="89" t="s">
        <v>28</v>
      </c>
      <c r="E18" s="89" t="s">
        <v>533</v>
      </c>
      <c r="F18" s="89" t="s">
        <v>140</v>
      </c>
      <c r="G18" s="91">
        <v>0.26811500000000005</v>
      </c>
      <c r="H18" s="103">
        <v>228800</v>
      </c>
      <c r="I18" s="91">
        <v>2.7348335700000002</v>
      </c>
      <c r="J18" s="92">
        <f t="shared" si="0"/>
        <v>1.5935585323845494E-2</v>
      </c>
      <c r="K18" s="92">
        <f>I18/'סכום נכסי הקרן'!$C$42</f>
        <v>2.3927172394100199E-5</v>
      </c>
    </row>
    <row r="19" spans="2:11">
      <c r="B19" s="93" t="s">
        <v>1755</v>
      </c>
      <c r="C19" s="88" t="s">
        <v>1756</v>
      </c>
      <c r="D19" s="89" t="s">
        <v>28</v>
      </c>
      <c r="E19" s="89" t="s">
        <v>533</v>
      </c>
      <c r="F19" s="89" t="s">
        <v>131</v>
      </c>
      <c r="G19" s="91">
        <v>1.1640240000000002</v>
      </c>
      <c r="H19" s="103">
        <v>11843.75</v>
      </c>
      <c r="I19" s="91">
        <v>-3.1422973600000006</v>
      </c>
      <c r="J19" s="92">
        <f t="shared" si="0"/>
        <v>-1.8309833637581995E-2</v>
      </c>
      <c r="K19" s="92">
        <f>I19/'סכום נכסי הקרן'!$C$42</f>
        <v>-2.7492090001749519E-5</v>
      </c>
    </row>
    <row r="20" spans="2:11">
      <c r="B20" s="93"/>
      <c r="C20" s="88"/>
      <c r="D20" s="89"/>
      <c r="E20" s="89"/>
      <c r="F20" s="89"/>
      <c r="G20" s="91"/>
      <c r="H20" s="103"/>
      <c r="I20" s="91"/>
      <c r="J20" s="92"/>
      <c r="K20" s="92"/>
    </row>
    <row r="21" spans="2:11">
      <c r="B21" s="113"/>
      <c r="C21" s="88"/>
      <c r="D21" s="88"/>
      <c r="E21" s="88"/>
      <c r="F21" s="88"/>
      <c r="G21" s="91"/>
      <c r="H21" s="103"/>
      <c r="I21" s="88"/>
      <c r="J21" s="92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10" t="s">
        <v>220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10" t="s">
        <v>111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10" t="s">
        <v>203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10" t="s">
        <v>211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94"/>
      <c r="C121" s="112"/>
      <c r="D121" s="112"/>
      <c r="E121" s="112"/>
      <c r="F121" s="112"/>
      <c r="G121" s="112"/>
      <c r="H121" s="112"/>
      <c r="I121" s="95"/>
      <c r="J121" s="95"/>
      <c r="K121" s="112"/>
    </row>
    <row r="122" spans="2:11">
      <c r="B122" s="94"/>
      <c r="C122" s="112"/>
      <c r="D122" s="112"/>
      <c r="E122" s="112"/>
      <c r="F122" s="112"/>
      <c r="G122" s="112"/>
      <c r="H122" s="112"/>
      <c r="I122" s="95"/>
      <c r="J122" s="95"/>
      <c r="K122" s="112"/>
    </row>
    <row r="123" spans="2:11">
      <c r="B123" s="94"/>
      <c r="C123" s="112"/>
      <c r="D123" s="112"/>
      <c r="E123" s="112"/>
      <c r="F123" s="112"/>
      <c r="G123" s="112"/>
      <c r="H123" s="112"/>
      <c r="I123" s="95"/>
      <c r="J123" s="95"/>
      <c r="K123" s="112"/>
    </row>
    <row r="124" spans="2:11">
      <c r="B124" s="94"/>
      <c r="C124" s="112"/>
      <c r="D124" s="112"/>
      <c r="E124" s="112"/>
      <c r="F124" s="112"/>
      <c r="G124" s="112"/>
      <c r="H124" s="112"/>
      <c r="I124" s="95"/>
      <c r="J124" s="95"/>
      <c r="K124" s="112"/>
    </row>
    <row r="125" spans="2:11">
      <c r="B125" s="94"/>
      <c r="C125" s="112"/>
      <c r="D125" s="112"/>
      <c r="E125" s="112"/>
      <c r="F125" s="112"/>
      <c r="G125" s="112"/>
      <c r="H125" s="112"/>
      <c r="I125" s="95"/>
      <c r="J125" s="95"/>
      <c r="K125" s="112"/>
    </row>
    <row r="126" spans="2:11">
      <c r="B126" s="94"/>
      <c r="C126" s="112"/>
      <c r="D126" s="112"/>
      <c r="E126" s="112"/>
      <c r="F126" s="112"/>
      <c r="G126" s="112"/>
      <c r="H126" s="112"/>
      <c r="I126" s="95"/>
      <c r="J126" s="95"/>
      <c r="K126" s="112"/>
    </row>
    <row r="127" spans="2:11">
      <c r="B127" s="94"/>
      <c r="C127" s="112"/>
      <c r="D127" s="112"/>
      <c r="E127" s="112"/>
      <c r="F127" s="112"/>
      <c r="G127" s="112"/>
      <c r="H127" s="112"/>
      <c r="I127" s="95"/>
      <c r="J127" s="95"/>
      <c r="K127" s="112"/>
    </row>
    <row r="128" spans="2:11">
      <c r="B128" s="94"/>
      <c r="C128" s="112"/>
      <c r="D128" s="112"/>
      <c r="E128" s="112"/>
      <c r="F128" s="112"/>
      <c r="G128" s="112"/>
      <c r="H128" s="112"/>
      <c r="I128" s="95"/>
      <c r="J128" s="95"/>
      <c r="K128" s="112"/>
    </row>
    <row r="129" spans="2:11">
      <c r="B129" s="94"/>
      <c r="C129" s="112"/>
      <c r="D129" s="112"/>
      <c r="E129" s="112"/>
      <c r="F129" s="112"/>
      <c r="G129" s="112"/>
      <c r="H129" s="112"/>
      <c r="I129" s="95"/>
      <c r="J129" s="95"/>
      <c r="K129" s="112"/>
    </row>
    <row r="130" spans="2:11">
      <c r="B130" s="94"/>
      <c r="C130" s="112"/>
      <c r="D130" s="112"/>
      <c r="E130" s="112"/>
      <c r="F130" s="112"/>
      <c r="G130" s="112"/>
      <c r="H130" s="112"/>
      <c r="I130" s="95"/>
      <c r="J130" s="95"/>
      <c r="K130" s="112"/>
    </row>
    <row r="131" spans="2:11">
      <c r="B131" s="94"/>
      <c r="C131" s="112"/>
      <c r="D131" s="112"/>
      <c r="E131" s="112"/>
      <c r="F131" s="112"/>
      <c r="G131" s="112"/>
      <c r="H131" s="112"/>
      <c r="I131" s="95"/>
      <c r="J131" s="95"/>
      <c r="K131" s="112"/>
    </row>
    <row r="132" spans="2:11">
      <c r="B132" s="94"/>
      <c r="C132" s="112"/>
      <c r="D132" s="112"/>
      <c r="E132" s="112"/>
      <c r="F132" s="112"/>
      <c r="G132" s="112"/>
      <c r="H132" s="112"/>
      <c r="I132" s="95"/>
      <c r="J132" s="95"/>
      <c r="K132" s="112"/>
    </row>
    <row r="133" spans="2:11">
      <c r="B133" s="94"/>
      <c r="C133" s="112"/>
      <c r="D133" s="112"/>
      <c r="E133" s="112"/>
      <c r="F133" s="112"/>
      <c r="G133" s="112"/>
      <c r="H133" s="112"/>
      <c r="I133" s="95"/>
      <c r="J133" s="95"/>
      <c r="K133" s="112"/>
    </row>
    <row r="134" spans="2:11">
      <c r="B134" s="94"/>
      <c r="C134" s="112"/>
      <c r="D134" s="112"/>
      <c r="E134" s="112"/>
      <c r="F134" s="112"/>
      <c r="G134" s="112"/>
      <c r="H134" s="112"/>
      <c r="I134" s="95"/>
      <c r="J134" s="95"/>
      <c r="K134" s="112"/>
    </row>
    <row r="135" spans="2:11">
      <c r="B135" s="94"/>
      <c r="C135" s="112"/>
      <c r="D135" s="112"/>
      <c r="E135" s="112"/>
      <c r="F135" s="112"/>
      <c r="G135" s="112"/>
      <c r="H135" s="112"/>
      <c r="I135" s="95"/>
      <c r="J135" s="95"/>
      <c r="K135" s="112"/>
    </row>
    <row r="136" spans="2:11">
      <c r="B136" s="94"/>
      <c r="C136" s="112"/>
      <c r="D136" s="112"/>
      <c r="E136" s="112"/>
      <c r="F136" s="112"/>
      <c r="G136" s="112"/>
      <c r="H136" s="112"/>
      <c r="I136" s="95"/>
      <c r="J136" s="95"/>
      <c r="K136" s="112"/>
    </row>
    <row r="137" spans="2:11">
      <c r="B137" s="94"/>
      <c r="C137" s="112"/>
      <c r="D137" s="112"/>
      <c r="E137" s="112"/>
      <c r="F137" s="112"/>
      <c r="G137" s="112"/>
      <c r="H137" s="112"/>
      <c r="I137" s="95"/>
      <c r="J137" s="95"/>
      <c r="K137" s="112"/>
    </row>
    <row r="138" spans="2:11">
      <c r="B138" s="94"/>
      <c r="C138" s="112"/>
      <c r="D138" s="112"/>
      <c r="E138" s="112"/>
      <c r="F138" s="112"/>
      <c r="G138" s="112"/>
      <c r="H138" s="112"/>
      <c r="I138" s="95"/>
      <c r="J138" s="95"/>
      <c r="K138" s="112"/>
    </row>
    <row r="139" spans="2:11">
      <c r="B139" s="94"/>
      <c r="C139" s="112"/>
      <c r="D139" s="112"/>
      <c r="E139" s="112"/>
      <c r="F139" s="112"/>
      <c r="G139" s="112"/>
      <c r="H139" s="112"/>
      <c r="I139" s="95"/>
      <c r="J139" s="95"/>
      <c r="K139" s="112"/>
    </row>
    <row r="140" spans="2:11">
      <c r="B140" s="94"/>
      <c r="C140" s="112"/>
      <c r="D140" s="112"/>
      <c r="E140" s="112"/>
      <c r="F140" s="112"/>
      <c r="G140" s="112"/>
      <c r="H140" s="112"/>
      <c r="I140" s="95"/>
      <c r="J140" s="95"/>
      <c r="K140" s="112"/>
    </row>
    <row r="141" spans="2:11">
      <c r="B141" s="94"/>
      <c r="C141" s="112"/>
      <c r="D141" s="112"/>
      <c r="E141" s="112"/>
      <c r="F141" s="112"/>
      <c r="G141" s="112"/>
      <c r="H141" s="112"/>
      <c r="I141" s="95"/>
      <c r="J141" s="95"/>
      <c r="K141" s="112"/>
    </row>
    <row r="142" spans="2:11">
      <c r="B142" s="94"/>
      <c r="C142" s="112"/>
      <c r="D142" s="112"/>
      <c r="E142" s="112"/>
      <c r="F142" s="112"/>
      <c r="G142" s="112"/>
      <c r="H142" s="112"/>
      <c r="I142" s="95"/>
      <c r="J142" s="95"/>
      <c r="K142" s="112"/>
    </row>
    <row r="143" spans="2:11">
      <c r="B143" s="94"/>
      <c r="C143" s="112"/>
      <c r="D143" s="112"/>
      <c r="E143" s="112"/>
      <c r="F143" s="112"/>
      <c r="G143" s="112"/>
      <c r="H143" s="112"/>
      <c r="I143" s="95"/>
      <c r="J143" s="95"/>
      <c r="K143" s="112"/>
    </row>
    <row r="144" spans="2:11">
      <c r="B144" s="94"/>
      <c r="C144" s="112"/>
      <c r="D144" s="112"/>
      <c r="E144" s="112"/>
      <c r="F144" s="112"/>
      <c r="G144" s="112"/>
      <c r="H144" s="112"/>
      <c r="I144" s="95"/>
      <c r="J144" s="95"/>
      <c r="K144" s="112"/>
    </row>
    <row r="145" spans="2:11">
      <c r="B145" s="94"/>
      <c r="C145" s="112"/>
      <c r="D145" s="112"/>
      <c r="E145" s="112"/>
      <c r="F145" s="112"/>
      <c r="G145" s="112"/>
      <c r="H145" s="112"/>
      <c r="I145" s="95"/>
      <c r="J145" s="95"/>
      <c r="K145" s="112"/>
    </row>
    <row r="146" spans="2:11">
      <c r="B146" s="94"/>
      <c r="C146" s="112"/>
      <c r="D146" s="112"/>
      <c r="E146" s="112"/>
      <c r="F146" s="112"/>
      <c r="G146" s="112"/>
      <c r="H146" s="112"/>
      <c r="I146" s="95"/>
      <c r="J146" s="95"/>
      <c r="K146" s="112"/>
    </row>
    <row r="147" spans="2:11">
      <c r="B147" s="94"/>
      <c r="C147" s="112"/>
      <c r="D147" s="112"/>
      <c r="E147" s="112"/>
      <c r="F147" s="112"/>
      <c r="G147" s="112"/>
      <c r="H147" s="112"/>
      <c r="I147" s="95"/>
      <c r="J147" s="95"/>
      <c r="K147" s="112"/>
    </row>
    <row r="148" spans="2:11">
      <c r="B148" s="94"/>
      <c r="C148" s="112"/>
      <c r="D148" s="112"/>
      <c r="E148" s="112"/>
      <c r="F148" s="112"/>
      <c r="G148" s="112"/>
      <c r="H148" s="112"/>
      <c r="I148" s="95"/>
      <c r="J148" s="95"/>
      <c r="K148" s="112"/>
    </row>
    <row r="149" spans="2:11">
      <c r="B149" s="94"/>
      <c r="C149" s="112"/>
      <c r="D149" s="112"/>
      <c r="E149" s="112"/>
      <c r="F149" s="112"/>
      <c r="G149" s="112"/>
      <c r="H149" s="112"/>
      <c r="I149" s="95"/>
      <c r="J149" s="95"/>
      <c r="K149" s="112"/>
    </row>
    <row r="150" spans="2:11">
      <c r="B150" s="94"/>
      <c r="C150" s="112"/>
      <c r="D150" s="112"/>
      <c r="E150" s="112"/>
      <c r="F150" s="112"/>
      <c r="G150" s="112"/>
      <c r="H150" s="112"/>
      <c r="I150" s="95"/>
      <c r="J150" s="95"/>
      <c r="K150" s="112"/>
    </row>
    <row r="151" spans="2:11">
      <c r="B151" s="94"/>
      <c r="C151" s="112"/>
      <c r="D151" s="112"/>
      <c r="E151" s="112"/>
      <c r="F151" s="112"/>
      <c r="G151" s="112"/>
      <c r="H151" s="112"/>
      <c r="I151" s="95"/>
      <c r="J151" s="95"/>
      <c r="K151" s="112"/>
    </row>
    <row r="152" spans="2:11">
      <c r="B152" s="94"/>
      <c r="C152" s="112"/>
      <c r="D152" s="112"/>
      <c r="E152" s="112"/>
      <c r="F152" s="112"/>
      <c r="G152" s="112"/>
      <c r="H152" s="112"/>
      <c r="I152" s="95"/>
      <c r="J152" s="95"/>
      <c r="K152" s="112"/>
    </row>
    <row r="153" spans="2:11">
      <c r="B153" s="94"/>
      <c r="C153" s="112"/>
      <c r="D153" s="112"/>
      <c r="E153" s="112"/>
      <c r="F153" s="112"/>
      <c r="G153" s="112"/>
      <c r="H153" s="112"/>
      <c r="I153" s="95"/>
      <c r="J153" s="95"/>
      <c r="K153" s="112"/>
    </row>
    <row r="154" spans="2:11">
      <c r="B154" s="94"/>
      <c r="C154" s="112"/>
      <c r="D154" s="112"/>
      <c r="E154" s="112"/>
      <c r="F154" s="112"/>
      <c r="G154" s="112"/>
      <c r="H154" s="112"/>
      <c r="I154" s="95"/>
      <c r="J154" s="95"/>
      <c r="K154" s="112"/>
    </row>
    <row r="155" spans="2:11">
      <c r="B155" s="94"/>
      <c r="C155" s="112"/>
      <c r="D155" s="112"/>
      <c r="E155" s="112"/>
      <c r="F155" s="112"/>
      <c r="G155" s="112"/>
      <c r="H155" s="112"/>
      <c r="I155" s="95"/>
      <c r="J155" s="95"/>
      <c r="K155" s="112"/>
    </row>
    <row r="156" spans="2:11">
      <c r="B156" s="94"/>
      <c r="C156" s="112"/>
      <c r="D156" s="112"/>
      <c r="E156" s="112"/>
      <c r="F156" s="112"/>
      <c r="G156" s="112"/>
      <c r="H156" s="112"/>
      <c r="I156" s="95"/>
      <c r="J156" s="95"/>
      <c r="K156" s="112"/>
    </row>
    <row r="157" spans="2:11">
      <c r="B157" s="94"/>
      <c r="C157" s="112"/>
      <c r="D157" s="112"/>
      <c r="E157" s="112"/>
      <c r="F157" s="112"/>
      <c r="G157" s="112"/>
      <c r="H157" s="112"/>
      <c r="I157" s="95"/>
      <c r="J157" s="95"/>
      <c r="K157" s="112"/>
    </row>
    <row r="158" spans="2:11">
      <c r="B158" s="94"/>
      <c r="C158" s="112"/>
      <c r="D158" s="112"/>
      <c r="E158" s="112"/>
      <c r="F158" s="112"/>
      <c r="G158" s="112"/>
      <c r="H158" s="112"/>
      <c r="I158" s="95"/>
      <c r="J158" s="95"/>
      <c r="K158" s="112"/>
    </row>
    <row r="159" spans="2:11">
      <c r="B159" s="94"/>
      <c r="C159" s="112"/>
      <c r="D159" s="112"/>
      <c r="E159" s="112"/>
      <c r="F159" s="112"/>
      <c r="G159" s="112"/>
      <c r="H159" s="112"/>
      <c r="I159" s="95"/>
      <c r="J159" s="95"/>
      <c r="K159" s="112"/>
    </row>
    <row r="160" spans="2:11">
      <c r="B160" s="94"/>
      <c r="C160" s="112"/>
      <c r="D160" s="112"/>
      <c r="E160" s="112"/>
      <c r="F160" s="112"/>
      <c r="G160" s="112"/>
      <c r="H160" s="112"/>
      <c r="I160" s="95"/>
      <c r="J160" s="95"/>
      <c r="K160" s="112"/>
    </row>
    <row r="161" spans="2:11">
      <c r="B161" s="94"/>
      <c r="C161" s="112"/>
      <c r="D161" s="112"/>
      <c r="E161" s="112"/>
      <c r="F161" s="112"/>
      <c r="G161" s="112"/>
      <c r="H161" s="112"/>
      <c r="I161" s="95"/>
      <c r="J161" s="95"/>
      <c r="K161" s="112"/>
    </row>
    <row r="162" spans="2:11">
      <c r="B162" s="94"/>
      <c r="C162" s="112"/>
      <c r="D162" s="112"/>
      <c r="E162" s="112"/>
      <c r="F162" s="112"/>
      <c r="G162" s="112"/>
      <c r="H162" s="112"/>
      <c r="I162" s="95"/>
      <c r="J162" s="95"/>
      <c r="K162" s="112"/>
    </row>
    <row r="163" spans="2:11">
      <c r="B163" s="94"/>
      <c r="C163" s="112"/>
      <c r="D163" s="112"/>
      <c r="E163" s="112"/>
      <c r="F163" s="112"/>
      <c r="G163" s="112"/>
      <c r="H163" s="112"/>
      <c r="I163" s="95"/>
      <c r="J163" s="95"/>
      <c r="K163" s="112"/>
    </row>
    <row r="164" spans="2:11">
      <c r="B164" s="94"/>
      <c r="C164" s="112"/>
      <c r="D164" s="112"/>
      <c r="E164" s="112"/>
      <c r="F164" s="112"/>
      <c r="G164" s="112"/>
      <c r="H164" s="112"/>
      <c r="I164" s="95"/>
      <c r="J164" s="95"/>
      <c r="K164" s="112"/>
    </row>
    <row r="165" spans="2:11">
      <c r="B165" s="94"/>
      <c r="C165" s="112"/>
      <c r="D165" s="112"/>
      <c r="E165" s="112"/>
      <c r="F165" s="112"/>
      <c r="G165" s="112"/>
      <c r="H165" s="112"/>
      <c r="I165" s="95"/>
      <c r="J165" s="95"/>
      <c r="K165" s="112"/>
    </row>
    <row r="166" spans="2:11">
      <c r="B166" s="94"/>
      <c r="C166" s="112"/>
      <c r="D166" s="112"/>
      <c r="E166" s="112"/>
      <c r="F166" s="112"/>
      <c r="G166" s="112"/>
      <c r="H166" s="112"/>
      <c r="I166" s="95"/>
      <c r="J166" s="95"/>
      <c r="K166" s="112"/>
    </row>
    <row r="167" spans="2:11">
      <c r="B167" s="94"/>
      <c r="C167" s="112"/>
      <c r="D167" s="112"/>
      <c r="E167" s="112"/>
      <c r="F167" s="112"/>
      <c r="G167" s="112"/>
      <c r="H167" s="112"/>
      <c r="I167" s="95"/>
      <c r="J167" s="95"/>
      <c r="K167" s="112"/>
    </row>
    <row r="168" spans="2:11">
      <c r="B168" s="94"/>
      <c r="C168" s="112"/>
      <c r="D168" s="112"/>
      <c r="E168" s="112"/>
      <c r="F168" s="112"/>
      <c r="G168" s="112"/>
      <c r="H168" s="112"/>
      <c r="I168" s="95"/>
      <c r="J168" s="95"/>
      <c r="K168" s="112"/>
    </row>
    <row r="169" spans="2:11">
      <c r="B169" s="94"/>
      <c r="C169" s="112"/>
      <c r="D169" s="112"/>
      <c r="E169" s="112"/>
      <c r="F169" s="112"/>
      <c r="G169" s="112"/>
      <c r="H169" s="112"/>
      <c r="I169" s="95"/>
      <c r="J169" s="95"/>
      <c r="K169" s="112"/>
    </row>
    <row r="170" spans="2:11">
      <c r="B170" s="94"/>
      <c r="C170" s="112"/>
      <c r="D170" s="112"/>
      <c r="E170" s="112"/>
      <c r="F170" s="112"/>
      <c r="G170" s="112"/>
      <c r="H170" s="112"/>
      <c r="I170" s="95"/>
      <c r="J170" s="95"/>
      <c r="K170" s="112"/>
    </row>
    <row r="171" spans="2:11">
      <c r="B171" s="94"/>
      <c r="C171" s="112"/>
      <c r="D171" s="112"/>
      <c r="E171" s="112"/>
      <c r="F171" s="112"/>
      <c r="G171" s="112"/>
      <c r="H171" s="112"/>
      <c r="I171" s="95"/>
      <c r="J171" s="95"/>
      <c r="K171" s="112"/>
    </row>
    <row r="172" spans="2:11">
      <c r="B172" s="94"/>
      <c r="C172" s="112"/>
      <c r="D172" s="112"/>
      <c r="E172" s="112"/>
      <c r="F172" s="112"/>
      <c r="G172" s="112"/>
      <c r="H172" s="112"/>
      <c r="I172" s="95"/>
      <c r="J172" s="95"/>
      <c r="K172" s="112"/>
    </row>
    <row r="173" spans="2:11">
      <c r="B173" s="94"/>
      <c r="C173" s="112"/>
      <c r="D173" s="112"/>
      <c r="E173" s="112"/>
      <c r="F173" s="112"/>
      <c r="G173" s="112"/>
      <c r="H173" s="112"/>
      <c r="I173" s="95"/>
      <c r="J173" s="95"/>
      <c r="K173" s="112"/>
    </row>
    <row r="174" spans="2:11">
      <c r="B174" s="94"/>
      <c r="C174" s="112"/>
      <c r="D174" s="112"/>
      <c r="E174" s="112"/>
      <c r="F174" s="112"/>
      <c r="G174" s="112"/>
      <c r="H174" s="112"/>
      <c r="I174" s="95"/>
      <c r="J174" s="95"/>
      <c r="K174" s="112"/>
    </row>
    <row r="175" spans="2:11">
      <c r="B175" s="94"/>
      <c r="C175" s="112"/>
      <c r="D175" s="112"/>
      <c r="E175" s="112"/>
      <c r="F175" s="112"/>
      <c r="G175" s="112"/>
      <c r="H175" s="112"/>
      <c r="I175" s="95"/>
      <c r="J175" s="95"/>
      <c r="K175" s="112"/>
    </row>
    <row r="176" spans="2:11">
      <c r="B176" s="94"/>
      <c r="C176" s="112"/>
      <c r="D176" s="112"/>
      <c r="E176" s="112"/>
      <c r="F176" s="112"/>
      <c r="G176" s="112"/>
      <c r="H176" s="112"/>
      <c r="I176" s="95"/>
      <c r="J176" s="95"/>
      <c r="K176" s="112"/>
    </row>
    <row r="177" spans="2:11">
      <c r="B177" s="94"/>
      <c r="C177" s="112"/>
      <c r="D177" s="112"/>
      <c r="E177" s="112"/>
      <c r="F177" s="112"/>
      <c r="G177" s="112"/>
      <c r="H177" s="112"/>
      <c r="I177" s="95"/>
      <c r="J177" s="95"/>
      <c r="K177" s="112"/>
    </row>
    <row r="178" spans="2:11">
      <c r="B178" s="94"/>
      <c r="C178" s="112"/>
      <c r="D178" s="112"/>
      <c r="E178" s="112"/>
      <c r="F178" s="112"/>
      <c r="G178" s="112"/>
      <c r="H178" s="112"/>
      <c r="I178" s="95"/>
      <c r="J178" s="95"/>
      <c r="K178" s="112"/>
    </row>
    <row r="179" spans="2:11">
      <c r="B179" s="94"/>
      <c r="C179" s="112"/>
      <c r="D179" s="112"/>
      <c r="E179" s="112"/>
      <c r="F179" s="112"/>
      <c r="G179" s="112"/>
      <c r="H179" s="112"/>
      <c r="I179" s="95"/>
      <c r="J179" s="95"/>
      <c r="K179" s="112"/>
    </row>
    <row r="180" spans="2:11">
      <c r="B180" s="94"/>
      <c r="C180" s="112"/>
      <c r="D180" s="112"/>
      <c r="E180" s="112"/>
      <c r="F180" s="112"/>
      <c r="G180" s="112"/>
      <c r="H180" s="112"/>
      <c r="I180" s="95"/>
      <c r="J180" s="95"/>
      <c r="K180" s="112"/>
    </row>
    <row r="181" spans="2:11">
      <c r="B181" s="94"/>
      <c r="C181" s="112"/>
      <c r="D181" s="112"/>
      <c r="E181" s="112"/>
      <c r="F181" s="112"/>
      <c r="G181" s="112"/>
      <c r="H181" s="112"/>
      <c r="I181" s="95"/>
      <c r="J181" s="95"/>
      <c r="K181" s="112"/>
    </row>
    <row r="182" spans="2:11">
      <c r="B182" s="94"/>
      <c r="C182" s="112"/>
      <c r="D182" s="112"/>
      <c r="E182" s="112"/>
      <c r="F182" s="112"/>
      <c r="G182" s="112"/>
      <c r="H182" s="112"/>
      <c r="I182" s="95"/>
      <c r="J182" s="95"/>
      <c r="K182" s="112"/>
    </row>
    <row r="183" spans="2:11">
      <c r="B183" s="94"/>
      <c r="C183" s="112"/>
      <c r="D183" s="112"/>
      <c r="E183" s="112"/>
      <c r="F183" s="112"/>
      <c r="G183" s="112"/>
      <c r="H183" s="112"/>
      <c r="I183" s="95"/>
      <c r="J183" s="95"/>
      <c r="K183" s="112"/>
    </row>
    <row r="184" spans="2:11">
      <c r="B184" s="94"/>
      <c r="C184" s="112"/>
      <c r="D184" s="112"/>
      <c r="E184" s="112"/>
      <c r="F184" s="112"/>
      <c r="G184" s="112"/>
      <c r="H184" s="112"/>
      <c r="I184" s="95"/>
      <c r="J184" s="95"/>
      <c r="K184" s="112"/>
    </row>
    <row r="185" spans="2:11">
      <c r="B185" s="94"/>
      <c r="C185" s="112"/>
      <c r="D185" s="112"/>
      <c r="E185" s="112"/>
      <c r="F185" s="112"/>
      <c r="G185" s="112"/>
      <c r="H185" s="112"/>
      <c r="I185" s="95"/>
      <c r="J185" s="95"/>
      <c r="K185" s="112"/>
    </row>
    <row r="186" spans="2:11">
      <c r="B186" s="94"/>
      <c r="C186" s="112"/>
      <c r="D186" s="112"/>
      <c r="E186" s="112"/>
      <c r="F186" s="112"/>
      <c r="G186" s="112"/>
      <c r="H186" s="112"/>
      <c r="I186" s="95"/>
      <c r="J186" s="95"/>
      <c r="K186" s="112"/>
    </row>
    <row r="187" spans="2:11">
      <c r="B187" s="94"/>
      <c r="C187" s="112"/>
      <c r="D187" s="112"/>
      <c r="E187" s="112"/>
      <c r="F187" s="112"/>
      <c r="G187" s="112"/>
      <c r="H187" s="112"/>
      <c r="I187" s="95"/>
      <c r="J187" s="95"/>
      <c r="K187" s="112"/>
    </row>
    <row r="188" spans="2:11">
      <c r="B188" s="94"/>
      <c r="C188" s="112"/>
      <c r="D188" s="112"/>
      <c r="E188" s="112"/>
      <c r="F188" s="112"/>
      <c r="G188" s="112"/>
      <c r="H188" s="112"/>
      <c r="I188" s="95"/>
      <c r="J188" s="95"/>
      <c r="K188" s="112"/>
    </row>
    <row r="189" spans="2:11">
      <c r="B189" s="94"/>
      <c r="C189" s="112"/>
      <c r="D189" s="112"/>
      <c r="E189" s="112"/>
      <c r="F189" s="112"/>
      <c r="G189" s="112"/>
      <c r="H189" s="112"/>
      <c r="I189" s="95"/>
      <c r="J189" s="95"/>
      <c r="K189" s="112"/>
    </row>
    <row r="190" spans="2:11">
      <c r="B190" s="94"/>
      <c r="C190" s="112"/>
      <c r="D190" s="112"/>
      <c r="E190" s="112"/>
      <c r="F190" s="112"/>
      <c r="G190" s="112"/>
      <c r="H190" s="112"/>
      <c r="I190" s="95"/>
      <c r="J190" s="95"/>
      <c r="K190" s="112"/>
    </row>
    <row r="191" spans="2:11">
      <c r="B191" s="94"/>
      <c r="C191" s="112"/>
      <c r="D191" s="112"/>
      <c r="E191" s="112"/>
      <c r="F191" s="112"/>
      <c r="G191" s="112"/>
      <c r="H191" s="112"/>
      <c r="I191" s="95"/>
      <c r="J191" s="95"/>
      <c r="K191" s="112"/>
    </row>
    <row r="192" spans="2:11">
      <c r="B192" s="94"/>
      <c r="C192" s="112"/>
      <c r="D192" s="112"/>
      <c r="E192" s="112"/>
      <c r="F192" s="112"/>
      <c r="G192" s="112"/>
      <c r="H192" s="112"/>
      <c r="I192" s="95"/>
      <c r="J192" s="95"/>
      <c r="K192" s="112"/>
    </row>
    <row r="193" spans="2:11">
      <c r="B193" s="94"/>
      <c r="C193" s="112"/>
      <c r="D193" s="112"/>
      <c r="E193" s="112"/>
      <c r="F193" s="112"/>
      <c r="G193" s="112"/>
      <c r="H193" s="112"/>
      <c r="I193" s="95"/>
      <c r="J193" s="95"/>
      <c r="K193" s="112"/>
    </row>
    <row r="194" spans="2:11">
      <c r="B194" s="94"/>
      <c r="C194" s="112"/>
      <c r="D194" s="112"/>
      <c r="E194" s="112"/>
      <c r="F194" s="112"/>
      <c r="G194" s="112"/>
      <c r="H194" s="112"/>
      <c r="I194" s="95"/>
      <c r="J194" s="95"/>
      <c r="K194" s="112"/>
    </row>
    <row r="195" spans="2:11">
      <c r="B195" s="94"/>
      <c r="C195" s="112"/>
      <c r="D195" s="112"/>
      <c r="E195" s="112"/>
      <c r="F195" s="112"/>
      <c r="G195" s="112"/>
      <c r="H195" s="112"/>
      <c r="I195" s="95"/>
      <c r="J195" s="95"/>
      <c r="K195" s="112"/>
    </row>
    <row r="196" spans="2:11">
      <c r="B196" s="94"/>
      <c r="C196" s="112"/>
      <c r="D196" s="112"/>
      <c r="E196" s="112"/>
      <c r="F196" s="112"/>
      <c r="G196" s="112"/>
      <c r="H196" s="112"/>
      <c r="I196" s="95"/>
      <c r="J196" s="95"/>
      <c r="K196" s="112"/>
    </row>
    <row r="197" spans="2:11">
      <c r="B197" s="94"/>
      <c r="C197" s="112"/>
      <c r="D197" s="112"/>
      <c r="E197" s="112"/>
      <c r="F197" s="112"/>
      <c r="G197" s="112"/>
      <c r="H197" s="112"/>
      <c r="I197" s="95"/>
      <c r="J197" s="95"/>
      <c r="K197" s="112"/>
    </row>
    <row r="198" spans="2:11">
      <c r="B198" s="94"/>
      <c r="C198" s="112"/>
      <c r="D198" s="112"/>
      <c r="E198" s="112"/>
      <c r="F198" s="112"/>
      <c r="G198" s="112"/>
      <c r="H198" s="112"/>
      <c r="I198" s="95"/>
      <c r="J198" s="95"/>
      <c r="K198" s="112"/>
    </row>
    <row r="199" spans="2:11">
      <c r="B199" s="94"/>
      <c r="C199" s="112"/>
      <c r="D199" s="112"/>
      <c r="E199" s="112"/>
      <c r="F199" s="112"/>
      <c r="G199" s="112"/>
      <c r="H199" s="112"/>
      <c r="I199" s="95"/>
      <c r="J199" s="95"/>
      <c r="K199" s="112"/>
    </row>
    <row r="200" spans="2:11">
      <c r="B200" s="94"/>
      <c r="C200" s="112"/>
      <c r="D200" s="112"/>
      <c r="E200" s="112"/>
      <c r="F200" s="112"/>
      <c r="G200" s="112"/>
      <c r="H200" s="112"/>
      <c r="I200" s="95"/>
      <c r="J200" s="95"/>
      <c r="K200" s="112"/>
    </row>
    <row r="201" spans="2:11">
      <c r="B201" s="94"/>
      <c r="C201" s="112"/>
      <c r="D201" s="112"/>
      <c r="E201" s="112"/>
      <c r="F201" s="112"/>
      <c r="G201" s="112"/>
      <c r="H201" s="112"/>
      <c r="I201" s="95"/>
      <c r="J201" s="95"/>
      <c r="K201" s="112"/>
    </row>
    <row r="202" spans="2:11">
      <c r="B202" s="94"/>
      <c r="C202" s="112"/>
      <c r="D202" s="112"/>
      <c r="E202" s="112"/>
      <c r="F202" s="112"/>
      <c r="G202" s="112"/>
      <c r="H202" s="112"/>
      <c r="I202" s="95"/>
      <c r="J202" s="95"/>
      <c r="K202" s="112"/>
    </row>
    <row r="203" spans="2:11">
      <c r="B203" s="94"/>
      <c r="C203" s="112"/>
      <c r="D203" s="112"/>
      <c r="E203" s="112"/>
      <c r="F203" s="112"/>
      <c r="G203" s="112"/>
      <c r="H203" s="112"/>
      <c r="I203" s="95"/>
      <c r="J203" s="95"/>
      <c r="K203" s="112"/>
    </row>
    <row r="204" spans="2:11">
      <c r="B204" s="94"/>
      <c r="C204" s="112"/>
      <c r="D204" s="112"/>
      <c r="E204" s="112"/>
      <c r="F204" s="112"/>
      <c r="G204" s="112"/>
      <c r="H204" s="112"/>
      <c r="I204" s="95"/>
      <c r="J204" s="95"/>
      <c r="K204" s="112"/>
    </row>
    <row r="205" spans="2:11">
      <c r="B205" s="94"/>
      <c r="C205" s="112"/>
      <c r="D205" s="112"/>
      <c r="E205" s="112"/>
      <c r="F205" s="112"/>
      <c r="G205" s="112"/>
      <c r="H205" s="112"/>
      <c r="I205" s="95"/>
      <c r="J205" s="95"/>
      <c r="K205" s="112"/>
    </row>
    <row r="206" spans="2:11">
      <c r="B206" s="94"/>
      <c r="C206" s="112"/>
      <c r="D206" s="112"/>
      <c r="E206" s="112"/>
      <c r="F206" s="112"/>
      <c r="G206" s="112"/>
      <c r="H206" s="112"/>
      <c r="I206" s="95"/>
      <c r="J206" s="95"/>
      <c r="K206" s="112"/>
    </row>
    <row r="207" spans="2:11">
      <c r="B207" s="94"/>
      <c r="C207" s="112"/>
      <c r="D207" s="112"/>
      <c r="E207" s="112"/>
      <c r="F207" s="112"/>
      <c r="G207" s="112"/>
      <c r="H207" s="112"/>
      <c r="I207" s="95"/>
      <c r="J207" s="95"/>
      <c r="K207" s="112"/>
    </row>
    <row r="208" spans="2:11">
      <c r="B208" s="94"/>
      <c r="C208" s="112"/>
      <c r="D208" s="112"/>
      <c r="E208" s="112"/>
      <c r="F208" s="112"/>
      <c r="G208" s="112"/>
      <c r="H208" s="112"/>
      <c r="I208" s="95"/>
      <c r="J208" s="95"/>
      <c r="K208" s="112"/>
    </row>
    <row r="209" spans="2:11">
      <c r="B209" s="94"/>
      <c r="C209" s="112"/>
      <c r="D209" s="112"/>
      <c r="E209" s="112"/>
      <c r="F209" s="112"/>
      <c r="G209" s="112"/>
      <c r="H209" s="112"/>
      <c r="I209" s="95"/>
      <c r="J209" s="95"/>
      <c r="K209" s="112"/>
    </row>
    <row r="210" spans="2:11">
      <c r="B210" s="94"/>
      <c r="C210" s="112"/>
      <c r="D210" s="112"/>
      <c r="E210" s="112"/>
      <c r="F210" s="112"/>
      <c r="G210" s="112"/>
      <c r="H210" s="112"/>
      <c r="I210" s="95"/>
      <c r="J210" s="95"/>
      <c r="K210" s="112"/>
    </row>
    <row r="211" spans="2:11">
      <c r="B211" s="94"/>
      <c r="C211" s="112"/>
      <c r="D211" s="112"/>
      <c r="E211" s="112"/>
      <c r="F211" s="112"/>
      <c r="G211" s="112"/>
      <c r="H211" s="112"/>
      <c r="I211" s="95"/>
      <c r="J211" s="95"/>
      <c r="K211" s="112"/>
    </row>
    <row r="212" spans="2:11">
      <c r="B212" s="94"/>
      <c r="C212" s="112"/>
      <c r="D212" s="112"/>
      <c r="E212" s="112"/>
      <c r="F212" s="112"/>
      <c r="G212" s="112"/>
      <c r="H212" s="112"/>
      <c r="I212" s="95"/>
      <c r="J212" s="95"/>
      <c r="K212" s="112"/>
    </row>
    <row r="213" spans="2:11">
      <c r="B213" s="94"/>
      <c r="C213" s="112"/>
      <c r="D213" s="112"/>
      <c r="E213" s="112"/>
      <c r="F213" s="112"/>
      <c r="G213" s="112"/>
      <c r="H213" s="112"/>
      <c r="I213" s="95"/>
      <c r="J213" s="95"/>
      <c r="K213" s="112"/>
    </row>
    <row r="214" spans="2:11">
      <c r="B214" s="94"/>
      <c r="C214" s="112"/>
      <c r="D214" s="112"/>
      <c r="E214" s="112"/>
      <c r="F214" s="112"/>
      <c r="G214" s="112"/>
      <c r="H214" s="112"/>
      <c r="I214" s="95"/>
      <c r="J214" s="95"/>
      <c r="K214" s="112"/>
    </row>
    <row r="215" spans="2:11">
      <c r="B215" s="94"/>
      <c r="C215" s="112"/>
      <c r="D215" s="112"/>
      <c r="E215" s="112"/>
      <c r="F215" s="112"/>
      <c r="G215" s="112"/>
      <c r="H215" s="112"/>
      <c r="I215" s="95"/>
      <c r="J215" s="95"/>
      <c r="K215" s="112"/>
    </row>
    <row r="216" spans="2:11">
      <c r="B216" s="94"/>
      <c r="C216" s="112"/>
      <c r="D216" s="112"/>
      <c r="E216" s="112"/>
      <c r="F216" s="112"/>
      <c r="G216" s="112"/>
      <c r="H216" s="112"/>
      <c r="I216" s="95"/>
      <c r="J216" s="95"/>
      <c r="K216" s="112"/>
    </row>
    <row r="217" spans="2:11">
      <c r="B217" s="94"/>
      <c r="C217" s="112"/>
      <c r="D217" s="112"/>
      <c r="E217" s="112"/>
      <c r="F217" s="112"/>
      <c r="G217" s="112"/>
      <c r="H217" s="112"/>
      <c r="I217" s="95"/>
      <c r="J217" s="95"/>
      <c r="K217" s="112"/>
    </row>
    <row r="218" spans="2:11">
      <c r="B218" s="94"/>
      <c r="C218" s="112"/>
      <c r="D218" s="112"/>
      <c r="E218" s="112"/>
      <c r="F218" s="112"/>
      <c r="G218" s="112"/>
      <c r="H218" s="112"/>
      <c r="I218" s="95"/>
      <c r="J218" s="95"/>
      <c r="K218" s="112"/>
    </row>
    <row r="219" spans="2:11">
      <c r="B219" s="94"/>
      <c r="C219" s="112"/>
      <c r="D219" s="112"/>
      <c r="E219" s="112"/>
      <c r="F219" s="112"/>
      <c r="G219" s="112"/>
      <c r="H219" s="112"/>
      <c r="I219" s="95"/>
      <c r="J219" s="95"/>
      <c r="K219" s="112"/>
    </row>
    <row r="220" spans="2:11">
      <c r="B220" s="94"/>
      <c r="C220" s="112"/>
      <c r="D220" s="112"/>
      <c r="E220" s="112"/>
      <c r="F220" s="112"/>
      <c r="G220" s="112"/>
      <c r="H220" s="112"/>
      <c r="I220" s="95"/>
      <c r="J220" s="95"/>
      <c r="K220" s="112"/>
    </row>
    <row r="221" spans="2:11">
      <c r="B221" s="94"/>
      <c r="C221" s="112"/>
      <c r="D221" s="112"/>
      <c r="E221" s="112"/>
      <c r="F221" s="112"/>
      <c r="G221" s="112"/>
      <c r="H221" s="112"/>
      <c r="I221" s="95"/>
      <c r="J221" s="95"/>
      <c r="K221" s="112"/>
    </row>
    <row r="222" spans="2:11">
      <c r="B222" s="94"/>
      <c r="C222" s="112"/>
      <c r="D222" s="112"/>
      <c r="E222" s="112"/>
      <c r="F222" s="112"/>
      <c r="G222" s="112"/>
      <c r="H222" s="112"/>
      <c r="I222" s="95"/>
      <c r="J222" s="95"/>
      <c r="K222" s="112"/>
    </row>
    <row r="223" spans="2:11">
      <c r="B223" s="94"/>
      <c r="C223" s="112"/>
      <c r="D223" s="112"/>
      <c r="E223" s="112"/>
      <c r="F223" s="112"/>
      <c r="G223" s="112"/>
      <c r="H223" s="112"/>
      <c r="I223" s="95"/>
      <c r="J223" s="95"/>
      <c r="K223" s="112"/>
    </row>
    <row r="224" spans="2:11">
      <c r="B224" s="94"/>
      <c r="C224" s="112"/>
      <c r="D224" s="112"/>
      <c r="E224" s="112"/>
      <c r="F224" s="112"/>
      <c r="G224" s="112"/>
      <c r="H224" s="112"/>
      <c r="I224" s="95"/>
      <c r="J224" s="95"/>
      <c r="K224" s="112"/>
    </row>
    <row r="225" spans="2:11">
      <c r="B225" s="94"/>
      <c r="C225" s="112"/>
      <c r="D225" s="112"/>
      <c r="E225" s="112"/>
      <c r="F225" s="112"/>
      <c r="G225" s="112"/>
      <c r="H225" s="112"/>
      <c r="I225" s="95"/>
      <c r="J225" s="95"/>
      <c r="K225" s="112"/>
    </row>
    <row r="226" spans="2:11">
      <c r="B226" s="94"/>
      <c r="C226" s="112"/>
      <c r="D226" s="112"/>
      <c r="E226" s="112"/>
      <c r="F226" s="112"/>
      <c r="G226" s="112"/>
      <c r="H226" s="112"/>
      <c r="I226" s="95"/>
      <c r="J226" s="95"/>
      <c r="K226" s="112"/>
    </row>
    <row r="227" spans="2:11">
      <c r="B227" s="94"/>
      <c r="C227" s="112"/>
      <c r="D227" s="112"/>
      <c r="E227" s="112"/>
      <c r="F227" s="112"/>
      <c r="G227" s="112"/>
      <c r="H227" s="112"/>
      <c r="I227" s="95"/>
      <c r="J227" s="95"/>
      <c r="K227" s="112"/>
    </row>
    <row r="228" spans="2:11">
      <c r="B228" s="94"/>
      <c r="C228" s="112"/>
      <c r="D228" s="112"/>
      <c r="E228" s="112"/>
      <c r="F228" s="112"/>
      <c r="G228" s="112"/>
      <c r="H228" s="112"/>
      <c r="I228" s="95"/>
      <c r="J228" s="95"/>
      <c r="K228" s="112"/>
    </row>
    <row r="229" spans="2:11">
      <c r="B229" s="94"/>
      <c r="C229" s="112"/>
      <c r="D229" s="112"/>
      <c r="E229" s="112"/>
      <c r="F229" s="112"/>
      <c r="G229" s="112"/>
      <c r="H229" s="112"/>
      <c r="I229" s="95"/>
      <c r="J229" s="95"/>
      <c r="K229" s="112"/>
    </row>
    <row r="230" spans="2:11">
      <c r="B230" s="94"/>
      <c r="C230" s="112"/>
      <c r="D230" s="112"/>
      <c r="E230" s="112"/>
      <c r="F230" s="112"/>
      <c r="G230" s="112"/>
      <c r="H230" s="112"/>
      <c r="I230" s="95"/>
      <c r="J230" s="95"/>
      <c r="K230" s="112"/>
    </row>
    <row r="231" spans="2:11">
      <c r="B231" s="94"/>
      <c r="C231" s="112"/>
      <c r="D231" s="112"/>
      <c r="E231" s="112"/>
      <c r="F231" s="112"/>
      <c r="G231" s="112"/>
      <c r="H231" s="112"/>
      <c r="I231" s="95"/>
      <c r="J231" s="95"/>
      <c r="K231" s="112"/>
    </row>
    <row r="232" spans="2:11">
      <c r="B232" s="94"/>
      <c r="C232" s="112"/>
      <c r="D232" s="112"/>
      <c r="E232" s="112"/>
      <c r="F232" s="112"/>
      <c r="G232" s="112"/>
      <c r="H232" s="112"/>
      <c r="I232" s="95"/>
      <c r="J232" s="95"/>
      <c r="K232" s="112"/>
    </row>
    <row r="233" spans="2:11">
      <c r="B233" s="94"/>
      <c r="C233" s="112"/>
      <c r="D233" s="112"/>
      <c r="E233" s="112"/>
      <c r="F233" s="112"/>
      <c r="G233" s="112"/>
      <c r="H233" s="112"/>
      <c r="I233" s="95"/>
      <c r="J233" s="95"/>
      <c r="K233" s="112"/>
    </row>
    <row r="234" spans="2:11">
      <c r="B234" s="94"/>
      <c r="C234" s="112"/>
      <c r="D234" s="112"/>
      <c r="E234" s="112"/>
      <c r="F234" s="112"/>
      <c r="G234" s="112"/>
      <c r="H234" s="112"/>
      <c r="I234" s="95"/>
      <c r="J234" s="95"/>
      <c r="K234" s="112"/>
    </row>
    <row r="235" spans="2:11">
      <c r="B235" s="94"/>
      <c r="C235" s="112"/>
      <c r="D235" s="112"/>
      <c r="E235" s="112"/>
      <c r="F235" s="112"/>
      <c r="G235" s="112"/>
      <c r="H235" s="112"/>
      <c r="I235" s="95"/>
      <c r="J235" s="95"/>
      <c r="K235" s="112"/>
    </row>
    <row r="236" spans="2:11">
      <c r="B236" s="94"/>
      <c r="C236" s="112"/>
      <c r="D236" s="112"/>
      <c r="E236" s="112"/>
      <c r="F236" s="112"/>
      <c r="G236" s="112"/>
      <c r="H236" s="112"/>
      <c r="I236" s="95"/>
      <c r="J236" s="95"/>
      <c r="K236" s="112"/>
    </row>
    <row r="237" spans="2:11">
      <c r="B237" s="94"/>
      <c r="C237" s="112"/>
      <c r="D237" s="112"/>
      <c r="E237" s="112"/>
      <c r="F237" s="112"/>
      <c r="G237" s="112"/>
      <c r="H237" s="112"/>
      <c r="I237" s="95"/>
      <c r="J237" s="95"/>
      <c r="K237" s="112"/>
    </row>
    <row r="238" spans="2:11">
      <c r="B238" s="94"/>
      <c r="C238" s="112"/>
      <c r="D238" s="112"/>
      <c r="E238" s="112"/>
      <c r="F238" s="112"/>
      <c r="G238" s="112"/>
      <c r="H238" s="112"/>
      <c r="I238" s="95"/>
      <c r="J238" s="95"/>
      <c r="K238" s="112"/>
    </row>
    <row r="239" spans="2:11">
      <c r="B239" s="94"/>
      <c r="C239" s="112"/>
      <c r="D239" s="112"/>
      <c r="E239" s="112"/>
      <c r="F239" s="112"/>
      <c r="G239" s="112"/>
      <c r="H239" s="112"/>
      <c r="I239" s="95"/>
      <c r="J239" s="95"/>
      <c r="K239" s="112"/>
    </row>
    <row r="240" spans="2:11">
      <c r="B240" s="94"/>
      <c r="C240" s="112"/>
      <c r="D240" s="112"/>
      <c r="E240" s="112"/>
      <c r="F240" s="112"/>
      <c r="G240" s="112"/>
      <c r="H240" s="112"/>
      <c r="I240" s="95"/>
      <c r="J240" s="95"/>
      <c r="K240" s="112"/>
    </row>
    <row r="241" spans="2:11">
      <c r="B241" s="94"/>
      <c r="C241" s="112"/>
      <c r="D241" s="112"/>
      <c r="E241" s="112"/>
      <c r="F241" s="112"/>
      <c r="G241" s="112"/>
      <c r="H241" s="112"/>
      <c r="I241" s="95"/>
      <c r="J241" s="95"/>
      <c r="K241" s="112"/>
    </row>
    <row r="242" spans="2:11">
      <c r="B242" s="94"/>
      <c r="C242" s="112"/>
      <c r="D242" s="112"/>
      <c r="E242" s="112"/>
      <c r="F242" s="112"/>
      <c r="G242" s="112"/>
      <c r="H242" s="112"/>
      <c r="I242" s="95"/>
      <c r="J242" s="95"/>
      <c r="K242" s="112"/>
    </row>
    <row r="243" spans="2:11">
      <c r="B243" s="94"/>
      <c r="C243" s="112"/>
      <c r="D243" s="112"/>
      <c r="E243" s="112"/>
      <c r="F243" s="112"/>
      <c r="G243" s="112"/>
      <c r="H243" s="112"/>
      <c r="I243" s="95"/>
      <c r="J243" s="95"/>
      <c r="K243" s="112"/>
    </row>
    <row r="244" spans="2:11">
      <c r="B244" s="94"/>
      <c r="C244" s="112"/>
      <c r="D244" s="112"/>
      <c r="E244" s="112"/>
      <c r="F244" s="112"/>
      <c r="G244" s="112"/>
      <c r="H244" s="112"/>
      <c r="I244" s="95"/>
      <c r="J244" s="95"/>
      <c r="K244" s="112"/>
    </row>
    <row r="245" spans="2:11">
      <c r="B245" s="94"/>
      <c r="C245" s="112"/>
      <c r="D245" s="112"/>
      <c r="E245" s="112"/>
      <c r="F245" s="112"/>
      <c r="G245" s="112"/>
      <c r="H245" s="112"/>
      <c r="I245" s="95"/>
      <c r="J245" s="95"/>
      <c r="K245" s="112"/>
    </row>
    <row r="246" spans="2:11">
      <c r="B246" s="94"/>
      <c r="C246" s="112"/>
      <c r="D246" s="112"/>
      <c r="E246" s="112"/>
      <c r="F246" s="112"/>
      <c r="G246" s="112"/>
      <c r="H246" s="112"/>
      <c r="I246" s="95"/>
      <c r="J246" s="95"/>
      <c r="K246" s="112"/>
    </row>
    <row r="247" spans="2:11">
      <c r="B247" s="94"/>
      <c r="C247" s="112"/>
      <c r="D247" s="112"/>
      <c r="E247" s="112"/>
      <c r="F247" s="112"/>
      <c r="G247" s="112"/>
      <c r="H247" s="112"/>
      <c r="I247" s="95"/>
      <c r="J247" s="95"/>
      <c r="K247" s="112"/>
    </row>
    <row r="248" spans="2:11">
      <c r="B248" s="94"/>
      <c r="C248" s="112"/>
      <c r="D248" s="112"/>
      <c r="E248" s="112"/>
      <c r="F248" s="112"/>
      <c r="G248" s="112"/>
      <c r="H248" s="112"/>
      <c r="I248" s="95"/>
      <c r="J248" s="95"/>
      <c r="K248" s="112"/>
    </row>
    <row r="249" spans="2:11">
      <c r="B249" s="94"/>
      <c r="C249" s="112"/>
      <c r="D249" s="112"/>
      <c r="E249" s="112"/>
      <c r="F249" s="112"/>
      <c r="G249" s="112"/>
      <c r="H249" s="112"/>
      <c r="I249" s="95"/>
      <c r="J249" s="95"/>
      <c r="K249" s="112"/>
    </row>
    <row r="250" spans="2:11">
      <c r="B250" s="94"/>
      <c r="C250" s="112"/>
      <c r="D250" s="112"/>
      <c r="E250" s="112"/>
      <c r="F250" s="112"/>
      <c r="G250" s="112"/>
      <c r="H250" s="112"/>
      <c r="I250" s="95"/>
      <c r="J250" s="95"/>
      <c r="K250" s="112"/>
    </row>
    <row r="251" spans="2:11">
      <c r="B251" s="94"/>
      <c r="C251" s="112"/>
      <c r="D251" s="112"/>
      <c r="E251" s="112"/>
      <c r="F251" s="112"/>
      <c r="G251" s="112"/>
      <c r="H251" s="112"/>
      <c r="I251" s="95"/>
      <c r="J251" s="95"/>
      <c r="K251" s="112"/>
    </row>
    <row r="252" spans="2:11">
      <c r="B252" s="94"/>
      <c r="C252" s="112"/>
      <c r="D252" s="112"/>
      <c r="E252" s="112"/>
      <c r="F252" s="112"/>
      <c r="G252" s="112"/>
      <c r="H252" s="112"/>
      <c r="I252" s="95"/>
      <c r="J252" s="95"/>
      <c r="K252" s="112"/>
    </row>
    <row r="253" spans="2:11">
      <c r="B253" s="94"/>
      <c r="C253" s="112"/>
      <c r="D253" s="112"/>
      <c r="E253" s="112"/>
      <c r="F253" s="112"/>
      <c r="G253" s="112"/>
      <c r="H253" s="112"/>
      <c r="I253" s="95"/>
      <c r="J253" s="95"/>
      <c r="K253" s="112"/>
    </row>
    <row r="254" spans="2:11">
      <c r="B254" s="94"/>
      <c r="C254" s="112"/>
      <c r="D254" s="112"/>
      <c r="E254" s="112"/>
      <c r="F254" s="112"/>
      <c r="G254" s="112"/>
      <c r="H254" s="112"/>
      <c r="I254" s="95"/>
      <c r="J254" s="95"/>
      <c r="K254" s="112"/>
    </row>
    <row r="255" spans="2:11">
      <c r="B255" s="94"/>
      <c r="C255" s="112"/>
      <c r="D255" s="112"/>
      <c r="E255" s="112"/>
      <c r="F255" s="112"/>
      <c r="G255" s="112"/>
      <c r="H255" s="112"/>
      <c r="I255" s="95"/>
      <c r="J255" s="95"/>
      <c r="K255" s="112"/>
    </row>
    <row r="256" spans="2:11">
      <c r="B256" s="94"/>
      <c r="C256" s="112"/>
      <c r="D256" s="112"/>
      <c r="E256" s="112"/>
      <c r="F256" s="112"/>
      <c r="G256" s="112"/>
      <c r="H256" s="112"/>
      <c r="I256" s="95"/>
      <c r="J256" s="95"/>
      <c r="K256" s="112"/>
    </row>
    <row r="257" spans="2:11">
      <c r="B257" s="94"/>
      <c r="C257" s="112"/>
      <c r="D257" s="112"/>
      <c r="E257" s="112"/>
      <c r="F257" s="112"/>
      <c r="G257" s="112"/>
      <c r="H257" s="112"/>
      <c r="I257" s="95"/>
      <c r="J257" s="95"/>
      <c r="K257" s="112"/>
    </row>
    <row r="258" spans="2:11">
      <c r="B258" s="94"/>
      <c r="C258" s="112"/>
      <c r="D258" s="112"/>
      <c r="E258" s="112"/>
      <c r="F258" s="112"/>
      <c r="G258" s="112"/>
      <c r="H258" s="112"/>
      <c r="I258" s="95"/>
      <c r="J258" s="95"/>
      <c r="K258" s="112"/>
    </row>
    <row r="259" spans="2:11">
      <c r="B259" s="94"/>
      <c r="C259" s="112"/>
      <c r="D259" s="112"/>
      <c r="E259" s="112"/>
      <c r="F259" s="112"/>
      <c r="G259" s="112"/>
      <c r="H259" s="112"/>
      <c r="I259" s="95"/>
      <c r="J259" s="95"/>
      <c r="K259" s="112"/>
    </row>
    <row r="260" spans="2:11">
      <c r="B260" s="94"/>
      <c r="C260" s="112"/>
      <c r="D260" s="112"/>
      <c r="E260" s="112"/>
      <c r="F260" s="112"/>
      <c r="G260" s="112"/>
      <c r="H260" s="112"/>
      <c r="I260" s="95"/>
      <c r="J260" s="95"/>
      <c r="K260" s="112"/>
    </row>
    <row r="261" spans="2:11">
      <c r="B261" s="94"/>
      <c r="C261" s="112"/>
      <c r="D261" s="112"/>
      <c r="E261" s="112"/>
      <c r="F261" s="112"/>
      <c r="G261" s="112"/>
      <c r="H261" s="112"/>
      <c r="I261" s="95"/>
      <c r="J261" s="95"/>
      <c r="K261" s="112"/>
    </row>
    <row r="262" spans="2:11">
      <c r="B262" s="94"/>
      <c r="C262" s="112"/>
      <c r="D262" s="112"/>
      <c r="E262" s="112"/>
      <c r="F262" s="112"/>
      <c r="G262" s="112"/>
      <c r="H262" s="112"/>
      <c r="I262" s="95"/>
      <c r="J262" s="95"/>
      <c r="K262" s="112"/>
    </row>
    <row r="263" spans="2:11">
      <c r="B263" s="94"/>
      <c r="C263" s="112"/>
      <c r="D263" s="112"/>
      <c r="E263" s="112"/>
      <c r="F263" s="112"/>
      <c r="G263" s="112"/>
      <c r="H263" s="112"/>
      <c r="I263" s="95"/>
      <c r="J263" s="95"/>
      <c r="K263" s="112"/>
    </row>
    <row r="264" spans="2:11">
      <c r="B264" s="94"/>
      <c r="C264" s="112"/>
      <c r="D264" s="112"/>
      <c r="E264" s="112"/>
      <c r="F264" s="112"/>
      <c r="G264" s="112"/>
      <c r="H264" s="112"/>
      <c r="I264" s="95"/>
      <c r="J264" s="95"/>
      <c r="K264" s="112"/>
    </row>
    <row r="265" spans="2:11">
      <c r="B265" s="94"/>
      <c r="C265" s="112"/>
      <c r="D265" s="112"/>
      <c r="E265" s="112"/>
      <c r="F265" s="112"/>
      <c r="G265" s="112"/>
      <c r="H265" s="112"/>
      <c r="I265" s="95"/>
      <c r="J265" s="95"/>
      <c r="K265" s="112"/>
    </row>
    <row r="266" spans="2:11">
      <c r="B266" s="94"/>
      <c r="C266" s="112"/>
      <c r="D266" s="112"/>
      <c r="E266" s="112"/>
      <c r="F266" s="112"/>
      <c r="G266" s="112"/>
      <c r="H266" s="112"/>
      <c r="I266" s="95"/>
      <c r="J266" s="95"/>
      <c r="K266" s="112"/>
    </row>
    <row r="267" spans="2:11">
      <c r="B267" s="94"/>
      <c r="C267" s="112"/>
      <c r="D267" s="112"/>
      <c r="E267" s="112"/>
      <c r="F267" s="112"/>
      <c r="G267" s="112"/>
      <c r="H267" s="112"/>
      <c r="I267" s="95"/>
      <c r="J267" s="95"/>
      <c r="K267" s="112"/>
    </row>
    <row r="268" spans="2:11">
      <c r="B268" s="94"/>
      <c r="C268" s="112"/>
      <c r="D268" s="112"/>
      <c r="E268" s="112"/>
      <c r="F268" s="112"/>
      <c r="G268" s="112"/>
      <c r="H268" s="112"/>
      <c r="I268" s="95"/>
      <c r="J268" s="95"/>
      <c r="K268" s="112"/>
    </row>
    <row r="269" spans="2:11">
      <c r="B269" s="94"/>
      <c r="C269" s="112"/>
      <c r="D269" s="112"/>
      <c r="E269" s="112"/>
      <c r="F269" s="112"/>
      <c r="G269" s="112"/>
      <c r="H269" s="112"/>
      <c r="I269" s="95"/>
      <c r="J269" s="95"/>
      <c r="K269" s="112"/>
    </row>
    <row r="270" spans="2:11">
      <c r="B270" s="94"/>
      <c r="C270" s="112"/>
      <c r="D270" s="112"/>
      <c r="E270" s="112"/>
      <c r="F270" s="112"/>
      <c r="G270" s="112"/>
      <c r="H270" s="112"/>
      <c r="I270" s="95"/>
      <c r="J270" s="95"/>
      <c r="K270" s="112"/>
    </row>
    <row r="271" spans="2:11">
      <c r="B271" s="94"/>
      <c r="C271" s="112"/>
      <c r="D271" s="112"/>
      <c r="E271" s="112"/>
      <c r="F271" s="112"/>
      <c r="G271" s="112"/>
      <c r="H271" s="112"/>
      <c r="I271" s="95"/>
      <c r="J271" s="95"/>
      <c r="K271" s="112"/>
    </row>
    <row r="272" spans="2:11">
      <c r="B272" s="94"/>
      <c r="C272" s="112"/>
      <c r="D272" s="112"/>
      <c r="E272" s="112"/>
      <c r="F272" s="112"/>
      <c r="G272" s="112"/>
      <c r="H272" s="112"/>
      <c r="I272" s="95"/>
      <c r="J272" s="95"/>
      <c r="K272" s="112"/>
    </row>
    <row r="273" spans="2:11">
      <c r="B273" s="94"/>
      <c r="C273" s="112"/>
      <c r="D273" s="112"/>
      <c r="E273" s="112"/>
      <c r="F273" s="112"/>
      <c r="G273" s="112"/>
      <c r="H273" s="112"/>
      <c r="I273" s="95"/>
      <c r="J273" s="95"/>
      <c r="K273" s="112"/>
    </row>
    <row r="274" spans="2:11">
      <c r="B274" s="94"/>
      <c r="C274" s="112"/>
      <c r="D274" s="112"/>
      <c r="E274" s="112"/>
      <c r="F274" s="112"/>
      <c r="G274" s="112"/>
      <c r="H274" s="112"/>
      <c r="I274" s="95"/>
      <c r="J274" s="95"/>
      <c r="K274" s="112"/>
    </row>
    <row r="275" spans="2:11">
      <c r="B275" s="94"/>
      <c r="C275" s="112"/>
      <c r="D275" s="112"/>
      <c r="E275" s="112"/>
      <c r="F275" s="112"/>
      <c r="G275" s="112"/>
      <c r="H275" s="112"/>
      <c r="I275" s="95"/>
      <c r="J275" s="95"/>
      <c r="K275" s="112"/>
    </row>
    <row r="276" spans="2:11">
      <c r="B276" s="94"/>
      <c r="C276" s="112"/>
      <c r="D276" s="112"/>
      <c r="E276" s="112"/>
      <c r="F276" s="112"/>
      <c r="G276" s="112"/>
      <c r="H276" s="112"/>
      <c r="I276" s="95"/>
      <c r="J276" s="95"/>
      <c r="K276" s="112"/>
    </row>
    <row r="277" spans="2:11">
      <c r="B277" s="94"/>
      <c r="C277" s="112"/>
      <c r="D277" s="112"/>
      <c r="E277" s="112"/>
      <c r="F277" s="112"/>
      <c r="G277" s="112"/>
      <c r="H277" s="112"/>
      <c r="I277" s="95"/>
      <c r="J277" s="95"/>
      <c r="K277" s="112"/>
    </row>
    <row r="278" spans="2:11">
      <c r="B278" s="94"/>
      <c r="C278" s="112"/>
      <c r="D278" s="112"/>
      <c r="E278" s="112"/>
      <c r="F278" s="112"/>
      <c r="G278" s="112"/>
      <c r="H278" s="112"/>
      <c r="I278" s="95"/>
      <c r="J278" s="95"/>
      <c r="K278" s="112"/>
    </row>
    <row r="279" spans="2:11">
      <c r="B279" s="94"/>
      <c r="C279" s="112"/>
      <c r="D279" s="112"/>
      <c r="E279" s="112"/>
      <c r="F279" s="112"/>
      <c r="G279" s="112"/>
      <c r="H279" s="112"/>
      <c r="I279" s="95"/>
      <c r="J279" s="95"/>
      <c r="K279" s="112"/>
    </row>
    <row r="280" spans="2:11">
      <c r="B280" s="94"/>
      <c r="C280" s="112"/>
      <c r="D280" s="112"/>
      <c r="E280" s="112"/>
      <c r="F280" s="112"/>
      <c r="G280" s="112"/>
      <c r="H280" s="112"/>
      <c r="I280" s="95"/>
      <c r="J280" s="95"/>
      <c r="K280" s="112"/>
    </row>
    <row r="281" spans="2:11">
      <c r="B281" s="94"/>
      <c r="C281" s="112"/>
      <c r="D281" s="112"/>
      <c r="E281" s="112"/>
      <c r="F281" s="112"/>
      <c r="G281" s="112"/>
      <c r="H281" s="112"/>
      <c r="I281" s="95"/>
      <c r="J281" s="95"/>
      <c r="K281" s="112"/>
    </row>
    <row r="282" spans="2:11">
      <c r="B282" s="94"/>
      <c r="C282" s="112"/>
      <c r="D282" s="112"/>
      <c r="E282" s="112"/>
      <c r="F282" s="112"/>
      <c r="G282" s="112"/>
      <c r="H282" s="112"/>
      <c r="I282" s="95"/>
      <c r="J282" s="95"/>
      <c r="K282" s="112"/>
    </row>
    <row r="283" spans="2:11">
      <c r="B283" s="94"/>
      <c r="C283" s="112"/>
      <c r="D283" s="112"/>
      <c r="E283" s="112"/>
      <c r="F283" s="112"/>
      <c r="G283" s="112"/>
      <c r="H283" s="112"/>
      <c r="I283" s="95"/>
      <c r="J283" s="95"/>
      <c r="K283" s="112"/>
    </row>
    <row r="284" spans="2:11">
      <c r="B284" s="94"/>
      <c r="C284" s="112"/>
      <c r="D284" s="112"/>
      <c r="E284" s="112"/>
      <c r="F284" s="112"/>
      <c r="G284" s="112"/>
      <c r="H284" s="112"/>
      <c r="I284" s="95"/>
      <c r="J284" s="95"/>
      <c r="K284" s="112"/>
    </row>
    <row r="285" spans="2:11">
      <c r="B285" s="94"/>
      <c r="C285" s="112"/>
      <c r="D285" s="112"/>
      <c r="E285" s="112"/>
      <c r="F285" s="112"/>
      <c r="G285" s="112"/>
      <c r="H285" s="112"/>
      <c r="I285" s="95"/>
      <c r="J285" s="95"/>
      <c r="K285" s="112"/>
    </row>
    <row r="286" spans="2:11">
      <c r="B286" s="94"/>
      <c r="C286" s="112"/>
      <c r="D286" s="112"/>
      <c r="E286" s="112"/>
      <c r="F286" s="112"/>
      <c r="G286" s="112"/>
      <c r="H286" s="112"/>
      <c r="I286" s="95"/>
      <c r="J286" s="95"/>
      <c r="K286" s="112"/>
    </row>
    <row r="287" spans="2:11">
      <c r="B287" s="94"/>
      <c r="C287" s="112"/>
      <c r="D287" s="112"/>
      <c r="E287" s="112"/>
      <c r="F287" s="112"/>
      <c r="G287" s="112"/>
      <c r="H287" s="112"/>
      <c r="I287" s="95"/>
      <c r="J287" s="95"/>
      <c r="K287" s="112"/>
    </row>
    <row r="288" spans="2:11">
      <c r="B288" s="94"/>
      <c r="C288" s="112"/>
      <c r="D288" s="112"/>
      <c r="E288" s="112"/>
      <c r="F288" s="112"/>
      <c r="G288" s="112"/>
      <c r="H288" s="112"/>
      <c r="I288" s="95"/>
      <c r="J288" s="95"/>
      <c r="K288" s="112"/>
    </row>
    <row r="289" spans="2:11">
      <c r="B289" s="94"/>
      <c r="C289" s="112"/>
      <c r="D289" s="112"/>
      <c r="E289" s="112"/>
      <c r="F289" s="112"/>
      <c r="G289" s="112"/>
      <c r="H289" s="112"/>
      <c r="I289" s="95"/>
      <c r="J289" s="95"/>
      <c r="K289" s="112"/>
    </row>
    <row r="290" spans="2:11">
      <c r="B290" s="94"/>
      <c r="C290" s="112"/>
      <c r="D290" s="112"/>
      <c r="E290" s="112"/>
      <c r="F290" s="112"/>
      <c r="G290" s="112"/>
      <c r="H290" s="112"/>
      <c r="I290" s="95"/>
      <c r="J290" s="95"/>
      <c r="K290" s="112"/>
    </row>
    <row r="291" spans="2:11">
      <c r="B291" s="94"/>
      <c r="C291" s="112"/>
      <c r="D291" s="112"/>
      <c r="E291" s="112"/>
      <c r="F291" s="112"/>
      <c r="G291" s="112"/>
      <c r="H291" s="112"/>
      <c r="I291" s="95"/>
      <c r="J291" s="95"/>
      <c r="K291" s="112"/>
    </row>
    <row r="292" spans="2:11">
      <c r="B292" s="94"/>
      <c r="C292" s="112"/>
      <c r="D292" s="112"/>
      <c r="E292" s="112"/>
      <c r="F292" s="112"/>
      <c r="G292" s="112"/>
      <c r="H292" s="112"/>
      <c r="I292" s="95"/>
      <c r="J292" s="95"/>
      <c r="K292" s="112"/>
    </row>
    <row r="293" spans="2:11">
      <c r="B293" s="94"/>
      <c r="C293" s="112"/>
      <c r="D293" s="112"/>
      <c r="E293" s="112"/>
      <c r="F293" s="112"/>
      <c r="G293" s="112"/>
      <c r="H293" s="112"/>
      <c r="I293" s="95"/>
      <c r="J293" s="95"/>
      <c r="K293" s="112"/>
    </row>
    <row r="294" spans="2:11">
      <c r="B294" s="94"/>
      <c r="C294" s="112"/>
      <c r="D294" s="112"/>
      <c r="E294" s="112"/>
      <c r="F294" s="112"/>
      <c r="G294" s="112"/>
      <c r="H294" s="112"/>
      <c r="I294" s="95"/>
      <c r="J294" s="95"/>
      <c r="K294" s="112"/>
    </row>
    <row r="295" spans="2:11">
      <c r="B295" s="94"/>
      <c r="C295" s="112"/>
      <c r="D295" s="112"/>
      <c r="E295" s="112"/>
      <c r="F295" s="112"/>
      <c r="G295" s="112"/>
      <c r="H295" s="112"/>
      <c r="I295" s="95"/>
      <c r="J295" s="95"/>
      <c r="K295" s="112"/>
    </row>
    <row r="296" spans="2:11">
      <c r="B296" s="94"/>
      <c r="C296" s="112"/>
      <c r="D296" s="112"/>
      <c r="E296" s="112"/>
      <c r="F296" s="112"/>
      <c r="G296" s="112"/>
      <c r="H296" s="112"/>
      <c r="I296" s="95"/>
      <c r="J296" s="95"/>
      <c r="K296" s="112"/>
    </row>
    <row r="297" spans="2:11">
      <c r="B297" s="94"/>
      <c r="C297" s="112"/>
      <c r="D297" s="112"/>
      <c r="E297" s="112"/>
      <c r="F297" s="112"/>
      <c r="G297" s="112"/>
      <c r="H297" s="112"/>
      <c r="I297" s="95"/>
      <c r="J297" s="95"/>
      <c r="K297" s="112"/>
    </row>
    <row r="298" spans="2:11">
      <c r="B298" s="94"/>
      <c r="C298" s="112"/>
      <c r="D298" s="112"/>
      <c r="E298" s="112"/>
      <c r="F298" s="112"/>
      <c r="G298" s="112"/>
      <c r="H298" s="112"/>
      <c r="I298" s="95"/>
      <c r="J298" s="95"/>
      <c r="K298" s="112"/>
    </row>
    <row r="299" spans="2:11">
      <c r="B299" s="94"/>
      <c r="C299" s="112"/>
      <c r="D299" s="112"/>
      <c r="E299" s="112"/>
      <c r="F299" s="112"/>
      <c r="G299" s="112"/>
      <c r="H299" s="112"/>
      <c r="I299" s="95"/>
      <c r="J299" s="95"/>
      <c r="K299" s="112"/>
    </row>
    <row r="300" spans="2:11">
      <c r="B300" s="94"/>
      <c r="C300" s="112"/>
      <c r="D300" s="112"/>
      <c r="E300" s="112"/>
      <c r="F300" s="112"/>
      <c r="G300" s="112"/>
      <c r="H300" s="112"/>
      <c r="I300" s="95"/>
      <c r="J300" s="95"/>
      <c r="K300" s="112"/>
    </row>
    <row r="301" spans="2:11">
      <c r="B301" s="94"/>
      <c r="C301" s="112"/>
      <c r="D301" s="112"/>
      <c r="E301" s="112"/>
      <c r="F301" s="112"/>
      <c r="G301" s="112"/>
      <c r="H301" s="112"/>
      <c r="I301" s="95"/>
      <c r="J301" s="95"/>
      <c r="K301" s="112"/>
    </row>
    <row r="302" spans="2:11">
      <c r="B302" s="94"/>
      <c r="C302" s="112"/>
      <c r="D302" s="112"/>
      <c r="E302" s="112"/>
      <c r="F302" s="112"/>
      <c r="G302" s="112"/>
      <c r="H302" s="112"/>
      <c r="I302" s="95"/>
      <c r="J302" s="95"/>
      <c r="K302" s="112"/>
    </row>
    <row r="303" spans="2:11">
      <c r="B303" s="94"/>
      <c r="C303" s="112"/>
      <c r="D303" s="112"/>
      <c r="E303" s="112"/>
      <c r="F303" s="112"/>
      <c r="G303" s="112"/>
      <c r="H303" s="112"/>
      <c r="I303" s="95"/>
      <c r="J303" s="95"/>
      <c r="K303" s="112"/>
    </row>
    <row r="304" spans="2:11">
      <c r="B304" s="94"/>
      <c r="C304" s="112"/>
      <c r="D304" s="112"/>
      <c r="E304" s="112"/>
      <c r="F304" s="112"/>
      <c r="G304" s="112"/>
      <c r="H304" s="112"/>
      <c r="I304" s="95"/>
      <c r="J304" s="95"/>
      <c r="K304" s="112"/>
    </row>
    <row r="305" spans="2:11">
      <c r="B305" s="94"/>
      <c r="C305" s="112"/>
      <c r="D305" s="112"/>
      <c r="E305" s="112"/>
      <c r="F305" s="112"/>
      <c r="G305" s="112"/>
      <c r="H305" s="112"/>
      <c r="I305" s="95"/>
      <c r="J305" s="95"/>
      <c r="K305" s="112"/>
    </row>
    <row r="306" spans="2:11">
      <c r="B306" s="94"/>
      <c r="C306" s="112"/>
      <c r="D306" s="112"/>
      <c r="E306" s="112"/>
      <c r="F306" s="112"/>
      <c r="G306" s="112"/>
      <c r="H306" s="112"/>
      <c r="I306" s="95"/>
      <c r="J306" s="95"/>
      <c r="K306" s="112"/>
    </row>
    <row r="307" spans="2:11">
      <c r="B307" s="94"/>
      <c r="C307" s="112"/>
      <c r="D307" s="112"/>
      <c r="E307" s="112"/>
      <c r="F307" s="112"/>
      <c r="G307" s="112"/>
      <c r="H307" s="112"/>
      <c r="I307" s="95"/>
      <c r="J307" s="95"/>
      <c r="K307" s="112"/>
    </row>
    <row r="308" spans="2:11">
      <c r="B308" s="94"/>
      <c r="C308" s="112"/>
      <c r="D308" s="112"/>
      <c r="E308" s="112"/>
      <c r="F308" s="112"/>
      <c r="G308" s="112"/>
      <c r="H308" s="112"/>
      <c r="I308" s="95"/>
      <c r="J308" s="95"/>
      <c r="K308" s="112"/>
    </row>
    <row r="309" spans="2:11">
      <c r="B309" s="94"/>
      <c r="C309" s="112"/>
      <c r="D309" s="112"/>
      <c r="E309" s="112"/>
      <c r="F309" s="112"/>
      <c r="G309" s="112"/>
      <c r="H309" s="112"/>
      <c r="I309" s="95"/>
      <c r="J309" s="95"/>
      <c r="K309" s="112"/>
    </row>
    <row r="310" spans="2:11">
      <c r="B310" s="94"/>
      <c r="C310" s="112"/>
      <c r="D310" s="112"/>
      <c r="E310" s="112"/>
      <c r="F310" s="112"/>
      <c r="G310" s="112"/>
      <c r="H310" s="112"/>
      <c r="I310" s="95"/>
      <c r="J310" s="95"/>
      <c r="K310" s="112"/>
    </row>
    <row r="311" spans="2:11">
      <c r="B311" s="94"/>
      <c r="C311" s="112"/>
      <c r="D311" s="112"/>
      <c r="E311" s="112"/>
      <c r="F311" s="112"/>
      <c r="G311" s="112"/>
      <c r="H311" s="112"/>
      <c r="I311" s="95"/>
      <c r="J311" s="95"/>
      <c r="K311" s="112"/>
    </row>
    <row r="312" spans="2:11">
      <c r="B312" s="94"/>
      <c r="C312" s="112"/>
      <c r="D312" s="112"/>
      <c r="E312" s="112"/>
      <c r="F312" s="112"/>
      <c r="G312" s="112"/>
      <c r="H312" s="112"/>
      <c r="I312" s="95"/>
      <c r="J312" s="95"/>
      <c r="K312" s="112"/>
    </row>
    <row r="313" spans="2:11">
      <c r="B313" s="94"/>
      <c r="C313" s="112"/>
      <c r="D313" s="112"/>
      <c r="E313" s="112"/>
      <c r="F313" s="112"/>
      <c r="G313" s="112"/>
      <c r="H313" s="112"/>
      <c r="I313" s="95"/>
      <c r="J313" s="95"/>
      <c r="K313" s="112"/>
    </row>
    <row r="314" spans="2:11">
      <c r="B314" s="94"/>
      <c r="C314" s="112"/>
      <c r="D314" s="112"/>
      <c r="E314" s="112"/>
      <c r="F314" s="112"/>
      <c r="G314" s="112"/>
      <c r="H314" s="112"/>
      <c r="I314" s="95"/>
      <c r="J314" s="95"/>
      <c r="K314" s="112"/>
    </row>
    <row r="315" spans="2:11">
      <c r="B315" s="94"/>
      <c r="C315" s="112"/>
      <c r="D315" s="112"/>
      <c r="E315" s="112"/>
      <c r="F315" s="112"/>
      <c r="G315" s="112"/>
      <c r="H315" s="112"/>
      <c r="I315" s="95"/>
      <c r="J315" s="95"/>
      <c r="K315" s="112"/>
    </row>
    <row r="316" spans="2:11">
      <c r="B316" s="94"/>
      <c r="C316" s="112"/>
      <c r="D316" s="112"/>
      <c r="E316" s="112"/>
      <c r="F316" s="112"/>
      <c r="G316" s="112"/>
      <c r="H316" s="112"/>
      <c r="I316" s="95"/>
      <c r="J316" s="95"/>
      <c r="K316" s="112"/>
    </row>
    <row r="317" spans="2:11">
      <c r="B317" s="94"/>
      <c r="C317" s="112"/>
      <c r="D317" s="112"/>
      <c r="E317" s="112"/>
      <c r="F317" s="112"/>
      <c r="G317" s="112"/>
      <c r="H317" s="112"/>
      <c r="I317" s="95"/>
      <c r="J317" s="95"/>
      <c r="K317" s="112"/>
    </row>
    <row r="318" spans="2:11">
      <c r="B318" s="94"/>
      <c r="C318" s="112"/>
      <c r="D318" s="112"/>
      <c r="E318" s="112"/>
      <c r="F318" s="112"/>
      <c r="G318" s="112"/>
      <c r="H318" s="112"/>
      <c r="I318" s="95"/>
      <c r="J318" s="95"/>
      <c r="K318" s="112"/>
    </row>
    <row r="319" spans="2:11">
      <c r="B319" s="94"/>
      <c r="C319" s="112"/>
      <c r="D319" s="112"/>
      <c r="E319" s="112"/>
      <c r="F319" s="112"/>
      <c r="G319" s="112"/>
      <c r="H319" s="112"/>
      <c r="I319" s="95"/>
      <c r="J319" s="95"/>
      <c r="K319" s="112"/>
    </row>
    <row r="320" spans="2:11">
      <c r="B320" s="94"/>
      <c r="C320" s="112"/>
      <c r="D320" s="112"/>
      <c r="E320" s="112"/>
      <c r="F320" s="112"/>
      <c r="G320" s="112"/>
      <c r="H320" s="112"/>
      <c r="I320" s="95"/>
      <c r="J320" s="95"/>
      <c r="K320" s="112"/>
    </row>
    <row r="321" spans="2:11">
      <c r="B321" s="94"/>
      <c r="C321" s="112"/>
      <c r="D321" s="112"/>
      <c r="E321" s="112"/>
      <c r="F321" s="112"/>
      <c r="G321" s="112"/>
      <c r="H321" s="112"/>
      <c r="I321" s="95"/>
      <c r="J321" s="95"/>
      <c r="K321" s="112"/>
    </row>
    <row r="322" spans="2:11">
      <c r="B322" s="94"/>
      <c r="C322" s="112"/>
      <c r="D322" s="112"/>
      <c r="E322" s="112"/>
      <c r="F322" s="112"/>
      <c r="G322" s="112"/>
      <c r="H322" s="112"/>
      <c r="I322" s="95"/>
      <c r="J322" s="95"/>
      <c r="K322" s="112"/>
    </row>
    <row r="323" spans="2:11">
      <c r="B323" s="94"/>
      <c r="C323" s="112"/>
      <c r="D323" s="112"/>
      <c r="E323" s="112"/>
      <c r="F323" s="112"/>
      <c r="G323" s="112"/>
      <c r="H323" s="112"/>
      <c r="I323" s="95"/>
      <c r="J323" s="95"/>
      <c r="K323" s="112"/>
    </row>
    <row r="324" spans="2:11">
      <c r="B324" s="94"/>
      <c r="C324" s="112"/>
      <c r="D324" s="112"/>
      <c r="E324" s="112"/>
      <c r="F324" s="112"/>
      <c r="G324" s="112"/>
      <c r="H324" s="112"/>
      <c r="I324" s="95"/>
      <c r="J324" s="95"/>
      <c r="K324" s="112"/>
    </row>
    <row r="325" spans="2:11">
      <c r="B325" s="94"/>
      <c r="C325" s="112"/>
      <c r="D325" s="112"/>
      <c r="E325" s="112"/>
      <c r="F325" s="112"/>
      <c r="G325" s="112"/>
      <c r="H325" s="112"/>
      <c r="I325" s="95"/>
      <c r="J325" s="95"/>
      <c r="K325" s="112"/>
    </row>
    <row r="326" spans="2:11">
      <c r="B326" s="94"/>
      <c r="C326" s="112"/>
      <c r="D326" s="112"/>
      <c r="E326" s="112"/>
      <c r="F326" s="112"/>
      <c r="G326" s="112"/>
      <c r="H326" s="112"/>
      <c r="I326" s="95"/>
      <c r="J326" s="95"/>
      <c r="K326" s="112"/>
    </row>
    <row r="327" spans="2:11">
      <c r="B327" s="94"/>
      <c r="C327" s="112"/>
      <c r="D327" s="112"/>
      <c r="E327" s="112"/>
      <c r="F327" s="112"/>
      <c r="G327" s="112"/>
      <c r="H327" s="112"/>
      <c r="I327" s="95"/>
      <c r="J327" s="95"/>
      <c r="K327" s="112"/>
    </row>
    <row r="328" spans="2:11">
      <c r="B328" s="94"/>
      <c r="C328" s="112"/>
      <c r="D328" s="112"/>
      <c r="E328" s="112"/>
      <c r="F328" s="112"/>
      <c r="G328" s="112"/>
      <c r="H328" s="112"/>
      <c r="I328" s="95"/>
      <c r="J328" s="95"/>
      <c r="K328" s="112"/>
    </row>
    <row r="329" spans="2:11">
      <c r="B329" s="94"/>
      <c r="C329" s="112"/>
      <c r="D329" s="112"/>
      <c r="E329" s="112"/>
      <c r="F329" s="112"/>
      <c r="G329" s="112"/>
      <c r="H329" s="112"/>
      <c r="I329" s="95"/>
      <c r="J329" s="95"/>
      <c r="K329" s="112"/>
    </row>
    <row r="330" spans="2:11">
      <c r="B330" s="94"/>
      <c r="C330" s="112"/>
      <c r="D330" s="112"/>
      <c r="E330" s="112"/>
      <c r="F330" s="112"/>
      <c r="G330" s="112"/>
      <c r="H330" s="112"/>
      <c r="I330" s="95"/>
      <c r="J330" s="95"/>
      <c r="K330" s="112"/>
    </row>
    <row r="331" spans="2:11">
      <c r="B331" s="94"/>
      <c r="C331" s="112"/>
      <c r="D331" s="112"/>
      <c r="E331" s="112"/>
      <c r="F331" s="112"/>
      <c r="G331" s="112"/>
      <c r="H331" s="112"/>
      <c r="I331" s="95"/>
      <c r="J331" s="95"/>
      <c r="K331" s="112"/>
    </row>
    <row r="332" spans="2:11">
      <c r="B332" s="94"/>
      <c r="C332" s="112"/>
      <c r="D332" s="112"/>
      <c r="E332" s="112"/>
      <c r="F332" s="112"/>
      <c r="G332" s="112"/>
      <c r="H332" s="112"/>
      <c r="I332" s="95"/>
      <c r="J332" s="95"/>
      <c r="K332" s="112"/>
    </row>
    <row r="333" spans="2:11">
      <c r="B333" s="94"/>
      <c r="C333" s="112"/>
      <c r="D333" s="112"/>
      <c r="E333" s="112"/>
      <c r="F333" s="112"/>
      <c r="G333" s="112"/>
      <c r="H333" s="112"/>
      <c r="I333" s="95"/>
      <c r="J333" s="95"/>
      <c r="K333" s="112"/>
    </row>
    <row r="334" spans="2:11">
      <c r="B334" s="94"/>
      <c r="C334" s="112"/>
      <c r="D334" s="112"/>
      <c r="E334" s="112"/>
      <c r="F334" s="112"/>
      <c r="G334" s="112"/>
      <c r="H334" s="112"/>
      <c r="I334" s="95"/>
      <c r="J334" s="95"/>
      <c r="K334" s="112"/>
    </row>
    <row r="335" spans="2:11">
      <c r="B335" s="94"/>
      <c r="C335" s="112"/>
      <c r="D335" s="112"/>
      <c r="E335" s="112"/>
      <c r="F335" s="112"/>
      <c r="G335" s="112"/>
      <c r="H335" s="112"/>
      <c r="I335" s="95"/>
      <c r="J335" s="95"/>
      <c r="K335" s="112"/>
    </row>
    <row r="336" spans="2:11">
      <c r="B336" s="94"/>
      <c r="C336" s="112"/>
      <c r="D336" s="112"/>
      <c r="E336" s="112"/>
      <c r="F336" s="112"/>
      <c r="G336" s="112"/>
      <c r="H336" s="112"/>
      <c r="I336" s="95"/>
      <c r="J336" s="95"/>
      <c r="K336" s="112"/>
    </row>
    <row r="337" spans="2:11">
      <c r="B337" s="94"/>
      <c r="C337" s="112"/>
      <c r="D337" s="112"/>
      <c r="E337" s="112"/>
      <c r="F337" s="112"/>
      <c r="G337" s="112"/>
      <c r="H337" s="112"/>
      <c r="I337" s="95"/>
      <c r="J337" s="95"/>
      <c r="K337" s="112"/>
    </row>
    <row r="338" spans="2:11">
      <c r="B338" s="94"/>
      <c r="C338" s="112"/>
      <c r="D338" s="112"/>
      <c r="E338" s="112"/>
      <c r="F338" s="112"/>
      <c r="G338" s="112"/>
      <c r="H338" s="112"/>
      <c r="I338" s="95"/>
      <c r="J338" s="95"/>
      <c r="K338" s="112"/>
    </row>
    <row r="339" spans="2:11">
      <c r="B339" s="94"/>
      <c r="C339" s="112"/>
      <c r="D339" s="112"/>
      <c r="E339" s="112"/>
      <c r="F339" s="112"/>
      <c r="G339" s="112"/>
      <c r="H339" s="112"/>
      <c r="I339" s="95"/>
      <c r="J339" s="95"/>
      <c r="K339" s="112"/>
    </row>
    <row r="340" spans="2:11">
      <c r="B340" s="94"/>
      <c r="C340" s="112"/>
      <c r="D340" s="112"/>
      <c r="E340" s="112"/>
      <c r="F340" s="112"/>
      <c r="G340" s="112"/>
      <c r="H340" s="112"/>
      <c r="I340" s="95"/>
      <c r="J340" s="95"/>
      <c r="K340" s="112"/>
    </row>
    <row r="341" spans="2:11">
      <c r="B341" s="94"/>
      <c r="C341" s="112"/>
      <c r="D341" s="112"/>
      <c r="E341" s="112"/>
      <c r="F341" s="112"/>
      <c r="G341" s="112"/>
      <c r="H341" s="112"/>
      <c r="I341" s="95"/>
      <c r="J341" s="95"/>
      <c r="K341" s="112"/>
    </row>
    <row r="342" spans="2:11">
      <c r="B342" s="94"/>
      <c r="C342" s="112"/>
      <c r="D342" s="112"/>
      <c r="E342" s="112"/>
      <c r="F342" s="112"/>
      <c r="G342" s="112"/>
      <c r="H342" s="112"/>
      <c r="I342" s="95"/>
      <c r="J342" s="95"/>
      <c r="K342" s="112"/>
    </row>
    <row r="343" spans="2:11">
      <c r="B343" s="94"/>
      <c r="C343" s="112"/>
      <c r="D343" s="112"/>
      <c r="E343" s="112"/>
      <c r="F343" s="112"/>
      <c r="G343" s="112"/>
      <c r="H343" s="112"/>
      <c r="I343" s="95"/>
      <c r="J343" s="95"/>
      <c r="K343" s="112"/>
    </row>
    <row r="344" spans="2:11">
      <c r="B344" s="94"/>
      <c r="C344" s="112"/>
      <c r="D344" s="112"/>
      <c r="E344" s="112"/>
      <c r="F344" s="112"/>
      <c r="G344" s="112"/>
      <c r="H344" s="112"/>
      <c r="I344" s="95"/>
      <c r="J344" s="95"/>
      <c r="K344" s="112"/>
    </row>
    <row r="345" spans="2:11">
      <c r="B345" s="94"/>
      <c r="C345" s="112"/>
      <c r="D345" s="112"/>
      <c r="E345" s="112"/>
      <c r="F345" s="112"/>
      <c r="G345" s="112"/>
      <c r="H345" s="112"/>
      <c r="I345" s="95"/>
      <c r="J345" s="95"/>
      <c r="K345" s="112"/>
    </row>
    <row r="346" spans="2:11">
      <c r="B346" s="94"/>
      <c r="C346" s="112"/>
      <c r="D346" s="112"/>
      <c r="E346" s="112"/>
      <c r="F346" s="112"/>
      <c r="G346" s="112"/>
      <c r="H346" s="112"/>
      <c r="I346" s="95"/>
      <c r="J346" s="95"/>
      <c r="K346" s="112"/>
    </row>
    <row r="347" spans="2:11">
      <c r="B347" s="94"/>
      <c r="C347" s="112"/>
      <c r="D347" s="112"/>
      <c r="E347" s="112"/>
      <c r="F347" s="112"/>
      <c r="G347" s="112"/>
      <c r="H347" s="112"/>
      <c r="I347" s="95"/>
      <c r="J347" s="95"/>
      <c r="K347" s="112"/>
    </row>
    <row r="348" spans="2:11">
      <c r="B348" s="94"/>
      <c r="C348" s="112"/>
      <c r="D348" s="112"/>
      <c r="E348" s="112"/>
      <c r="F348" s="112"/>
      <c r="G348" s="112"/>
      <c r="H348" s="112"/>
      <c r="I348" s="95"/>
      <c r="J348" s="95"/>
      <c r="K348" s="112"/>
    </row>
    <row r="349" spans="2:11">
      <c r="B349" s="94"/>
      <c r="C349" s="112"/>
      <c r="D349" s="112"/>
      <c r="E349" s="112"/>
      <c r="F349" s="112"/>
      <c r="G349" s="112"/>
      <c r="H349" s="112"/>
      <c r="I349" s="95"/>
      <c r="J349" s="95"/>
      <c r="K349" s="112"/>
    </row>
    <row r="350" spans="2:11">
      <c r="B350" s="94"/>
      <c r="C350" s="112"/>
      <c r="D350" s="112"/>
      <c r="E350" s="112"/>
      <c r="F350" s="112"/>
      <c r="G350" s="112"/>
      <c r="H350" s="112"/>
      <c r="I350" s="95"/>
      <c r="J350" s="95"/>
      <c r="K350" s="112"/>
    </row>
    <row r="351" spans="2:11">
      <c r="B351" s="94"/>
      <c r="C351" s="112"/>
      <c r="D351" s="112"/>
      <c r="E351" s="112"/>
      <c r="F351" s="112"/>
      <c r="G351" s="112"/>
      <c r="H351" s="112"/>
      <c r="I351" s="95"/>
      <c r="J351" s="95"/>
      <c r="K351" s="112"/>
    </row>
    <row r="352" spans="2:11">
      <c r="B352" s="94"/>
      <c r="C352" s="112"/>
      <c r="D352" s="112"/>
      <c r="E352" s="112"/>
      <c r="F352" s="112"/>
      <c r="G352" s="112"/>
      <c r="H352" s="112"/>
      <c r="I352" s="95"/>
      <c r="J352" s="95"/>
      <c r="K352" s="112"/>
    </row>
    <row r="353" spans="2:11">
      <c r="B353" s="94"/>
      <c r="C353" s="112"/>
      <c r="D353" s="112"/>
      <c r="E353" s="112"/>
      <c r="F353" s="112"/>
      <c r="G353" s="112"/>
      <c r="H353" s="112"/>
      <c r="I353" s="95"/>
      <c r="J353" s="95"/>
      <c r="K353" s="112"/>
    </row>
    <row r="354" spans="2:11">
      <c r="B354" s="94"/>
      <c r="C354" s="112"/>
      <c r="D354" s="112"/>
      <c r="E354" s="112"/>
      <c r="F354" s="112"/>
      <c r="G354" s="112"/>
      <c r="H354" s="112"/>
      <c r="I354" s="95"/>
      <c r="J354" s="95"/>
      <c r="K354" s="112"/>
    </row>
    <row r="355" spans="2:11">
      <c r="B355" s="94"/>
      <c r="C355" s="112"/>
      <c r="D355" s="112"/>
      <c r="E355" s="112"/>
      <c r="F355" s="112"/>
      <c r="G355" s="112"/>
      <c r="H355" s="112"/>
      <c r="I355" s="95"/>
      <c r="J355" s="95"/>
      <c r="K355" s="112"/>
    </row>
    <row r="356" spans="2:11">
      <c r="B356" s="94"/>
      <c r="C356" s="112"/>
      <c r="D356" s="112"/>
      <c r="E356" s="112"/>
      <c r="F356" s="112"/>
      <c r="G356" s="112"/>
      <c r="H356" s="112"/>
      <c r="I356" s="95"/>
      <c r="J356" s="95"/>
      <c r="K356" s="112"/>
    </row>
    <row r="357" spans="2:11">
      <c r="B357" s="94"/>
      <c r="C357" s="112"/>
      <c r="D357" s="112"/>
      <c r="E357" s="112"/>
      <c r="F357" s="112"/>
      <c r="G357" s="112"/>
      <c r="H357" s="112"/>
      <c r="I357" s="95"/>
      <c r="J357" s="95"/>
      <c r="K357" s="112"/>
    </row>
    <row r="358" spans="2:11">
      <c r="B358" s="94"/>
      <c r="C358" s="112"/>
      <c r="D358" s="112"/>
      <c r="E358" s="112"/>
      <c r="F358" s="112"/>
      <c r="G358" s="112"/>
      <c r="H358" s="112"/>
      <c r="I358" s="95"/>
      <c r="J358" s="95"/>
      <c r="K358" s="112"/>
    </row>
    <row r="359" spans="2:11">
      <c r="B359" s="94"/>
      <c r="C359" s="112"/>
      <c r="D359" s="112"/>
      <c r="E359" s="112"/>
      <c r="F359" s="112"/>
      <c r="G359" s="112"/>
      <c r="H359" s="112"/>
      <c r="I359" s="95"/>
      <c r="J359" s="95"/>
      <c r="K359" s="112"/>
    </row>
    <row r="360" spans="2:11">
      <c r="B360" s="94"/>
      <c r="C360" s="112"/>
      <c r="D360" s="112"/>
      <c r="E360" s="112"/>
      <c r="F360" s="112"/>
      <c r="G360" s="112"/>
      <c r="H360" s="112"/>
      <c r="I360" s="95"/>
      <c r="J360" s="95"/>
      <c r="K360" s="112"/>
    </row>
    <row r="361" spans="2:11">
      <c r="B361" s="94"/>
      <c r="C361" s="112"/>
      <c r="D361" s="112"/>
      <c r="E361" s="112"/>
      <c r="F361" s="112"/>
      <c r="G361" s="112"/>
      <c r="H361" s="112"/>
      <c r="I361" s="95"/>
      <c r="J361" s="95"/>
      <c r="K361" s="112"/>
    </row>
    <row r="362" spans="2:11">
      <c r="B362" s="94"/>
      <c r="C362" s="112"/>
      <c r="D362" s="112"/>
      <c r="E362" s="112"/>
      <c r="F362" s="112"/>
      <c r="G362" s="112"/>
      <c r="H362" s="112"/>
      <c r="I362" s="95"/>
      <c r="J362" s="95"/>
      <c r="K362" s="112"/>
    </row>
    <row r="363" spans="2:11">
      <c r="B363" s="94"/>
      <c r="C363" s="112"/>
      <c r="D363" s="112"/>
      <c r="E363" s="112"/>
      <c r="F363" s="112"/>
      <c r="G363" s="112"/>
      <c r="H363" s="112"/>
      <c r="I363" s="95"/>
      <c r="J363" s="95"/>
      <c r="K363" s="112"/>
    </row>
    <row r="364" spans="2:11">
      <c r="B364" s="94"/>
      <c r="C364" s="112"/>
      <c r="D364" s="112"/>
      <c r="E364" s="112"/>
      <c r="F364" s="112"/>
      <c r="G364" s="112"/>
      <c r="H364" s="112"/>
      <c r="I364" s="95"/>
      <c r="J364" s="95"/>
      <c r="K364" s="112"/>
    </row>
    <row r="365" spans="2:11">
      <c r="B365" s="94"/>
      <c r="C365" s="112"/>
      <c r="D365" s="112"/>
      <c r="E365" s="112"/>
      <c r="F365" s="112"/>
      <c r="G365" s="112"/>
      <c r="H365" s="112"/>
      <c r="I365" s="95"/>
      <c r="J365" s="95"/>
      <c r="K365" s="112"/>
    </row>
    <row r="366" spans="2:11">
      <c r="B366" s="94"/>
      <c r="C366" s="112"/>
      <c r="D366" s="112"/>
      <c r="E366" s="112"/>
      <c r="F366" s="112"/>
      <c r="G366" s="112"/>
      <c r="H366" s="112"/>
      <c r="I366" s="95"/>
      <c r="J366" s="95"/>
      <c r="K366" s="112"/>
    </row>
    <row r="367" spans="2:11">
      <c r="B367" s="94"/>
      <c r="C367" s="112"/>
      <c r="D367" s="112"/>
      <c r="E367" s="112"/>
      <c r="F367" s="112"/>
      <c r="G367" s="112"/>
      <c r="H367" s="112"/>
      <c r="I367" s="95"/>
      <c r="J367" s="95"/>
      <c r="K367" s="112"/>
    </row>
    <row r="368" spans="2:11">
      <c r="B368" s="94"/>
      <c r="C368" s="112"/>
      <c r="D368" s="112"/>
      <c r="E368" s="112"/>
      <c r="F368" s="112"/>
      <c r="G368" s="112"/>
      <c r="H368" s="112"/>
      <c r="I368" s="95"/>
      <c r="J368" s="95"/>
      <c r="K368" s="112"/>
    </row>
    <row r="369" spans="2:11">
      <c r="B369" s="94"/>
      <c r="C369" s="112"/>
      <c r="D369" s="112"/>
      <c r="E369" s="112"/>
      <c r="F369" s="112"/>
      <c r="G369" s="112"/>
      <c r="H369" s="112"/>
      <c r="I369" s="95"/>
      <c r="J369" s="95"/>
      <c r="K369" s="112"/>
    </row>
    <row r="370" spans="2:11">
      <c r="B370" s="94"/>
      <c r="C370" s="112"/>
      <c r="D370" s="112"/>
      <c r="E370" s="112"/>
      <c r="F370" s="112"/>
      <c r="G370" s="112"/>
      <c r="H370" s="112"/>
      <c r="I370" s="95"/>
      <c r="J370" s="95"/>
      <c r="K370" s="112"/>
    </row>
    <row r="371" spans="2:11">
      <c r="B371" s="94"/>
      <c r="C371" s="112"/>
      <c r="D371" s="112"/>
      <c r="E371" s="112"/>
      <c r="F371" s="112"/>
      <c r="G371" s="112"/>
      <c r="H371" s="112"/>
      <c r="I371" s="95"/>
      <c r="J371" s="95"/>
      <c r="K371" s="112"/>
    </row>
    <row r="372" spans="2:11">
      <c r="B372" s="94"/>
      <c r="C372" s="112"/>
      <c r="D372" s="112"/>
      <c r="E372" s="112"/>
      <c r="F372" s="112"/>
      <c r="G372" s="112"/>
      <c r="H372" s="112"/>
      <c r="I372" s="95"/>
      <c r="J372" s="95"/>
      <c r="K372" s="112"/>
    </row>
    <row r="373" spans="2:11">
      <c r="B373" s="94"/>
      <c r="C373" s="112"/>
      <c r="D373" s="112"/>
      <c r="E373" s="112"/>
      <c r="F373" s="112"/>
      <c r="G373" s="112"/>
      <c r="H373" s="112"/>
      <c r="I373" s="95"/>
      <c r="J373" s="95"/>
      <c r="K373" s="112"/>
    </row>
    <row r="374" spans="2:11">
      <c r="B374" s="94"/>
      <c r="C374" s="112"/>
      <c r="D374" s="112"/>
      <c r="E374" s="112"/>
      <c r="F374" s="112"/>
      <c r="G374" s="112"/>
      <c r="H374" s="112"/>
      <c r="I374" s="95"/>
      <c r="J374" s="95"/>
      <c r="K374" s="112"/>
    </row>
    <row r="375" spans="2:11">
      <c r="B375" s="94"/>
      <c r="C375" s="112"/>
      <c r="D375" s="112"/>
      <c r="E375" s="112"/>
      <c r="F375" s="112"/>
      <c r="G375" s="112"/>
      <c r="H375" s="112"/>
      <c r="I375" s="95"/>
      <c r="J375" s="95"/>
      <c r="K375" s="112"/>
    </row>
    <row r="376" spans="2:11">
      <c r="B376" s="94"/>
      <c r="C376" s="112"/>
      <c r="D376" s="112"/>
      <c r="E376" s="112"/>
      <c r="F376" s="112"/>
      <c r="G376" s="112"/>
      <c r="H376" s="112"/>
      <c r="I376" s="95"/>
      <c r="J376" s="95"/>
      <c r="K376" s="112"/>
    </row>
    <row r="377" spans="2:11">
      <c r="B377" s="94"/>
      <c r="C377" s="112"/>
      <c r="D377" s="112"/>
      <c r="E377" s="112"/>
      <c r="F377" s="112"/>
      <c r="G377" s="112"/>
      <c r="H377" s="112"/>
      <c r="I377" s="95"/>
      <c r="J377" s="95"/>
      <c r="K377" s="112"/>
    </row>
    <row r="378" spans="2:11">
      <c r="B378" s="94"/>
      <c r="C378" s="112"/>
      <c r="D378" s="112"/>
      <c r="E378" s="112"/>
      <c r="F378" s="112"/>
      <c r="G378" s="112"/>
      <c r="H378" s="112"/>
      <c r="I378" s="95"/>
      <c r="J378" s="95"/>
      <c r="K378" s="112"/>
    </row>
    <row r="379" spans="2:11">
      <c r="B379" s="94"/>
      <c r="C379" s="112"/>
      <c r="D379" s="112"/>
      <c r="E379" s="112"/>
      <c r="F379" s="112"/>
      <c r="G379" s="112"/>
      <c r="H379" s="112"/>
      <c r="I379" s="95"/>
      <c r="J379" s="95"/>
      <c r="K379" s="112"/>
    </row>
    <row r="380" spans="2:11">
      <c r="B380" s="94"/>
      <c r="C380" s="112"/>
      <c r="D380" s="112"/>
      <c r="E380" s="112"/>
      <c r="F380" s="112"/>
      <c r="G380" s="112"/>
      <c r="H380" s="112"/>
      <c r="I380" s="95"/>
      <c r="J380" s="95"/>
      <c r="K380" s="112"/>
    </row>
    <row r="381" spans="2:11">
      <c r="B381" s="94"/>
      <c r="C381" s="112"/>
      <c r="D381" s="112"/>
      <c r="E381" s="112"/>
      <c r="F381" s="112"/>
      <c r="G381" s="112"/>
      <c r="H381" s="112"/>
      <c r="I381" s="95"/>
      <c r="J381" s="95"/>
      <c r="K381" s="112"/>
    </row>
    <row r="382" spans="2:11">
      <c r="B382" s="94"/>
      <c r="C382" s="112"/>
      <c r="D382" s="112"/>
      <c r="E382" s="112"/>
      <c r="F382" s="112"/>
      <c r="G382" s="112"/>
      <c r="H382" s="112"/>
      <c r="I382" s="95"/>
      <c r="J382" s="95"/>
      <c r="K382" s="112"/>
    </row>
    <row r="383" spans="2:11">
      <c r="B383" s="94"/>
      <c r="C383" s="112"/>
      <c r="D383" s="112"/>
      <c r="E383" s="112"/>
      <c r="F383" s="112"/>
      <c r="G383" s="112"/>
      <c r="H383" s="112"/>
      <c r="I383" s="95"/>
      <c r="J383" s="95"/>
      <c r="K383" s="112"/>
    </row>
    <row r="384" spans="2:11">
      <c r="B384" s="94"/>
      <c r="C384" s="112"/>
      <c r="D384" s="112"/>
      <c r="E384" s="112"/>
      <c r="F384" s="112"/>
      <c r="G384" s="112"/>
      <c r="H384" s="112"/>
      <c r="I384" s="95"/>
      <c r="J384" s="95"/>
      <c r="K384" s="112"/>
    </row>
    <row r="385" spans="2:11">
      <c r="B385" s="94"/>
      <c r="C385" s="112"/>
      <c r="D385" s="112"/>
      <c r="E385" s="112"/>
      <c r="F385" s="112"/>
      <c r="G385" s="112"/>
      <c r="H385" s="112"/>
      <c r="I385" s="95"/>
      <c r="J385" s="95"/>
      <c r="K385" s="112"/>
    </row>
    <row r="386" spans="2:11">
      <c r="B386" s="94"/>
      <c r="C386" s="112"/>
      <c r="D386" s="112"/>
      <c r="E386" s="112"/>
      <c r="F386" s="112"/>
      <c r="G386" s="112"/>
      <c r="H386" s="112"/>
      <c r="I386" s="95"/>
      <c r="J386" s="95"/>
      <c r="K386" s="112"/>
    </row>
    <row r="387" spans="2:11">
      <c r="B387" s="94"/>
      <c r="C387" s="112"/>
      <c r="D387" s="112"/>
      <c r="E387" s="112"/>
      <c r="F387" s="112"/>
      <c r="G387" s="112"/>
      <c r="H387" s="112"/>
      <c r="I387" s="95"/>
      <c r="J387" s="95"/>
      <c r="K387" s="112"/>
    </row>
    <row r="388" spans="2:11">
      <c r="B388" s="94"/>
      <c r="C388" s="112"/>
      <c r="D388" s="112"/>
      <c r="E388" s="112"/>
      <c r="F388" s="112"/>
      <c r="G388" s="112"/>
      <c r="H388" s="112"/>
      <c r="I388" s="95"/>
      <c r="J388" s="95"/>
      <c r="K388" s="112"/>
    </row>
    <row r="389" spans="2:11">
      <c r="B389" s="94"/>
      <c r="C389" s="112"/>
      <c r="D389" s="112"/>
      <c r="E389" s="112"/>
      <c r="F389" s="112"/>
      <c r="G389" s="112"/>
      <c r="H389" s="112"/>
      <c r="I389" s="95"/>
      <c r="J389" s="95"/>
      <c r="K389" s="112"/>
    </row>
    <row r="390" spans="2:11">
      <c r="B390" s="94"/>
      <c r="C390" s="112"/>
      <c r="D390" s="112"/>
      <c r="E390" s="112"/>
      <c r="F390" s="112"/>
      <c r="G390" s="112"/>
      <c r="H390" s="112"/>
      <c r="I390" s="95"/>
      <c r="J390" s="95"/>
      <c r="K390" s="112"/>
    </row>
    <row r="391" spans="2:11">
      <c r="B391" s="94"/>
      <c r="C391" s="112"/>
      <c r="D391" s="112"/>
      <c r="E391" s="112"/>
      <c r="F391" s="112"/>
      <c r="G391" s="112"/>
      <c r="H391" s="112"/>
      <c r="I391" s="95"/>
      <c r="J391" s="95"/>
      <c r="K391" s="112"/>
    </row>
    <row r="392" spans="2:11">
      <c r="B392" s="94"/>
      <c r="C392" s="112"/>
      <c r="D392" s="112"/>
      <c r="E392" s="112"/>
      <c r="F392" s="112"/>
      <c r="G392" s="112"/>
      <c r="H392" s="112"/>
      <c r="I392" s="95"/>
      <c r="J392" s="95"/>
      <c r="K392" s="112"/>
    </row>
    <row r="393" spans="2:11">
      <c r="B393" s="94"/>
      <c r="C393" s="112"/>
      <c r="D393" s="112"/>
      <c r="E393" s="112"/>
      <c r="F393" s="112"/>
      <c r="G393" s="112"/>
      <c r="H393" s="112"/>
      <c r="I393" s="95"/>
      <c r="J393" s="95"/>
      <c r="K393" s="112"/>
    </row>
    <row r="394" spans="2:11">
      <c r="B394" s="94"/>
      <c r="C394" s="112"/>
      <c r="D394" s="112"/>
      <c r="E394" s="112"/>
      <c r="F394" s="112"/>
      <c r="G394" s="112"/>
      <c r="H394" s="112"/>
      <c r="I394" s="95"/>
      <c r="J394" s="95"/>
      <c r="K394" s="112"/>
    </row>
    <row r="395" spans="2:11">
      <c r="B395" s="94"/>
      <c r="C395" s="112"/>
      <c r="D395" s="112"/>
      <c r="E395" s="112"/>
      <c r="F395" s="112"/>
      <c r="G395" s="112"/>
      <c r="H395" s="112"/>
      <c r="I395" s="95"/>
      <c r="J395" s="95"/>
      <c r="K395" s="112"/>
    </row>
    <row r="396" spans="2:11">
      <c r="B396" s="94"/>
      <c r="C396" s="112"/>
      <c r="D396" s="112"/>
      <c r="E396" s="112"/>
      <c r="F396" s="112"/>
      <c r="G396" s="112"/>
      <c r="H396" s="112"/>
      <c r="I396" s="95"/>
      <c r="J396" s="95"/>
      <c r="K396" s="112"/>
    </row>
    <row r="397" spans="2:11">
      <c r="B397" s="94"/>
      <c r="C397" s="112"/>
      <c r="D397" s="112"/>
      <c r="E397" s="112"/>
      <c r="F397" s="112"/>
      <c r="G397" s="112"/>
      <c r="H397" s="112"/>
      <c r="I397" s="95"/>
      <c r="J397" s="95"/>
      <c r="K397" s="112"/>
    </row>
    <row r="398" spans="2:11">
      <c r="B398" s="94"/>
      <c r="C398" s="112"/>
      <c r="D398" s="112"/>
      <c r="E398" s="112"/>
      <c r="F398" s="112"/>
      <c r="G398" s="112"/>
      <c r="H398" s="112"/>
      <c r="I398" s="95"/>
      <c r="J398" s="95"/>
      <c r="K398" s="112"/>
    </row>
    <row r="399" spans="2:11">
      <c r="B399" s="94"/>
      <c r="C399" s="112"/>
      <c r="D399" s="112"/>
      <c r="E399" s="112"/>
      <c r="F399" s="112"/>
      <c r="G399" s="112"/>
      <c r="H399" s="112"/>
      <c r="I399" s="95"/>
      <c r="J399" s="95"/>
      <c r="K399" s="112"/>
    </row>
    <row r="400" spans="2:11">
      <c r="B400" s="94"/>
      <c r="C400" s="112"/>
      <c r="D400" s="112"/>
      <c r="E400" s="112"/>
      <c r="F400" s="112"/>
      <c r="G400" s="112"/>
      <c r="H400" s="112"/>
      <c r="I400" s="95"/>
      <c r="J400" s="95"/>
      <c r="K400" s="112"/>
    </row>
    <row r="401" spans="2:11">
      <c r="B401" s="94"/>
      <c r="C401" s="112"/>
      <c r="D401" s="112"/>
      <c r="E401" s="112"/>
      <c r="F401" s="112"/>
      <c r="G401" s="112"/>
      <c r="H401" s="112"/>
      <c r="I401" s="95"/>
      <c r="J401" s="95"/>
      <c r="K401" s="112"/>
    </row>
    <row r="402" spans="2:11">
      <c r="B402" s="94"/>
      <c r="C402" s="112"/>
      <c r="D402" s="112"/>
      <c r="E402" s="112"/>
      <c r="F402" s="112"/>
      <c r="G402" s="112"/>
      <c r="H402" s="112"/>
      <c r="I402" s="95"/>
      <c r="J402" s="95"/>
      <c r="K402" s="112"/>
    </row>
    <row r="403" spans="2:11">
      <c r="B403" s="94"/>
      <c r="C403" s="112"/>
      <c r="D403" s="112"/>
      <c r="E403" s="112"/>
      <c r="F403" s="112"/>
      <c r="G403" s="112"/>
      <c r="H403" s="112"/>
      <c r="I403" s="95"/>
      <c r="J403" s="95"/>
      <c r="K403" s="112"/>
    </row>
    <row r="404" spans="2:11">
      <c r="B404" s="94"/>
      <c r="C404" s="112"/>
      <c r="D404" s="112"/>
      <c r="E404" s="112"/>
      <c r="F404" s="112"/>
      <c r="G404" s="112"/>
      <c r="H404" s="112"/>
      <c r="I404" s="95"/>
      <c r="J404" s="95"/>
      <c r="K404" s="112"/>
    </row>
    <row r="405" spans="2:11">
      <c r="B405" s="94"/>
      <c r="C405" s="112"/>
      <c r="D405" s="112"/>
      <c r="E405" s="112"/>
      <c r="F405" s="112"/>
      <c r="G405" s="112"/>
      <c r="H405" s="112"/>
      <c r="I405" s="95"/>
      <c r="J405" s="95"/>
      <c r="K405" s="112"/>
    </row>
    <row r="406" spans="2:11">
      <c r="B406" s="94"/>
      <c r="C406" s="112"/>
      <c r="D406" s="112"/>
      <c r="E406" s="112"/>
      <c r="F406" s="112"/>
      <c r="G406" s="112"/>
      <c r="H406" s="112"/>
      <c r="I406" s="95"/>
      <c r="J406" s="95"/>
      <c r="K406" s="112"/>
    </row>
    <row r="407" spans="2:11">
      <c r="B407" s="94"/>
      <c r="C407" s="112"/>
      <c r="D407" s="112"/>
      <c r="E407" s="112"/>
      <c r="F407" s="112"/>
      <c r="G407" s="112"/>
      <c r="H407" s="112"/>
      <c r="I407" s="95"/>
      <c r="J407" s="95"/>
      <c r="K407" s="112"/>
    </row>
    <row r="408" spans="2:11">
      <c r="B408" s="94"/>
      <c r="C408" s="112"/>
      <c r="D408" s="112"/>
      <c r="E408" s="112"/>
      <c r="F408" s="112"/>
      <c r="G408" s="112"/>
      <c r="H408" s="112"/>
      <c r="I408" s="95"/>
      <c r="J408" s="95"/>
      <c r="K408" s="112"/>
    </row>
    <row r="409" spans="2:11">
      <c r="B409" s="94"/>
      <c r="C409" s="112"/>
      <c r="D409" s="112"/>
      <c r="E409" s="112"/>
      <c r="F409" s="112"/>
      <c r="G409" s="112"/>
      <c r="H409" s="112"/>
      <c r="I409" s="95"/>
      <c r="J409" s="95"/>
      <c r="K409" s="112"/>
    </row>
    <row r="410" spans="2:11">
      <c r="B410" s="94"/>
      <c r="C410" s="112"/>
      <c r="D410" s="112"/>
      <c r="E410" s="112"/>
      <c r="F410" s="112"/>
      <c r="G410" s="112"/>
      <c r="H410" s="112"/>
      <c r="I410" s="95"/>
      <c r="J410" s="95"/>
      <c r="K410" s="112"/>
    </row>
    <row r="411" spans="2:11">
      <c r="B411" s="94"/>
      <c r="C411" s="112"/>
      <c r="D411" s="112"/>
      <c r="E411" s="112"/>
      <c r="F411" s="112"/>
      <c r="G411" s="112"/>
      <c r="H411" s="112"/>
      <c r="I411" s="95"/>
      <c r="J411" s="95"/>
      <c r="K411" s="112"/>
    </row>
    <row r="412" spans="2:11">
      <c r="B412" s="94"/>
      <c r="C412" s="112"/>
      <c r="D412" s="112"/>
      <c r="E412" s="112"/>
      <c r="F412" s="112"/>
      <c r="G412" s="112"/>
      <c r="H412" s="112"/>
      <c r="I412" s="95"/>
      <c r="J412" s="95"/>
      <c r="K412" s="112"/>
    </row>
    <row r="413" spans="2:11">
      <c r="B413" s="94"/>
      <c r="C413" s="112"/>
      <c r="D413" s="112"/>
      <c r="E413" s="112"/>
      <c r="F413" s="112"/>
      <c r="G413" s="112"/>
      <c r="H413" s="112"/>
      <c r="I413" s="95"/>
      <c r="J413" s="95"/>
      <c r="K413" s="112"/>
    </row>
    <row r="414" spans="2:11">
      <c r="B414" s="94"/>
      <c r="C414" s="112"/>
      <c r="D414" s="112"/>
      <c r="E414" s="112"/>
      <c r="F414" s="112"/>
      <c r="G414" s="112"/>
      <c r="H414" s="112"/>
      <c r="I414" s="95"/>
      <c r="J414" s="95"/>
      <c r="K414" s="112"/>
    </row>
    <row r="415" spans="2:11">
      <c r="B415" s="94"/>
      <c r="C415" s="112"/>
      <c r="D415" s="112"/>
      <c r="E415" s="112"/>
      <c r="F415" s="112"/>
      <c r="G415" s="112"/>
      <c r="H415" s="112"/>
      <c r="I415" s="95"/>
      <c r="J415" s="95"/>
      <c r="K415" s="112"/>
    </row>
    <row r="416" spans="2:11">
      <c r="B416" s="94"/>
      <c r="C416" s="112"/>
      <c r="D416" s="112"/>
      <c r="E416" s="112"/>
      <c r="F416" s="112"/>
      <c r="G416" s="112"/>
      <c r="H416" s="112"/>
      <c r="I416" s="95"/>
      <c r="J416" s="95"/>
      <c r="K416" s="112"/>
    </row>
    <row r="417" spans="2:11">
      <c r="B417" s="94"/>
      <c r="C417" s="112"/>
      <c r="D417" s="112"/>
      <c r="E417" s="112"/>
      <c r="F417" s="112"/>
      <c r="G417" s="112"/>
      <c r="H417" s="112"/>
      <c r="I417" s="95"/>
      <c r="J417" s="95"/>
      <c r="K417" s="112"/>
    </row>
    <row r="418" spans="2:11">
      <c r="B418" s="94"/>
      <c r="C418" s="112"/>
      <c r="D418" s="112"/>
      <c r="E418" s="112"/>
      <c r="F418" s="112"/>
      <c r="G418" s="112"/>
      <c r="H418" s="112"/>
      <c r="I418" s="95"/>
      <c r="J418" s="95"/>
      <c r="K418" s="112"/>
    </row>
    <row r="419" spans="2:11">
      <c r="B419" s="94"/>
      <c r="C419" s="112"/>
      <c r="D419" s="112"/>
      <c r="E419" s="112"/>
      <c r="F419" s="112"/>
      <c r="G419" s="112"/>
      <c r="H419" s="112"/>
      <c r="I419" s="95"/>
      <c r="J419" s="95"/>
      <c r="K419" s="112"/>
    </row>
    <row r="420" spans="2:11">
      <c r="B420" s="94"/>
      <c r="C420" s="112"/>
      <c r="D420" s="112"/>
      <c r="E420" s="112"/>
      <c r="F420" s="112"/>
      <c r="G420" s="112"/>
      <c r="H420" s="112"/>
      <c r="I420" s="95"/>
      <c r="J420" s="95"/>
      <c r="K420" s="112"/>
    </row>
    <row r="421" spans="2:11">
      <c r="B421" s="94"/>
      <c r="C421" s="112"/>
      <c r="D421" s="112"/>
      <c r="E421" s="112"/>
      <c r="F421" s="112"/>
      <c r="G421" s="112"/>
      <c r="H421" s="112"/>
      <c r="I421" s="95"/>
      <c r="J421" s="95"/>
      <c r="K421" s="112"/>
    </row>
    <row r="422" spans="2:11">
      <c r="B422" s="94"/>
      <c r="C422" s="112"/>
      <c r="D422" s="112"/>
      <c r="E422" s="112"/>
      <c r="F422" s="112"/>
      <c r="G422" s="112"/>
      <c r="H422" s="112"/>
      <c r="I422" s="95"/>
      <c r="J422" s="95"/>
      <c r="K422" s="112"/>
    </row>
    <row r="423" spans="2:11">
      <c r="B423" s="94"/>
      <c r="C423" s="112"/>
      <c r="D423" s="112"/>
      <c r="E423" s="112"/>
      <c r="F423" s="112"/>
      <c r="G423" s="112"/>
      <c r="H423" s="112"/>
      <c r="I423" s="95"/>
      <c r="J423" s="95"/>
      <c r="K423" s="112"/>
    </row>
    <row r="424" spans="2:11">
      <c r="B424" s="94"/>
      <c r="C424" s="112"/>
      <c r="D424" s="112"/>
      <c r="E424" s="112"/>
      <c r="F424" s="112"/>
      <c r="G424" s="112"/>
      <c r="H424" s="112"/>
      <c r="I424" s="95"/>
      <c r="J424" s="95"/>
      <c r="K424" s="112"/>
    </row>
    <row r="425" spans="2:11">
      <c r="B425" s="94"/>
      <c r="C425" s="112"/>
      <c r="D425" s="112"/>
      <c r="E425" s="112"/>
      <c r="F425" s="112"/>
      <c r="G425" s="112"/>
      <c r="H425" s="112"/>
      <c r="I425" s="95"/>
      <c r="J425" s="95"/>
      <c r="K425" s="112"/>
    </row>
    <row r="426" spans="2:11">
      <c r="B426" s="94"/>
      <c r="C426" s="112"/>
      <c r="D426" s="112"/>
      <c r="E426" s="112"/>
      <c r="F426" s="112"/>
      <c r="G426" s="112"/>
      <c r="H426" s="112"/>
      <c r="I426" s="95"/>
      <c r="J426" s="95"/>
      <c r="K426" s="112"/>
    </row>
    <row r="427" spans="2:11">
      <c r="B427" s="94"/>
      <c r="C427" s="112"/>
      <c r="D427" s="112"/>
      <c r="E427" s="112"/>
      <c r="F427" s="112"/>
      <c r="G427" s="112"/>
      <c r="H427" s="112"/>
      <c r="I427" s="95"/>
      <c r="J427" s="95"/>
      <c r="K427" s="112"/>
    </row>
    <row r="428" spans="2:11">
      <c r="B428" s="94"/>
      <c r="C428" s="112"/>
      <c r="D428" s="112"/>
      <c r="E428" s="112"/>
      <c r="F428" s="112"/>
      <c r="G428" s="112"/>
      <c r="H428" s="112"/>
      <c r="I428" s="95"/>
      <c r="J428" s="95"/>
      <c r="K428" s="112"/>
    </row>
    <row r="429" spans="2:11">
      <c r="B429" s="94"/>
      <c r="C429" s="112"/>
      <c r="D429" s="112"/>
      <c r="E429" s="112"/>
      <c r="F429" s="112"/>
      <c r="G429" s="112"/>
      <c r="H429" s="112"/>
      <c r="I429" s="95"/>
      <c r="J429" s="95"/>
      <c r="K429" s="112"/>
    </row>
    <row r="430" spans="2:11">
      <c r="B430" s="94"/>
      <c r="C430" s="112"/>
      <c r="D430" s="112"/>
      <c r="E430" s="112"/>
      <c r="F430" s="112"/>
      <c r="G430" s="112"/>
      <c r="H430" s="112"/>
      <c r="I430" s="95"/>
      <c r="J430" s="95"/>
      <c r="K430" s="112"/>
    </row>
    <row r="431" spans="2:11">
      <c r="B431" s="94"/>
      <c r="C431" s="112"/>
      <c r="D431" s="112"/>
      <c r="E431" s="112"/>
      <c r="F431" s="112"/>
      <c r="G431" s="112"/>
      <c r="H431" s="112"/>
      <c r="I431" s="95"/>
      <c r="J431" s="95"/>
      <c r="K431" s="112"/>
    </row>
    <row r="432" spans="2:11">
      <c r="B432" s="94"/>
      <c r="C432" s="112"/>
      <c r="D432" s="112"/>
      <c r="E432" s="112"/>
      <c r="F432" s="112"/>
      <c r="G432" s="112"/>
      <c r="H432" s="112"/>
      <c r="I432" s="95"/>
      <c r="J432" s="95"/>
      <c r="K432" s="112"/>
    </row>
    <row r="433" spans="2:11">
      <c r="B433" s="94"/>
      <c r="C433" s="112"/>
      <c r="D433" s="112"/>
      <c r="E433" s="112"/>
      <c r="F433" s="112"/>
      <c r="G433" s="112"/>
      <c r="H433" s="112"/>
      <c r="I433" s="95"/>
      <c r="J433" s="95"/>
      <c r="K433" s="112"/>
    </row>
    <row r="434" spans="2:11">
      <c r="B434" s="94"/>
      <c r="C434" s="112"/>
      <c r="D434" s="112"/>
      <c r="E434" s="112"/>
      <c r="F434" s="112"/>
      <c r="G434" s="112"/>
      <c r="H434" s="112"/>
      <c r="I434" s="95"/>
      <c r="J434" s="95"/>
      <c r="K434" s="112"/>
    </row>
    <row r="435" spans="2:11">
      <c r="B435" s="94"/>
      <c r="C435" s="112"/>
      <c r="D435" s="112"/>
      <c r="E435" s="112"/>
      <c r="F435" s="112"/>
      <c r="G435" s="112"/>
      <c r="H435" s="112"/>
      <c r="I435" s="95"/>
      <c r="J435" s="95"/>
      <c r="K435" s="112"/>
    </row>
    <row r="436" spans="2:11">
      <c r="B436" s="94"/>
      <c r="C436" s="112"/>
      <c r="D436" s="112"/>
      <c r="E436" s="112"/>
      <c r="F436" s="112"/>
      <c r="G436" s="112"/>
      <c r="H436" s="112"/>
      <c r="I436" s="95"/>
      <c r="J436" s="95"/>
      <c r="K436" s="112"/>
    </row>
    <row r="437" spans="2:11">
      <c r="B437" s="94"/>
      <c r="C437" s="112"/>
      <c r="D437" s="112"/>
      <c r="E437" s="112"/>
      <c r="F437" s="112"/>
      <c r="G437" s="112"/>
      <c r="H437" s="112"/>
      <c r="I437" s="95"/>
      <c r="J437" s="95"/>
      <c r="K437" s="112"/>
    </row>
    <row r="438" spans="2:11">
      <c r="B438" s="94"/>
      <c r="C438" s="112"/>
      <c r="D438" s="112"/>
      <c r="E438" s="112"/>
      <c r="F438" s="112"/>
      <c r="G438" s="112"/>
      <c r="H438" s="112"/>
      <c r="I438" s="95"/>
      <c r="J438" s="95"/>
      <c r="K438" s="112"/>
    </row>
    <row r="439" spans="2:11">
      <c r="B439" s="94"/>
      <c r="C439" s="112"/>
      <c r="D439" s="112"/>
      <c r="E439" s="112"/>
      <c r="F439" s="112"/>
      <c r="G439" s="112"/>
      <c r="H439" s="112"/>
      <c r="I439" s="95"/>
      <c r="J439" s="95"/>
      <c r="K439" s="112"/>
    </row>
    <row r="440" spans="2:11">
      <c r="B440" s="94"/>
      <c r="C440" s="112"/>
      <c r="D440" s="112"/>
      <c r="E440" s="112"/>
      <c r="F440" s="112"/>
      <c r="G440" s="112"/>
      <c r="H440" s="112"/>
      <c r="I440" s="95"/>
      <c r="J440" s="95"/>
      <c r="K440" s="112"/>
    </row>
    <row r="441" spans="2:11">
      <c r="B441" s="94"/>
      <c r="C441" s="112"/>
      <c r="D441" s="112"/>
      <c r="E441" s="112"/>
      <c r="F441" s="112"/>
      <c r="G441" s="112"/>
      <c r="H441" s="112"/>
      <c r="I441" s="95"/>
      <c r="J441" s="95"/>
      <c r="K441" s="112"/>
    </row>
    <row r="442" spans="2:11">
      <c r="B442" s="94"/>
      <c r="C442" s="112"/>
      <c r="D442" s="112"/>
      <c r="E442" s="112"/>
      <c r="F442" s="112"/>
      <c r="G442" s="112"/>
      <c r="H442" s="112"/>
      <c r="I442" s="95"/>
      <c r="J442" s="95"/>
      <c r="K442" s="112"/>
    </row>
    <row r="443" spans="2:11">
      <c r="B443" s="94"/>
      <c r="C443" s="112"/>
      <c r="D443" s="112"/>
      <c r="E443" s="112"/>
      <c r="F443" s="112"/>
      <c r="G443" s="112"/>
      <c r="H443" s="112"/>
      <c r="I443" s="95"/>
      <c r="J443" s="95"/>
      <c r="K443" s="112"/>
    </row>
    <row r="444" spans="2:11">
      <c r="B444" s="94"/>
      <c r="C444" s="112"/>
      <c r="D444" s="112"/>
      <c r="E444" s="112"/>
      <c r="F444" s="112"/>
      <c r="G444" s="112"/>
      <c r="H444" s="112"/>
      <c r="I444" s="95"/>
      <c r="J444" s="95"/>
      <c r="K444" s="112"/>
    </row>
    <row r="445" spans="2:11">
      <c r="B445" s="94"/>
      <c r="C445" s="112"/>
      <c r="D445" s="112"/>
      <c r="E445" s="112"/>
      <c r="F445" s="112"/>
      <c r="G445" s="112"/>
      <c r="H445" s="112"/>
      <c r="I445" s="95"/>
      <c r="J445" s="95"/>
      <c r="K445" s="112"/>
    </row>
    <row r="446" spans="2:11">
      <c r="B446" s="94"/>
      <c r="C446" s="112"/>
      <c r="D446" s="112"/>
      <c r="E446" s="112"/>
      <c r="F446" s="112"/>
      <c r="G446" s="112"/>
      <c r="H446" s="112"/>
      <c r="I446" s="95"/>
      <c r="J446" s="95"/>
      <c r="K446" s="112"/>
    </row>
    <row r="447" spans="2:11">
      <c r="B447" s="94"/>
      <c r="C447" s="112"/>
      <c r="D447" s="112"/>
      <c r="E447" s="112"/>
      <c r="F447" s="112"/>
      <c r="G447" s="112"/>
      <c r="H447" s="112"/>
      <c r="I447" s="95"/>
      <c r="J447" s="95"/>
      <c r="K447" s="112"/>
    </row>
    <row r="448" spans="2:11">
      <c r="B448" s="94"/>
      <c r="C448" s="112"/>
      <c r="D448" s="112"/>
      <c r="E448" s="112"/>
      <c r="F448" s="112"/>
      <c r="G448" s="112"/>
      <c r="H448" s="112"/>
      <c r="I448" s="95"/>
      <c r="J448" s="95"/>
      <c r="K448" s="112"/>
    </row>
    <row r="449" spans="2:11">
      <c r="B449" s="94"/>
      <c r="C449" s="112"/>
      <c r="D449" s="112"/>
      <c r="E449" s="112"/>
      <c r="F449" s="112"/>
      <c r="G449" s="112"/>
      <c r="H449" s="112"/>
      <c r="I449" s="95"/>
      <c r="J449" s="95"/>
      <c r="K449" s="112"/>
    </row>
    <row r="450" spans="2:11">
      <c r="B450" s="94"/>
      <c r="C450" s="112"/>
      <c r="D450" s="112"/>
      <c r="E450" s="112"/>
      <c r="F450" s="112"/>
      <c r="G450" s="112"/>
      <c r="H450" s="112"/>
      <c r="I450" s="95"/>
      <c r="J450" s="95"/>
      <c r="K450" s="112"/>
    </row>
    <row r="451" spans="2:11">
      <c r="B451" s="94"/>
      <c r="C451" s="112"/>
      <c r="D451" s="112"/>
      <c r="E451" s="112"/>
      <c r="F451" s="112"/>
      <c r="G451" s="112"/>
      <c r="H451" s="112"/>
      <c r="I451" s="95"/>
      <c r="J451" s="95"/>
      <c r="K451" s="112"/>
    </row>
    <row r="452" spans="2:11">
      <c r="B452" s="94"/>
      <c r="C452" s="112"/>
      <c r="D452" s="112"/>
      <c r="E452" s="112"/>
      <c r="F452" s="112"/>
      <c r="G452" s="112"/>
      <c r="H452" s="112"/>
      <c r="I452" s="95"/>
      <c r="J452" s="95"/>
      <c r="K452" s="112"/>
    </row>
    <row r="453" spans="2:11">
      <c r="B453" s="94"/>
      <c r="C453" s="112"/>
      <c r="D453" s="112"/>
      <c r="E453" s="112"/>
      <c r="F453" s="112"/>
      <c r="G453" s="112"/>
      <c r="H453" s="112"/>
      <c r="I453" s="95"/>
      <c r="J453" s="95"/>
      <c r="K453" s="112"/>
    </row>
    <row r="454" spans="2:11">
      <c r="B454" s="94"/>
      <c r="C454" s="112"/>
      <c r="D454" s="112"/>
      <c r="E454" s="112"/>
      <c r="F454" s="112"/>
      <c r="G454" s="112"/>
      <c r="H454" s="112"/>
      <c r="I454" s="95"/>
      <c r="J454" s="95"/>
      <c r="K454" s="112"/>
    </row>
    <row r="455" spans="2:11">
      <c r="B455" s="94"/>
      <c r="C455" s="112"/>
      <c r="D455" s="112"/>
      <c r="E455" s="112"/>
      <c r="F455" s="112"/>
      <c r="G455" s="112"/>
      <c r="H455" s="112"/>
      <c r="I455" s="95"/>
      <c r="J455" s="95"/>
      <c r="K455" s="112"/>
    </row>
    <row r="456" spans="2:11">
      <c r="B456" s="94"/>
      <c r="C456" s="112"/>
      <c r="D456" s="112"/>
      <c r="E456" s="112"/>
      <c r="F456" s="112"/>
      <c r="G456" s="112"/>
      <c r="H456" s="112"/>
      <c r="I456" s="95"/>
      <c r="J456" s="95"/>
      <c r="K456" s="112"/>
    </row>
    <row r="457" spans="2:11">
      <c r="B457" s="94"/>
      <c r="C457" s="112"/>
      <c r="D457" s="112"/>
      <c r="E457" s="112"/>
      <c r="F457" s="112"/>
      <c r="G457" s="112"/>
      <c r="H457" s="112"/>
      <c r="I457" s="95"/>
      <c r="J457" s="95"/>
      <c r="K457" s="112"/>
    </row>
    <row r="458" spans="2:11">
      <c r="B458" s="94"/>
      <c r="C458" s="112"/>
      <c r="D458" s="112"/>
      <c r="E458" s="112"/>
      <c r="F458" s="112"/>
      <c r="G458" s="112"/>
      <c r="H458" s="112"/>
      <c r="I458" s="95"/>
      <c r="J458" s="95"/>
      <c r="K458" s="112"/>
    </row>
    <row r="459" spans="2:11">
      <c r="B459" s="94"/>
      <c r="C459" s="112"/>
      <c r="D459" s="112"/>
      <c r="E459" s="112"/>
      <c r="F459" s="112"/>
      <c r="G459" s="112"/>
      <c r="H459" s="112"/>
      <c r="I459" s="95"/>
      <c r="J459" s="95"/>
      <c r="K459" s="112"/>
    </row>
    <row r="460" spans="2:11">
      <c r="B460" s="94"/>
      <c r="C460" s="112"/>
      <c r="D460" s="112"/>
      <c r="E460" s="112"/>
      <c r="F460" s="112"/>
      <c r="G460" s="112"/>
      <c r="H460" s="112"/>
      <c r="I460" s="95"/>
      <c r="J460" s="95"/>
      <c r="K460" s="112"/>
    </row>
    <row r="461" spans="2:11">
      <c r="B461" s="94"/>
      <c r="C461" s="112"/>
      <c r="D461" s="112"/>
      <c r="E461" s="112"/>
      <c r="F461" s="112"/>
      <c r="G461" s="112"/>
      <c r="H461" s="112"/>
      <c r="I461" s="95"/>
      <c r="J461" s="95"/>
      <c r="K461" s="112"/>
    </row>
    <row r="462" spans="2:11">
      <c r="B462" s="94"/>
      <c r="C462" s="112"/>
      <c r="D462" s="112"/>
      <c r="E462" s="112"/>
      <c r="F462" s="112"/>
      <c r="G462" s="112"/>
      <c r="H462" s="112"/>
      <c r="I462" s="95"/>
      <c r="J462" s="95"/>
      <c r="K462" s="112"/>
    </row>
    <row r="463" spans="2:11">
      <c r="B463" s="94"/>
      <c r="C463" s="112"/>
      <c r="D463" s="112"/>
      <c r="E463" s="112"/>
      <c r="F463" s="112"/>
      <c r="G463" s="112"/>
      <c r="H463" s="112"/>
      <c r="I463" s="95"/>
      <c r="J463" s="95"/>
      <c r="K463" s="112"/>
    </row>
    <row r="464" spans="2:11">
      <c r="B464" s="94"/>
      <c r="C464" s="112"/>
      <c r="D464" s="112"/>
      <c r="E464" s="112"/>
      <c r="F464" s="112"/>
      <c r="G464" s="112"/>
      <c r="H464" s="112"/>
      <c r="I464" s="95"/>
      <c r="J464" s="95"/>
      <c r="K464" s="112"/>
    </row>
    <row r="465" spans="2:11">
      <c r="B465" s="94"/>
      <c r="C465" s="112"/>
      <c r="D465" s="112"/>
      <c r="E465" s="112"/>
      <c r="F465" s="112"/>
      <c r="G465" s="112"/>
      <c r="H465" s="112"/>
      <c r="I465" s="95"/>
      <c r="J465" s="95"/>
      <c r="K465" s="112"/>
    </row>
    <row r="466" spans="2:11">
      <c r="B466" s="94"/>
      <c r="C466" s="112"/>
      <c r="D466" s="112"/>
      <c r="E466" s="112"/>
      <c r="F466" s="112"/>
      <c r="G466" s="112"/>
      <c r="H466" s="112"/>
      <c r="I466" s="95"/>
      <c r="J466" s="95"/>
      <c r="K466" s="112"/>
    </row>
    <row r="467" spans="2:11">
      <c r="B467" s="94"/>
      <c r="C467" s="112"/>
      <c r="D467" s="112"/>
      <c r="E467" s="112"/>
      <c r="F467" s="112"/>
      <c r="G467" s="112"/>
      <c r="H467" s="112"/>
      <c r="I467" s="95"/>
      <c r="J467" s="95"/>
      <c r="K467" s="112"/>
    </row>
    <row r="468" spans="2:11">
      <c r="B468" s="94"/>
      <c r="C468" s="112"/>
      <c r="D468" s="112"/>
      <c r="E468" s="112"/>
      <c r="F468" s="112"/>
      <c r="G468" s="112"/>
      <c r="H468" s="112"/>
      <c r="I468" s="95"/>
      <c r="J468" s="95"/>
      <c r="K468" s="112"/>
    </row>
    <row r="469" spans="2:11">
      <c r="B469" s="94"/>
      <c r="C469" s="112"/>
      <c r="D469" s="112"/>
      <c r="E469" s="112"/>
      <c r="F469" s="112"/>
      <c r="G469" s="112"/>
      <c r="H469" s="112"/>
      <c r="I469" s="95"/>
      <c r="J469" s="95"/>
      <c r="K469" s="112"/>
    </row>
    <row r="470" spans="2:11">
      <c r="B470" s="94"/>
      <c r="C470" s="112"/>
      <c r="D470" s="112"/>
      <c r="E470" s="112"/>
      <c r="F470" s="112"/>
      <c r="G470" s="112"/>
      <c r="H470" s="112"/>
      <c r="I470" s="95"/>
      <c r="J470" s="95"/>
      <c r="K470" s="112"/>
    </row>
    <row r="471" spans="2:11">
      <c r="B471" s="94"/>
      <c r="C471" s="112"/>
      <c r="D471" s="112"/>
      <c r="E471" s="112"/>
      <c r="F471" s="112"/>
      <c r="G471" s="112"/>
      <c r="H471" s="112"/>
      <c r="I471" s="95"/>
      <c r="J471" s="95"/>
      <c r="K471" s="112"/>
    </row>
    <row r="472" spans="2:11">
      <c r="B472" s="94"/>
      <c r="C472" s="112"/>
      <c r="D472" s="112"/>
      <c r="E472" s="112"/>
      <c r="F472" s="112"/>
      <c r="G472" s="112"/>
      <c r="H472" s="112"/>
      <c r="I472" s="95"/>
      <c r="J472" s="95"/>
      <c r="K472" s="112"/>
    </row>
    <row r="473" spans="2:11">
      <c r="B473" s="94"/>
      <c r="C473" s="112"/>
      <c r="D473" s="112"/>
      <c r="E473" s="112"/>
      <c r="F473" s="112"/>
      <c r="G473" s="112"/>
      <c r="H473" s="112"/>
      <c r="I473" s="95"/>
      <c r="J473" s="95"/>
      <c r="K473" s="112"/>
    </row>
    <row r="474" spans="2:11">
      <c r="B474" s="94"/>
      <c r="C474" s="112"/>
      <c r="D474" s="112"/>
      <c r="E474" s="112"/>
      <c r="F474" s="112"/>
      <c r="G474" s="112"/>
      <c r="H474" s="112"/>
      <c r="I474" s="95"/>
      <c r="J474" s="95"/>
      <c r="K474" s="112"/>
    </row>
    <row r="475" spans="2:11">
      <c r="B475" s="94"/>
      <c r="C475" s="112"/>
      <c r="D475" s="112"/>
      <c r="E475" s="112"/>
      <c r="F475" s="112"/>
      <c r="G475" s="112"/>
      <c r="H475" s="112"/>
      <c r="I475" s="95"/>
      <c r="J475" s="95"/>
      <c r="K475" s="112"/>
    </row>
    <row r="476" spans="2:11">
      <c r="B476" s="94"/>
      <c r="C476" s="112"/>
      <c r="D476" s="112"/>
      <c r="E476" s="112"/>
      <c r="F476" s="112"/>
      <c r="G476" s="112"/>
      <c r="H476" s="112"/>
      <c r="I476" s="95"/>
      <c r="J476" s="95"/>
      <c r="K476" s="112"/>
    </row>
    <row r="477" spans="2:11">
      <c r="B477" s="94"/>
      <c r="C477" s="112"/>
      <c r="D477" s="112"/>
      <c r="E477" s="112"/>
      <c r="F477" s="112"/>
      <c r="G477" s="112"/>
      <c r="H477" s="112"/>
      <c r="I477" s="95"/>
      <c r="J477" s="95"/>
      <c r="K477" s="112"/>
    </row>
    <row r="478" spans="2:11">
      <c r="B478" s="94"/>
      <c r="C478" s="112"/>
      <c r="D478" s="112"/>
      <c r="E478" s="112"/>
      <c r="F478" s="112"/>
      <c r="G478" s="112"/>
      <c r="H478" s="112"/>
      <c r="I478" s="95"/>
      <c r="J478" s="95"/>
      <c r="K478" s="112"/>
    </row>
    <row r="479" spans="2:11">
      <c r="B479" s="94"/>
      <c r="C479" s="112"/>
      <c r="D479" s="112"/>
      <c r="E479" s="112"/>
      <c r="F479" s="112"/>
      <c r="G479" s="112"/>
      <c r="H479" s="112"/>
      <c r="I479" s="95"/>
      <c r="J479" s="95"/>
      <c r="K479" s="112"/>
    </row>
    <row r="480" spans="2:11">
      <c r="B480" s="94"/>
      <c r="C480" s="112"/>
      <c r="D480" s="112"/>
      <c r="E480" s="112"/>
      <c r="F480" s="112"/>
      <c r="G480" s="112"/>
      <c r="H480" s="112"/>
      <c r="I480" s="95"/>
      <c r="J480" s="95"/>
      <c r="K480" s="112"/>
    </row>
    <row r="481" spans="2:11">
      <c r="B481" s="94"/>
      <c r="C481" s="112"/>
      <c r="D481" s="112"/>
      <c r="E481" s="112"/>
      <c r="F481" s="112"/>
      <c r="G481" s="112"/>
      <c r="H481" s="112"/>
      <c r="I481" s="95"/>
      <c r="J481" s="95"/>
      <c r="K481" s="112"/>
    </row>
    <row r="482" spans="2:11">
      <c r="B482" s="94"/>
      <c r="C482" s="112"/>
      <c r="D482" s="112"/>
      <c r="E482" s="112"/>
      <c r="F482" s="112"/>
      <c r="G482" s="112"/>
      <c r="H482" s="112"/>
      <c r="I482" s="95"/>
      <c r="J482" s="95"/>
      <c r="K482" s="112"/>
    </row>
    <row r="483" spans="2:11">
      <c r="B483" s="94"/>
      <c r="C483" s="112"/>
      <c r="D483" s="112"/>
      <c r="E483" s="112"/>
      <c r="F483" s="112"/>
      <c r="G483" s="112"/>
      <c r="H483" s="112"/>
      <c r="I483" s="95"/>
      <c r="J483" s="95"/>
      <c r="K483" s="112"/>
    </row>
    <row r="484" spans="2:11">
      <c r="B484" s="94"/>
      <c r="C484" s="112"/>
      <c r="D484" s="112"/>
      <c r="E484" s="112"/>
      <c r="F484" s="112"/>
      <c r="G484" s="112"/>
      <c r="H484" s="112"/>
      <c r="I484" s="95"/>
      <c r="J484" s="95"/>
      <c r="K484" s="112"/>
    </row>
    <row r="485" spans="2:11">
      <c r="B485" s="94"/>
      <c r="C485" s="112"/>
      <c r="D485" s="112"/>
      <c r="E485" s="112"/>
      <c r="F485" s="112"/>
      <c r="G485" s="112"/>
      <c r="H485" s="112"/>
      <c r="I485" s="95"/>
      <c r="J485" s="95"/>
      <c r="K485" s="112"/>
    </row>
    <row r="486" spans="2:11">
      <c r="B486" s="94"/>
      <c r="C486" s="112"/>
      <c r="D486" s="112"/>
      <c r="E486" s="112"/>
      <c r="F486" s="112"/>
      <c r="G486" s="112"/>
      <c r="H486" s="112"/>
      <c r="I486" s="95"/>
      <c r="J486" s="95"/>
      <c r="K486" s="112"/>
    </row>
    <row r="487" spans="2:11">
      <c r="B487" s="94"/>
      <c r="C487" s="112"/>
      <c r="D487" s="112"/>
      <c r="E487" s="112"/>
      <c r="F487" s="112"/>
      <c r="G487" s="112"/>
      <c r="H487" s="112"/>
      <c r="I487" s="95"/>
      <c r="J487" s="95"/>
      <c r="K487" s="112"/>
    </row>
    <row r="488" spans="2:11">
      <c r="B488" s="94"/>
      <c r="C488" s="112"/>
      <c r="D488" s="112"/>
      <c r="E488" s="112"/>
      <c r="F488" s="112"/>
      <c r="G488" s="112"/>
      <c r="H488" s="112"/>
      <c r="I488" s="95"/>
      <c r="J488" s="95"/>
      <c r="K488" s="112"/>
    </row>
    <row r="489" spans="2:11">
      <c r="B489" s="94"/>
      <c r="C489" s="112"/>
      <c r="D489" s="112"/>
      <c r="E489" s="112"/>
      <c r="F489" s="112"/>
      <c r="G489" s="112"/>
      <c r="H489" s="112"/>
      <c r="I489" s="95"/>
      <c r="J489" s="95"/>
      <c r="K489" s="112"/>
    </row>
    <row r="490" spans="2:11">
      <c r="B490" s="94"/>
      <c r="C490" s="112"/>
      <c r="D490" s="112"/>
      <c r="E490" s="112"/>
      <c r="F490" s="112"/>
      <c r="G490" s="112"/>
      <c r="H490" s="112"/>
      <c r="I490" s="95"/>
      <c r="J490" s="95"/>
      <c r="K490" s="112"/>
    </row>
    <row r="491" spans="2:11">
      <c r="B491" s="94"/>
      <c r="C491" s="112"/>
      <c r="D491" s="112"/>
      <c r="E491" s="112"/>
      <c r="F491" s="112"/>
      <c r="G491" s="112"/>
      <c r="H491" s="112"/>
      <c r="I491" s="95"/>
      <c r="J491" s="95"/>
      <c r="K491" s="112"/>
    </row>
    <row r="492" spans="2:11">
      <c r="B492" s="94"/>
      <c r="C492" s="112"/>
      <c r="D492" s="112"/>
      <c r="E492" s="112"/>
      <c r="F492" s="112"/>
      <c r="G492" s="112"/>
      <c r="H492" s="112"/>
      <c r="I492" s="95"/>
      <c r="J492" s="95"/>
      <c r="K492" s="112"/>
    </row>
    <row r="493" spans="2:11">
      <c r="B493" s="94"/>
      <c r="C493" s="112"/>
      <c r="D493" s="112"/>
      <c r="E493" s="112"/>
      <c r="F493" s="112"/>
      <c r="G493" s="112"/>
      <c r="H493" s="112"/>
      <c r="I493" s="95"/>
      <c r="J493" s="95"/>
      <c r="K493" s="112"/>
    </row>
    <row r="494" spans="2:11">
      <c r="B494" s="94"/>
      <c r="C494" s="112"/>
      <c r="D494" s="112"/>
      <c r="E494" s="112"/>
      <c r="F494" s="112"/>
      <c r="G494" s="112"/>
      <c r="H494" s="112"/>
      <c r="I494" s="95"/>
      <c r="J494" s="95"/>
      <c r="K494" s="112"/>
    </row>
    <row r="495" spans="2:11">
      <c r="B495" s="94"/>
      <c r="C495" s="112"/>
      <c r="D495" s="112"/>
      <c r="E495" s="112"/>
      <c r="F495" s="112"/>
      <c r="G495" s="112"/>
      <c r="H495" s="112"/>
      <c r="I495" s="95"/>
      <c r="J495" s="95"/>
      <c r="K495" s="112"/>
    </row>
    <row r="496" spans="2:11">
      <c r="B496" s="94"/>
      <c r="C496" s="112"/>
      <c r="D496" s="112"/>
      <c r="E496" s="112"/>
      <c r="F496" s="112"/>
      <c r="G496" s="112"/>
      <c r="H496" s="112"/>
      <c r="I496" s="95"/>
      <c r="J496" s="95"/>
      <c r="K496" s="112"/>
    </row>
    <row r="497" spans="2:11">
      <c r="B497" s="94"/>
      <c r="C497" s="112"/>
      <c r="D497" s="112"/>
      <c r="E497" s="112"/>
      <c r="F497" s="112"/>
      <c r="G497" s="112"/>
      <c r="H497" s="112"/>
      <c r="I497" s="95"/>
      <c r="J497" s="95"/>
      <c r="K497" s="112"/>
    </row>
    <row r="498" spans="2:11">
      <c r="B498" s="94"/>
      <c r="C498" s="112"/>
      <c r="D498" s="112"/>
      <c r="E498" s="112"/>
      <c r="F498" s="112"/>
      <c r="G498" s="112"/>
      <c r="H498" s="112"/>
      <c r="I498" s="95"/>
      <c r="J498" s="95"/>
      <c r="K498" s="112"/>
    </row>
    <row r="499" spans="2:11">
      <c r="B499" s="94"/>
      <c r="C499" s="112"/>
      <c r="D499" s="112"/>
      <c r="E499" s="112"/>
      <c r="F499" s="112"/>
      <c r="G499" s="112"/>
      <c r="H499" s="112"/>
      <c r="I499" s="95"/>
      <c r="J499" s="95"/>
      <c r="K499" s="112"/>
    </row>
    <row r="500" spans="2:11">
      <c r="B500" s="94"/>
      <c r="C500" s="112"/>
      <c r="D500" s="112"/>
      <c r="E500" s="112"/>
      <c r="F500" s="112"/>
      <c r="G500" s="112"/>
      <c r="H500" s="112"/>
      <c r="I500" s="95"/>
      <c r="J500" s="95"/>
      <c r="K500" s="112"/>
    </row>
    <row r="501" spans="2:11">
      <c r="B501" s="94"/>
      <c r="C501" s="112"/>
      <c r="D501" s="112"/>
      <c r="E501" s="112"/>
      <c r="F501" s="112"/>
      <c r="G501" s="112"/>
      <c r="H501" s="112"/>
      <c r="I501" s="95"/>
      <c r="J501" s="95"/>
      <c r="K501" s="112"/>
    </row>
    <row r="502" spans="2:11">
      <c r="B502" s="94"/>
      <c r="C502" s="112"/>
      <c r="D502" s="112"/>
      <c r="E502" s="112"/>
      <c r="F502" s="112"/>
      <c r="G502" s="112"/>
      <c r="H502" s="112"/>
      <c r="I502" s="95"/>
      <c r="J502" s="95"/>
      <c r="K502" s="112"/>
    </row>
    <row r="503" spans="2:11">
      <c r="B503" s="94"/>
      <c r="C503" s="112"/>
      <c r="D503" s="112"/>
      <c r="E503" s="112"/>
      <c r="F503" s="112"/>
      <c r="G503" s="112"/>
      <c r="H503" s="112"/>
      <c r="I503" s="95"/>
      <c r="J503" s="95"/>
      <c r="K503" s="112"/>
    </row>
    <row r="504" spans="2:11">
      <c r="B504" s="94"/>
      <c r="C504" s="112"/>
      <c r="D504" s="112"/>
      <c r="E504" s="112"/>
      <c r="F504" s="112"/>
      <c r="G504" s="112"/>
      <c r="H504" s="112"/>
      <c r="I504" s="95"/>
      <c r="J504" s="95"/>
      <c r="K504" s="112"/>
    </row>
    <row r="505" spans="2:11">
      <c r="B505" s="94"/>
      <c r="C505" s="112"/>
      <c r="D505" s="112"/>
      <c r="E505" s="112"/>
      <c r="F505" s="112"/>
      <c r="G505" s="112"/>
      <c r="H505" s="112"/>
      <c r="I505" s="95"/>
      <c r="J505" s="95"/>
      <c r="K505" s="112"/>
    </row>
    <row r="506" spans="2:11">
      <c r="B506" s="94"/>
      <c r="C506" s="112"/>
      <c r="D506" s="112"/>
      <c r="E506" s="112"/>
      <c r="F506" s="112"/>
      <c r="G506" s="112"/>
      <c r="H506" s="112"/>
      <c r="I506" s="95"/>
      <c r="J506" s="95"/>
      <c r="K506" s="112"/>
    </row>
    <row r="507" spans="2:11">
      <c r="B507" s="94"/>
      <c r="C507" s="112"/>
      <c r="D507" s="112"/>
      <c r="E507" s="112"/>
      <c r="F507" s="112"/>
      <c r="G507" s="112"/>
      <c r="H507" s="112"/>
      <c r="I507" s="95"/>
      <c r="J507" s="95"/>
      <c r="K507" s="112"/>
    </row>
    <row r="508" spans="2:11">
      <c r="B508" s="94"/>
      <c r="C508" s="112"/>
      <c r="D508" s="112"/>
      <c r="E508" s="112"/>
      <c r="F508" s="112"/>
      <c r="G508" s="112"/>
      <c r="H508" s="112"/>
      <c r="I508" s="95"/>
      <c r="J508" s="95"/>
      <c r="K508" s="112"/>
    </row>
    <row r="509" spans="2:11">
      <c r="B509" s="94"/>
      <c r="C509" s="112"/>
      <c r="D509" s="112"/>
      <c r="E509" s="112"/>
      <c r="F509" s="112"/>
      <c r="G509" s="112"/>
      <c r="H509" s="112"/>
      <c r="I509" s="95"/>
      <c r="J509" s="95"/>
      <c r="K509" s="112"/>
    </row>
    <row r="510" spans="2:11">
      <c r="B510" s="94"/>
      <c r="C510" s="112"/>
      <c r="D510" s="112"/>
      <c r="E510" s="112"/>
      <c r="F510" s="112"/>
      <c r="G510" s="112"/>
      <c r="H510" s="112"/>
      <c r="I510" s="95"/>
      <c r="J510" s="95"/>
      <c r="K510" s="112"/>
    </row>
    <row r="511" spans="2:11">
      <c r="B511" s="94"/>
      <c r="C511" s="112"/>
      <c r="D511" s="112"/>
      <c r="E511" s="112"/>
      <c r="F511" s="112"/>
      <c r="G511" s="112"/>
      <c r="H511" s="112"/>
      <c r="I511" s="95"/>
      <c r="J511" s="95"/>
      <c r="K511" s="112"/>
    </row>
    <row r="512" spans="2:11">
      <c r="B512" s="94"/>
      <c r="C512" s="112"/>
      <c r="D512" s="112"/>
      <c r="E512" s="112"/>
      <c r="F512" s="112"/>
      <c r="G512" s="112"/>
      <c r="H512" s="112"/>
      <c r="I512" s="95"/>
      <c r="J512" s="95"/>
      <c r="K512" s="112"/>
    </row>
    <row r="513" spans="2:11">
      <c r="B513" s="94"/>
      <c r="C513" s="112"/>
      <c r="D513" s="112"/>
      <c r="E513" s="112"/>
      <c r="F513" s="112"/>
      <c r="G513" s="112"/>
      <c r="H513" s="112"/>
      <c r="I513" s="95"/>
      <c r="J513" s="95"/>
      <c r="K513" s="112"/>
    </row>
    <row r="514" spans="2:11">
      <c r="B514" s="94"/>
      <c r="C514" s="112"/>
      <c r="D514" s="112"/>
      <c r="E514" s="112"/>
      <c r="F514" s="112"/>
      <c r="G514" s="112"/>
      <c r="H514" s="112"/>
      <c r="I514" s="95"/>
      <c r="J514" s="95"/>
      <c r="K514" s="112"/>
    </row>
    <row r="515" spans="2:11">
      <c r="B515" s="94"/>
      <c r="C515" s="112"/>
      <c r="D515" s="112"/>
      <c r="E515" s="112"/>
      <c r="F515" s="112"/>
      <c r="G515" s="112"/>
      <c r="H515" s="112"/>
      <c r="I515" s="95"/>
      <c r="J515" s="95"/>
      <c r="K515" s="112"/>
    </row>
    <row r="516" spans="2:11">
      <c r="B516" s="94"/>
      <c r="C516" s="112"/>
      <c r="D516" s="112"/>
      <c r="E516" s="112"/>
      <c r="F516" s="112"/>
      <c r="G516" s="112"/>
      <c r="H516" s="112"/>
      <c r="I516" s="95"/>
      <c r="J516" s="95"/>
      <c r="K516" s="112"/>
    </row>
    <row r="517" spans="2:11">
      <c r="B517" s="94"/>
      <c r="C517" s="112"/>
      <c r="D517" s="112"/>
      <c r="E517" s="112"/>
      <c r="F517" s="112"/>
      <c r="G517" s="112"/>
      <c r="H517" s="112"/>
      <c r="I517" s="95"/>
      <c r="J517" s="95"/>
      <c r="K517" s="112"/>
    </row>
    <row r="518" spans="2:11">
      <c r="B518" s="94"/>
      <c r="C518" s="112"/>
      <c r="D518" s="112"/>
      <c r="E518" s="112"/>
      <c r="F518" s="112"/>
      <c r="G518" s="112"/>
      <c r="H518" s="112"/>
      <c r="I518" s="95"/>
      <c r="J518" s="95"/>
      <c r="K518" s="112"/>
    </row>
    <row r="519" spans="2:11">
      <c r="B519" s="94"/>
      <c r="C519" s="112"/>
      <c r="D519" s="112"/>
      <c r="E519" s="112"/>
      <c r="F519" s="112"/>
      <c r="G519" s="112"/>
      <c r="H519" s="112"/>
      <c r="I519" s="95"/>
      <c r="J519" s="95"/>
      <c r="K519" s="112"/>
    </row>
    <row r="520" spans="2:11">
      <c r="B520" s="94"/>
      <c r="C520" s="112"/>
      <c r="D520" s="112"/>
      <c r="E520" s="112"/>
      <c r="F520" s="112"/>
      <c r="G520" s="112"/>
      <c r="H520" s="112"/>
      <c r="I520" s="95"/>
      <c r="J520" s="95"/>
      <c r="K520" s="112"/>
    </row>
    <row r="521" spans="2:11">
      <c r="B521" s="94"/>
      <c r="C521" s="112"/>
      <c r="D521" s="112"/>
      <c r="E521" s="112"/>
      <c r="F521" s="112"/>
      <c r="G521" s="112"/>
      <c r="H521" s="112"/>
      <c r="I521" s="95"/>
      <c r="J521" s="95"/>
      <c r="K521" s="112"/>
    </row>
    <row r="522" spans="2:11">
      <c r="B522" s="94"/>
      <c r="C522" s="112"/>
      <c r="D522" s="112"/>
      <c r="E522" s="112"/>
      <c r="F522" s="112"/>
      <c r="G522" s="112"/>
      <c r="H522" s="112"/>
      <c r="I522" s="95"/>
      <c r="J522" s="95"/>
      <c r="K522" s="112"/>
    </row>
    <row r="523" spans="2:11">
      <c r="B523" s="94"/>
      <c r="C523" s="112"/>
      <c r="D523" s="112"/>
      <c r="E523" s="112"/>
      <c r="F523" s="112"/>
      <c r="G523" s="112"/>
      <c r="H523" s="112"/>
      <c r="I523" s="95"/>
      <c r="J523" s="95"/>
      <c r="K523" s="112"/>
    </row>
    <row r="524" spans="2:11">
      <c r="B524" s="94"/>
      <c r="C524" s="112"/>
      <c r="D524" s="112"/>
      <c r="E524" s="112"/>
      <c r="F524" s="112"/>
      <c r="G524" s="112"/>
      <c r="H524" s="112"/>
      <c r="I524" s="95"/>
      <c r="J524" s="95"/>
      <c r="K524" s="112"/>
    </row>
    <row r="525" spans="2:11">
      <c r="B525" s="94"/>
      <c r="C525" s="112"/>
      <c r="D525" s="112"/>
      <c r="E525" s="112"/>
      <c r="F525" s="112"/>
      <c r="G525" s="112"/>
      <c r="H525" s="112"/>
      <c r="I525" s="95"/>
      <c r="J525" s="95"/>
      <c r="K525" s="112"/>
    </row>
    <row r="526" spans="2:11">
      <c r="B526" s="94"/>
      <c r="C526" s="112"/>
      <c r="D526" s="112"/>
      <c r="E526" s="112"/>
      <c r="F526" s="112"/>
      <c r="G526" s="112"/>
      <c r="H526" s="112"/>
      <c r="I526" s="95"/>
      <c r="J526" s="95"/>
      <c r="K526" s="112"/>
    </row>
    <row r="527" spans="2:11">
      <c r="B527" s="94"/>
      <c r="C527" s="112"/>
      <c r="D527" s="112"/>
      <c r="E527" s="112"/>
      <c r="F527" s="112"/>
      <c r="G527" s="112"/>
      <c r="H527" s="112"/>
      <c r="I527" s="95"/>
      <c r="J527" s="95"/>
      <c r="K527" s="112"/>
    </row>
    <row r="528" spans="2:11">
      <c r="B528" s="94"/>
      <c r="C528" s="112"/>
      <c r="D528" s="112"/>
      <c r="E528" s="112"/>
      <c r="F528" s="112"/>
      <c r="G528" s="112"/>
      <c r="H528" s="112"/>
      <c r="I528" s="95"/>
      <c r="J528" s="95"/>
      <c r="K528" s="112"/>
    </row>
    <row r="529" spans="2:11">
      <c r="B529" s="94"/>
      <c r="C529" s="112"/>
      <c r="D529" s="112"/>
      <c r="E529" s="112"/>
      <c r="F529" s="112"/>
      <c r="G529" s="112"/>
      <c r="H529" s="112"/>
      <c r="I529" s="95"/>
      <c r="J529" s="95"/>
      <c r="K529" s="112"/>
    </row>
    <row r="530" spans="2:11">
      <c r="B530" s="94"/>
      <c r="C530" s="112"/>
      <c r="D530" s="112"/>
      <c r="E530" s="112"/>
      <c r="F530" s="112"/>
      <c r="G530" s="112"/>
      <c r="H530" s="112"/>
      <c r="I530" s="95"/>
      <c r="J530" s="95"/>
      <c r="K530" s="112"/>
    </row>
    <row r="531" spans="2:11">
      <c r="B531" s="94"/>
      <c r="C531" s="112"/>
      <c r="D531" s="112"/>
      <c r="E531" s="112"/>
      <c r="F531" s="112"/>
      <c r="G531" s="112"/>
      <c r="H531" s="112"/>
      <c r="I531" s="95"/>
      <c r="J531" s="95"/>
      <c r="K531" s="112"/>
    </row>
    <row r="532" spans="2:11">
      <c r="B532" s="94"/>
      <c r="C532" s="112"/>
      <c r="D532" s="112"/>
      <c r="E532" s="112"/>
      <c r="F532" s="112"/>
      <c r="G532" s="112"/>
      <c r="H532" s="112"/>
      <c r="I532" s="95"/>
      <c r="J532" s="95"/>
      <c r="K532" s="112"/>
    </row>
    <row r="533" spans="2:11">
      <c r="B533" s="94"/>
      <c r="C533" s="112"/>
      <c r="D533" s="112"/>
      <c r="E533" s="112"/>
      <c r="F533" s="112"/>
      <c r="G533" s="112"/>
      <c r="H533" s="112"/>
      <c r="I533" s="95"/>
      <c r="J533" s="95"/>
      <c r="K533" s="112"/>
    </row>
    <row r="534" spans="2:11">
      <c r="B534" s="94"/>
      <c r="C534" s="112"/>
      <c r="D534" s="112"/>
      <c r="E534" s="112"/>
      <c r="F534" s="112"/>
      <c r="G534" s="112"/>
      <c r="H534" s="112"/>
      <c r="I534" s="95"/>
      <c r="J534" s="95"/>
      <c r="K534" s="112"/>
    </row>
    <row r="535" spans="2:11">
      <c r="B535" s="94"/>
      <c r="C535" s="112"/>
      <c r="D535" s="112"/>
      <c r="E535" s="112"/>
      <c r="F535" s="112"/>
      <c r="G535" s="112"/>
      <c r="H535" s="112"/>
      <c r="I535" s="95"/>
      <c r="J535" s="95"/>
      <c r="K535" s="112"/>
    </row>
    <row r="536" spans="2:11">
      <c r="B536" s="94"/>
      <c r="C536" s="112"/>
      <c r="D536" s="112"/>
      <c r="E536" s="112"/>
      <c r="F536" s="112"/>
      <c r="G536" s="112"/>
      <c r="H536" s="112"/>
      <c r="I536" s="95"/>
      <c r="J536" s="95"/>
      <c r="K536" s="112"/>
    </row>
    <row r="537" spans="2:11">
      <c r="B537" s="94"/>
      <c r="C537" s="112"/>
      <c r="D537" s="112"/>
      <c r="E537" s="112"/>
      <c r="F537" s="112"/>
      <c r="G537" s="112"/>
      <c r="H537" s="112"/>
      <c r="I537" s="95"/>
      <c r="J537" s="95"/>
      <c r="K537" s="112"/>
    </row>
    <row r="538" spans="2:11">
      <c r="B538" s="94"/>
      <c r="C538" s="112"/>
      <c r="D538" s="112"/>
      <c r="E538" s="112"/>
      <c r="F538" s="112"/>
      <c r="G538" s="112"/>
      <c r="H538" s="112"/>
      <c r="I538" s="95"/>
      <c r="J538" s="95"/>
      <c r="K538" s="112"/>
    </row>
    <row r="539" spans="2:11">
      <c r="B539" s="94"/>
      <c r="C539" s="112"/>
      <c r="D539" s="112"/>
      <c r="E539" s="112"/>
      <c r="F539" s="112"/>
      <c r="G539" s="112"/>
      <c r="H539" s="112"/>
      <c r="I539" s="95"/>
      <c r="J539" s="95"/>
      <c r="K539" s="112"/>
    </row>
    <row r="540" spans="2:11">
      <c r="B540" s="94"/>
      <c r="C540" s="112"/>
      <c r="D540" s="112"/>
      <c r="E540" s="112"/>
      <c r="F540" s="112"/>
      <c r="G540" s="112"/>
      <c r="H540" s="112"/>
      <c r="I540" s="95"/>
      <c r="J540" s="95"/>
      <c r="K540" s="112"/>
    </row>
    <row r="541" spans="2:11">
      <c r="B541" s="94"/>
      <c r="C541" s="112"/>
      <c r="D541" s="112"/>
      <c r="E541" s="112"/>
      <c r="F541" s="112"/>
      <c r="G541" s="112"/>
      <c r="H541" s="112"/>
      <c r="I541" s="95"/>
      <c r="J541" s="95"/>
      <c r="K541" s="112"/>
    </row>
    <row r="542" spans="2:11">
      <c r="B542" s="94"/>
      <c r="C542" s="112"/>
      <c r="D542" s="112"/>
      <c r="E542" s="112"/>
      <c r="F542" s="112"/>
      <c r="G542" s="112"/>
      <c r="H542" s="112"/>
      <c r="I542" s="95"/>
      <c r="J542" s="95"/>
      <c r="K542" s="112"/>
    </row>
    <row r="543" spans="2:11">
      <c r="B543" s="94"/>
      <c r="C543" s="112"/>
      <c r="D543" s="112"/>
      <c r="E543" s="112"/>
      <c r="F543" s="112"/>
      <c r="G543" s="112"/>
      <c r="H543" s="112"/>
      <c r="I543" s="95"/>
      <c r="J543" s="95"/>
      <c r="K543" s="112"/>
    </row>
    <row r="544" spans="2:11">
      <c r="B544" s="94"/>
      <c r="C544" s="112"/>
      <c r="D544" s="112"/>
      <c r="E544" s="112"/>
      <c r="F544" s="112"/>
      <c r="G544" s="112"/>
      <c r="H544" s="112"/>
      <c r="I544" s="95"/>
      <c r="J544" s="95"/>
      <c r="K544" s="112"/>
    </row>
    <row r="545" spans="2:11">
      <c r="B545" s="94"/>
      <c r="C545" s="112"/>
      <c r="D545" s="112"/>
      <c r="E545" s="112"/>
      <c r="F545" s="112"/>
      <c r="G545" s="112"/>
      <c r="H545" s="112"/>
      <c r="I545" s="95"/>
      <c r="J545" s="95"/>
      <c r="K545" s="112"/>
    </row>
    <row r="546" spans="2:11">
      <c r="B546" s="94"/>
      <c r="C546" s="112"/>
      <c r="D546" s="112"/>
      <c r="E546" s="112"/>
      <c r="F546" s="112"/>
      <c r="G546" s="112"/>
      <c r="H546" s="112"/>
      <c r="I546" s="95"/>
      <c r="J546" s="95"/>
      <c r="K546" s="112"/>
    </row>
    <row r="547" spans="2:11">
      <c r="B547" s="94"/>
      <c r="C547" s="112"/>
      <c r="D547" s="112"/>
      <c r="E547" s="112"/>
      <c r="F547" s="112"/>
      <c r="G547" s="112"/>
      <c r="H547" s="112"/>
      <c r="I547" s="95"/>
      <c r="J547" s="95"/>
      <c r="K547" s="112"/>
    </row>
    <row r="548" spans="2:11">
      <c r="B548" s="94"/>
      <c r="C548" s="112"/>
      <c r="D548" s="112"/>
      <c r="E548" s="112"/>
      <c r="F548" s="112"/>
      <c r="G548" s="112"/>
      <c r="H548" s="112"/>
      <c r="I548" s="95"/>
      <c r="J548" s="95"/>
      <c r="K548" s="112"/>
    </row>
    <row r="549" spans="2:11">
      <c r="B549" s="94"/>
      <c r="C549" s="112"/>
      <c r="D549" s="112"/>
      <c r="E549" s="112"/>
      <c r="F549" s="112"/>
      <c r="G549" s="112"/>
      <c r="H549" s="112"/>
      <c r="I549" s="95"/>
      <c r="J549" s="95"/>
      <c r="K549" s="112"/>
    </row>
    <row r="550" spans="2:11">
      <c r="B550" s="94"/>
      <c r="C550" s="112"/>
      <c r="D550" s="112"/>
      <c r="E550" s="112"/>
      <c r="F550" s="112"/>
      <c r="G550" s="112"/>
      <c r="H550" s="112"/>
      <c r="I550" s="95"/>
      <c r="J550" s="95"/>
      <c r="K550" s="112"/>
    </row>
    <row r="551" spans="2:11">
      <c r="B551" s="94"/>
      <c r="C551" s="112"/>
      <c r="D551" s="112"/>
      <c r="E551" s="112"/>
      <c r="F551" s="112"/>
      <c r="G551" s="112"/>
      <c r="H551" s="112"/>
      <c r="I551" s="95"/>
      <c r="J551" s="95"/>
      <c r="K551" s="112"/>
    </row>
    <row r="552" spans="2:11">
      <c r="B552" s="94"/>
      <c r="C552" s="112"/>
      <c r="D552" s="112"/>
      <c r="E552" s="112"/>
      <c r="F552" s="112"/>
      <c r="G552" s="112"/>
      <c r="H552" s="112"/>
      <c r="I552" s="95"/>
      <c r="J552" s="95"/>
      <c r="K552" s="112"/>
    </row>
    <row r="553" spans="2:11">
      <c r="B553" s="94"/>
      <c r="C553" s="112"/>
      <c r="D553" s="112"/>
      <c r="E553" s="112"/>
      <c r="F553" s="112"/>
      <c r="G553" s="112"/>
      <c r="H553" s="112"/>
      <c r="I553" s="95"/>
      <c r="J553" s="95"/>
      <c r="K553" s="112"/>
    </row>
    <row r="554" spans="2:11">
      <c r="B554" s="94"/>
      <c r="C554" s="112"/>
      <c r="D554" s="112"/>
      <c r="E554" s="112"/>
      <c r="F554" s="112"/>
      <c r="G554" s="112"/>
      <c r="H554" s="112"/>
      <c r="I554" s="95"/>
      <c r="J554" s="95"/>
      <c r="K554" s="112"/>
    </row>
    <row r="555" spans="2:11">
      <c r="B555" s="94"/>
      <c r="C555" s="112"/>
      <c r="D555" s="112"/>
      <c r="E555" s="112"/>
      <c r="F555" s="112"/>
      <c r="G555" s="112"/>
      <c r="H555" s="112"/>
      <c r="I555" s="95"/>
      <c r="J555" s="95"/>
      <c r="K555" s="112"/>
    </row>
    <row r="556" spans="2:11">
      <c r="B556" s="94"/>
      <c r="C556" s="112"/>
      <c r="D556" s="112"/>
      <c r="E556" s="112"/>
      <c r="F556" s="112"/>
      <c r="G556" s="112"/>
      <c r="H556" s="112"/>
      <c r="I556" s="95"/>
      <c r="J556" s="95"/>
      <c r="K556" s="112"/>
    </row>
    <row r="557" spans="2:11">
      <c r="B557" s="94"/>
      <c r="C557" s="112"/>
      <c r="D557" s="112"/>
      <c r="E557" s="112"/>
      <c r="F557" s="112"/>
      <c r="G557" s="112"/>
      <c r="H557" s="112"/>
      <c r="I557" s="95"/>
      <c r="J557" s="95"/>
      <c r="K557" s="112"/>
    </row>
    <row r="558" spans="2:11">
      <c r="B558" s="94"/>
      <c r="C558" s="112"/>
      <c r="D558" s="112"/>
      <c r="E558" s="112"/>
      <c r="F558" s="112"/>
      <c r="G558" s="112"/>
      <c r="H558" s="112"/>
      <c r="I558" s="95"/>
      <c r="J558" s="95"/>
      <c r="K558" s="112"/>
    </row>
    <row r="559" spans="2:11">
      <c r="B559" s="94"/>
      <c r="C559" s="112"/>
      <c r="D559" s="112"/>
      <c r="E559" s="112"/>
      <c r="F559" s="112"/>
      <c r="G559" s="112"/>
      <c r="H559" s="112"/>
      <c r="I559" s="95"/>
      <c r="J559" s="95"/>
      <c r="K559" s="112"/>
    </row>
    <row r="560" spans="2:11">
      <c r="B560" s="94"/>
      <c r="C560" s="112"/>
      <c r="D560" s="112"/>
      <c r="E560" s="112"/>
      <c r="F560" s="112"/>
      <c r="G560" s="112"/>
      <c r="H560" s="112"/>
      <c r="I560" s="95"/>
      <c r="J560" s="95"/>
      <c r="K560" s="112"/>
    </row>
    <row r="561" spans="2:11">
      <c r="B561" s="94"/>
      <c r="C561" s="112"/>
      <c r="D561" s="112"/>
      <c r="E561" s="112"/>
      <c r="F561" s="112"/>
      <c r="G561" s="112"/>
      <c r="H561" s="112"/>
      <c r="I561" s="95"/>
      <c r="J561" s="95"/>
      <c r="K561" s="112"/>
    </row>
    <row r="562" spans="2:11">
      <c r="B562" s="94"/>
      <c r="C562" s="112"/>
      <c r="D562" s="112"/>
      <c r="E562" s="112"/>
      <c r="F562" s="112"/>
      <c r="G562" s="112"/>
      <c r="H562" s="112"/>
      <c r="I562" s="95"/>
      <c r="J562" s="95"/>
      <c r="K562" s="112"/>
    </row>
    <row r="563" spans="2:11">
      <c r="B563" s="94"/>
      <c r="C563" s="112"/>
      <c r="D563" s="112"/>
      <c r="E563" s="112"/>
      <c r="F563" s="112"/>
      <c r="G563" s="112"/>
      <c r="H563" s="112"/>
      <c r="I563" s="95"/>
      <c r="J563" s="95"/>
      <c r="K563" s="112"/>
    </row>
    <row r="564" spans="2:11">
      <c r="B564" s="94"/>
      <c r="C564" s="112"/>
      <c r="D564" s="112"/>
      <c r="E564" s="112"/>
      <c r="F564" s="112"/>
      <c r="G564" s="112"/>
      <c r="H564" s="112"/>
      <c r="I564" s="95"/>
      <c r="J564" s="95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145</v>
      </c>
      <c r="C1" s="46" t="s" vm="1">
        <v>229</v>
      </c>
    </row>
    <row r="2" spans="2:35">
      <c r="B2" s="46" t="s">
        <v>144</v>
      </c>
      <c r="C2" s="46" t="s">
        <v>230</v>
      </c>
    </row>
    <row r="3" spans="2:35">
      <c r="B3" s="46" t="s">
        <v>146</v>
      </c>
      <c r="C3" s="46" t="s">
        <v>231</v>
      </c>
      <c r="E3" s="2"/>
    </row>
    <row r="4" spans="2:35">
      <c r="B4" s="46" t="s">
        <v>147</v>
      </c>
      <c r="C4" s="46">
        <v>9455</v>
      </c>
    </row>
    <row r="6" spans="2:35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35" ht="26.25" customHeight="1">
      <c r="B7" s="136" t="s">
        <v>96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35" s="3" customFormat="1" ht="63">
      <c r="B8" s="21" t="s">
        <v>115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62</v>
      </c>
      <c r="O8" s="29" t="s">
        <v>59</v>
      </c>
      <c r="P8" s="29" t="s">
        <v>148</v>
      </c>
      <c r="Q8" s="30" t="s">
        <v>150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35" s="4" customFormat="1" ht="18" customHeight="1">
      <c r="B11" s="107" t="s">
        <v>2813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  <c r="AI11" s="1"/>
    </row>
    <row r="12" spans="2:35" ht="21.75" customHeight="1">
      <c r="B12" s="11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0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145</v>
      </c>
      <c r="C1" s="46" t="s" vm="1">
        <v>229</v>
      </c>
    </row>
    <row r="2" spans="2:16">
      <c r="B2" s="46" t="s">
        <v>144</v>
      </c>
      <c r="C2" s="46" t="s">
        <v>230</v>
      </c>
    </row>
    <row r="3" spans="2:16">
      <c r="B3" s="46" t="s">
        <v>146</v>
      </c>
      <c r="C3" s="46" t="s">
        <v>231</v>
      </c>
    </row>
    <row r="4" spans="2:16">
      <c r="B4" s="46" t="s">
        <v>147</v>
      </c>
      <c r="C4" s="46">
        <v>9455</v>
      </c>
    </row>
    <row r="6" spans="2:16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ht="26.25" customHeight="1">
      <c r="B7" s="136" t="s">
        <v>88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2:16" s="3" customFormat="1" ht="63">
      <c r="B8" s="21" t="s">
        <v>115</v>
      </c>
      <c r="C8" s="29" t="s">
        <v>46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110</v>
      </c>
      <c r="N8" s="29" t="s">
        <v>59</v>
      </c>
      <c r="O8" s="29" t="s">
        <v>148</v>
      </c>
      <c r="P8" s="30" t="s">
        <v>150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7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8">
        <v>0</v>
      </c>
      <c r="N11" s="88"/>
      <c r="O11" s="109">
        <v>0</v>
      </c>
      <c r="P11" s="109">
        <v>0</v>
      </c>
    </row>
    <row r="12" spans="2:16" ht="21.75" customHeight="1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0" t="s">
        <v>211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145</v>
      </c>
      <c r="C1" s="46" t="s" vm="1">
        <v>229</v>
      </c>
    </row>
    <row r="2" spans="2:19">
      <c r="B2" s="46" t="s">
        <v>144</v>
      </c>
      <c r="C2" s="46" t="s">
        <v>230</v>
      </c>
    </row>
    <row r="3" spans="2:19">
      <c r="B3" s="46" t="s">
        <v>146</v>
      </c>
      <c r="C3" s="46" t="s">
        <v>231</v>
      </c>
    </row>
    <row r="4" spans="2:19">
      <c r="B4" s="46" t="s">
        <v>147</v>
      </c>
      <c r="C4" s="46">
        <v>9455</v>
      </c>
    </row>
    <row r="6" spans="2:19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19" ht="26.25" customHeight="1">
      <c r="B7" s="136" t="s">
        <v>89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19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29" t="s">
        <v>205</v>
      </c>
      <c r="O8" s="29" t="s">
        <v>204</v>
      </c>
      <c r="P8" s="29" t="s">
        <v>110</v>
      </c>
      <c r="Q8" s="29" t="s">
        <v>59</v>
      </c>
      <c r="R8" s="29" t="s">
        <v>148</v>
      </c>
      <c r="S8" s="30" t="s">
        <v>150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</row>
    <row r="11" spans="2:19" s="4" customFormat="1" ht="18" customHeight="1">
      <c r="B11" s="107" t="s">
        <v>2812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</row>
    <row r="12" spans="2:19" ht="20.25" customHeight="1">
      <c r="B12" s="11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60.28515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145</v>
      </c>
      <c r="C1" s="46" t="s" vm="1">
        <v>229</v>
      </c>
    </row>
    <row r="2" spans="2:30">
      <c r="B2" s="46" t="s">
        <v>144</v>
      </c>
      <c r="C2" s="46" t="s">
        <v>230</v>
      </c>
    </row>
    <row r="3" spans="2:30">
      <c r="B3" s="46" t="s">
        <v>146</v>
      </c>
      <c r="C3" s="46" t="s">
        <v>231</v>
      </c>
    </row>
    <row r="4" spans="2:30">
      <c r="B4" s="46" t="s">
        <v>147</v>
      </c>
      <c r="C4" s="46">
        <v>9455</v>
      </c>
    </row>
    <row r="6" spans="2:30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8"/>
    </row>
    <row r="7" spans="2:30" ht="26.25" customHeight="1">
      <c r="B7" s="136" t="s">
        <v>90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2:30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58" t="s">
        <v>205</v>
      </c>
      <c r="O8" s="29" t="s">
        <v>204</v>
      </c>
      <c r="P8" s="29" t="s">
        <v>110</v>
      </c>
      <c r="Q8" s="29" t="s">
        <v>59</v>
      </c>
      <c r="R8" s="29" t="s">
        <v>148</v>
      </c>
      <c r="S8" s="30" t="s">
        <v>150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A10" s="1"/>
    </row>
    <row r="11" spans="2:30" s="4" customFormat="1" ht="18" customHeight="1">
      <c r="B11" s="114" t="s">
        <v>53</v>
      </c>
      <c r="C11" s="74"/>
      <c r="D11" s="75"/>
      <c r="E11" s="74"/>
      <c r="F11" s="75"/>
      <c r="G11" s="74"/>
      <c r="H11" s="74"/>
      <c r="I11" s="98"/>
      <c r="J11" s="99">
        <v>5.1833521353565981</v>
      </c>
      <c r="K11" s="75"/>
      <c r="L11" s="76"/>
      <c r="M11" s="78">
        <v>4.3106074860673436E-2</v>
      </c>
      <c r="N11" s="77"/>
      <c r="O11" s="99"/>
      <c r="P11" s="77">
        <v>1000.3824194280004</v>
      </c>
      <c r="Q11" s="78"/>
      <c r="R11" s="78">
        <f>IFERROR(P11/$P$11,0)</f>
        <v>1</v>
      </c>
      <c r="S11" s="78">
        <f>P11/'סכום נכסי הקרן'!$C$42</f>
        <v>8.7523873014623034E-3</v>
      </c>
      <c r="AA11" s="1"/>
      <c r="AD11" s="1"/>
    </row>
    <row r="12" spans="2:30" ht="17.25" customHeight="1">
      <c r="B12" s="115" t="s">
        <v>197</v>
      </c>
      <c r="C12" s="80"/>
      <c r="D12" s="81"/>
      <c r="E12" s="80"/>
      <c r="F12" s="81"/>
      <c r="G12" s="80"/>
      <c r="H12" s="80"/>
      <c r="I12" s="100"/>
      <c r="J12" s="101">
        <v>4.700643227780021</v>
      </c>
      <c r="K12" s="81"/>
      <c r="L12" s="82"/>
      <c r="M12" s="84">
        <v>4.1988764736848531E-2</v>
      </c>
      <c r="N12" s="83"/>
      <c r="O12" s="101"/>
      <c r="P12" s="83">
        <v>939.67326114800028</v>
      </c>
      <c r="Q12" s="84"/>
      <c r="R12" s="84">
        <f t="shared" ref="R12:R37" si="0">IFERROR(P12/$P$11,0)</f>
        <v>0.93931404920659001</v>
      </c>
      <c r="S12" s="84">
        <f>P12/'סכום נכסי הקרן'!$C$42</f>
        <v>8.2212403563608951E-3</v>
      </c>
    </row>
    <row r="13" spans="2:30">
      <c r="B13" s="116" t="s">
        <v>60</v>
      </c>
      <c r="C13" s="80"/>
      <c r="D13" s="81"/>
      <c r="E13" s="80"/>
      <c r="F13" s="81"/>
      <c r="G13" s="80"/>
      <c r="H13" s="80"/>
      <c r="I13" s="100"/>
      <c r="J13" s="101">
        <v>7.2045890773571779</v>
      </c>
      <c r="K13" s="81"/>
      <c r="L13" s="82"/>
      <c r="M13" s="84">
        <v>2.5806918579364943E-2</v>
      </c>
      <c r="N13" s="83"/>
      <c r="O13" s="101"/>
      <c r="P13" s="83">
        <v>409.4260470160001</v>
      </c>
      <c r="Q13" s="84"/>
      <c r="R13" s="84">
        <f t="shared" si="0"/>
        <v>0.40926953439475888</v>
      </c>
      <c r="S13" s="84">
        <f>P13/'סכום נכסי הקרן'!$C$42</f>
        <v>3.582085475712077E-3</v>
      </c>
    </row>
    <row r="14" spans="2:30">
      <c r="B14" s="117" t="s">
        <v>1757</v>
      </c>
      <c r="C14" s="88" t="s">
        <v>1758</v>
      </c>
      <c r="D14" s="89" t="s">
        <v>1759</v>
      </c>
      <c r="E14" s="88" t="s">
        <v>325</v>
      </c>
      <c r="F14" s="89" t="s">
        <v>128</v>
      </c>
      <c r="G14" s="88" t="s">
        <v>326</v>
      </c>
      <c r="H14" s="88" t="s">
        <v>327</v>
      </c>
      <c r="I14" s="102">
        <v>39076</v>
      </c>
      <c r="J14" s="103">
        <v>6.0299999999794496</v>
      </c>
      <c r="K14" s="89" t="s">
        <v>132</v>
      </c>
      <c r="L14" s="90">
        <v>4.9000000000000002E-2</v>
      </c>
      <c r="M14" s="92">
        <v>2.4799999999887898E-2</v>
      </c>
      <c r="N14" s="91">
        <v>68311.882993000021</v>
      </c>
      <c r="O14" s="103">
        <v>156.71</v>
      </c>
      <c r="P14" s="91">
        <v>107.05154964000002</v>
      </c>
      <c r="Q14" s="92">
        <v>4.2254729354085664E-5</v>
      </c>
      <c r="R14" s="92">
        <f t="shared" si="0"/>
        <v>0.10701062669734845</v>
      </c>
      <c r="S14" s="92">
        <f>P14/'סכום נכסי הקרן'!$C$42</f>
        <v>9.3659845022739559E-4</v>
      </c>
    </row>
    <row r="15" spans="2:30">
      <c r="B15" s="117" t="s">
        <v>1760</v>
      </c>
      <c r="C15" s="88" t="s">
        <v>1761</v>
      </c>
      <c r="D15" s="89" t="s">
        <v>1759</v>
      </c>
      <c r="E15" s="88" t="s">
        <v>325</v>
      </c>
      <c r="F15" s="89" t="s">
        <v>128</v>
      </c>
      <c r="G15" s="88" t="s">
        <v>326</v>
      </c>
      <c r="H15" s="88" t="s">
        <v>327</v>
      </c>
      <c r="I15" s="102">
        <v>40738</v>
      </c>
      <c r="J15" s="103">
        <v>9.7700000000183724</v>
      </c>
      <c r="K15" s="89" t="s">
        <v>132</v>
      </c>
      <c r="L15" s="90">
        <v>4.0999999999999995E-2</v>
      </c>
      <c r="M15" s="92">
        <v>2.4800000000037476E-2</v>
      </c>
      <c r="N15" s="91">
        <v>139427.38571300003</v>
      </c>
      <c r="O15" s="103">
        <v>137.80000000000001</v>
      </c>
      <c r="P15" s="91">
        <v>192.13095161100003</v>
      </c>
      <c r="Q15" s="92">
        <v>3.6919402834538598E-5</v>
      </c>
      <c r="R15" s="92">
        <f t="shared" si="0"/>
        <v>0.19205750508976041</v>
      </c>
      <c r="S15" s="92">
        <f>P15/'סכום נכסי הקרן'!$C$42</f>
        <v>1.6809616686981508E-3</v>
      </c>
    </row>
    <row r="16" spans="2:30">
      <c r="B16" s="117" t="s">
        <v>1762</v>
      </c>
      <c r="C16" s="88" t="s">
        <v>1763</v>
      </c>
      <c r="D16" s="89" t="s">
        <v>1759</v>
      </c>
      <c r="E16" s="88" t="s">
        <v>1764</v>
      </c>
      <c r="F16" s="89" t="s">
        <v>552</v>
      </c>
      <c r="G16" s="88" t="s">
        <v>319</v>
      </c>
      <c r="H16" s="88" t="s">
        <v>130</v>
      </c>
      <c r="I16" s="102">
        <v>42795</v>
      </c>
      <c r="J16" s="103">
        <v>5.290000000029492</v>
      </c>
      <c r="K16" s="89" t="s">
        <v>132</v>
      </c>
      <c r="L16" s="90">
        <v>2.1400000000000002E-2</v>
      </c>
      <c r="M16" s="92">
        <v>1.9600000000183849E-2</v>
      </c>
      <c r="N16" s="91">
        <v>45868.851575000008</v>
      </c>
      <c r="O16" s="103">
        <v>113.84</v>
      </c>
      <c r="P16" s="91">
        <v>52.217102974000007</v>
      </c>
      <c r="Q16" s="92">
        <v>1.0782779597957748E-4</v>
      </c>
      <c r="R16" s="92">
        <f t="shared" si="0"/>
        <v>5.2197141772899962E-2</v>
      </c>
      <c r="S16" s="92">
        <f>P16/'סכום נכסי הקרן'!$C$42</f>
        <v>4.5684960082575715E-4</v>
      </c>
    </row>
    <row r="17" spans="2:19">
      <c r="B17" s="117" t="s">
        <v>1765</v>
      </c>
      <c r="C17" s="88" t="s">
        <v>1766</v>
      </c>
      <c r="D17" s="89" t="s">
        <v>1759</v>
      </c>
      <c r="E17" s="88" t="s">
        <v>317</v>
      </c>
      <c r="F17" s="89" t="s">
        <v>318</v>
      </c>
      <c r="G17" s="88" t="s">
        <v>351</v>
      </c>
      <c r="H17" s="88" t="s">
        <v>327</v>
      </c>
      <c r="I17" s="102">
        <v>36489</v>
      </c>
      <c r="J17" s="103">
        <v>3.0899999767792852</v>
      </c>
      <c r="K17" s="89" t="s">
        <v>132</v>
      </c>
      <c r="L17" s="90">
        <v>6.0499999999999998E-2</v>
      </c>
      <c r="M17" s="92">
        <v>1.6799999867310199E-2</v>
      </c>
      <c r="N17" s="91">
        <v>26.335607000000003</v>
      </c>
      <c r="O17" s="103">
        <v>171.7</v>
      </c>
      <c r="P17" s="91">
        <v>4.5218245000000004E-2</v>
      </c>
      <c r="Q17" s="92"/>
      <c r="R17" s="92">
        <f t="shared" si="0"/>
        <v>4.5200959275008983E-5</v>
      </c>
      <c r="S17" s="92">
        <f>P17/'סכום נכסי הקרן'!$C$42</f>
        <v>3.9561630197250338E-7</v>
      </c>
    </row>
    <row r="18" spans="2:19">
      <c r="B18" s="117" t="s">
        <v>1767</v>
      </c>
      <c r="C18" s="88" t="s">
        <v>1768</v>
      </c>
      <c r="D18" s="89" t="s">
        <v>1759</v>
      </c>
      <c r="E18" s="88" t="s">
        <v>348</v>
      </c>
      <c r="F18" s="89" t="s">
        <v>128</v>
      </c>
      <c r="G18" s="88" t="s">
        <v>341</v>
      </c>
      <c r="H18" s="88" t="s">
        <v>130</v>
      </c>
      <c r="I18" s="102">
        <v>39084</v>
      </c>
      <c r="J18" s="103">
        <v>1.9199999999821542</v>
      </c>
      <c r="K18" s="89" t="s">
        <v>132</v>
      </c>
      <c r="L18" s="90">
        <v>5.5999999999999994E-2</v>
      </c>
      <c r="M18" s="92">
        <v>2.4799999999955386E-2</v>
      </c>
      <c r="N18" s="91">
        <v>12669.575156000003</v>
      </c>
      <c r="O18" s="103">
        <v>141.53</v>
      </c>
      <c r="P18" s="91">
        <v>17.931249696000002</v>
      </c>
      <c r="Q18" s="92">
        <v>2.9394500968449047E-5</v>
      </c>
      <c r="R18" s="92">
        <f t="shared" si="0"/>
        <v>1.792439505909425E-2</v>
      </c>
      <c r="S18" s="92">
        <f>P18/'סכום נכסי הקרן'!$C$42</f>
        <v>1.5688124770161016E-4</v>
      </c>
    </row>
    <row r="19" spans="2:19">
      <c r="B19" s="117" t="s">
        <v>1769</v>
      </c>
      <c r="C19" s="88" t="s">
        <v>1770</v>
      </c>
      <c r="D19" s="89" t="s">
        <v>1759</v>
      </c>
      <c r="E19" s="88" t="s">
        <v>1771</v>
      </c>
      <c r="F19" s="89" t="s">
        <v>318</v>
      </c>
      <c r="G19" s="88" t="s">
        <v>421</v>
      </c>
      <c r="H19" s="88" t="s">
        <v>130</v>
      </c>
      <c r="I19" s="102">
        <v>44381</v>
      </c>
      <c r="J19" s="103">
        <v>2.9699999999722868</v>
      </c>
      <c r="K19" s="89" t="s">
        <v>132</v>
      </c>
      <c r="L19" s="90">
        <v>8.5000000000000006E-3</v>
      </c>
      <c r="M19" s="92">
        <v>4.2799999999683286E-2</v>
      </c>
      <c r="N19" s="91">
        <v>38250.700000000004</v>
      </c>
      <c r="O19" s="103">
        <v>99.05</v>
      </c>
      <c r="P19" s="91">
        <v>37.887319864999995</v>
      </c>
      <c r="Q19" s="92">
        <v>1.1953343750000001E-4</v>
      </c>
      <c r="R19" s="92">
        <f t="shared" si="0"/>
        <v>3.7872836556507306E-2</v>
      </c>
      <c r="S19" s="92">
        <f>P19/'סכום נכסי הקרן'!$C$42</f>
        <v>3.3147773374753181E-4</v>
      </c>
    </row>
    <row r="20" spans="2:19">
      <c r="B20" s="117" t="s">
        <v>1772</v>
      </c>
      <c r="C20" s="88" t="s">
        <v>1773</v>
      </c>
      <c r="D20" s="89" t="s">
        <v>28</v>
      </c>
      <c r="E20" s="88" t="s">
        <v>1774</v>
      </c>
      <c r="F20" s="89" t="s">
        <v>478</v>
      </c>
      <c r="G20" s="88" t="s">
        <v>534</v>
      </c>
      <c r="H20" s="88"/>
      <c r="I20" s="102">
        <v>39104</v>
      </c>
      <c r="J20" s="103">
        <v>1.7499999996532039</v>
      </c>
      <c r="K20" s="89" t="s">
        <v>132</v>
      </c>
      <c r="L20" s="90">
        <v>5.5999999999999994E-2</v>
      </c>
      <c r="M20" s="90">
        <v>0</v>
      </c>
      <c r="N20" s="91">
        <v>16206.499932000004</v>
      </c>
      <c r="O20" s="103">
        <v>13.344352000000001</v>
      </c>
      <c r="P20" s="91">
        <v>2.1626549850000005</v>
      </c>
      <c r="Q20" s="92">
        <v>4.3104495697452404E-5</v>
      </c>
      <c r="R20" s="92">
        <f t="shared" si="0"/>
        <v>2.1618282598734246E-3</v>
      </c>
      <c r="S20" s="92">
        <f>P20/'סכום נכסי הקרן'!$C$42</f>
        <v>1.8921158209658509E-5</v>
      </c>
    </row>
    <row r="21" spans="2:19">
      <c r="B21" s="118"/>
      <c r="C21" s="88"/>
      <c r="D21" s="88"/>
      <c r="E21" s="88"/>
      <c r="F21" s="88"/>
      <c r="G21" s="88"/>
      <c r="H21" s="88"/>
      <c r="I21" s="88"/>
      <c r="J21" s="103"/>
      <c r="K21" s="88"/>
      <c r="L21" s="88"/>
      <c r="M21" s="92"/>
      <c r="N21" s="91"/>
      <c r="O21" s="103"/>
      <c r="P21" s="88"/>
      <c r="Q21" s="88"/>
      <c r="R21" s="92"/>
      <c r="S21" s="88"/>
    </row>
    <row r="22" spans="2:19">
      <c r="B22" s="116" t="s">
        <v>61</v>
      </c>
      <c r="C22" s="80"/>
      <c r="D22" s="81"/>
      <c r="E22" s="80"/>
      <c r="F22" s="81"/>
      <c r="G22" s="80"/>
      <c r="H22" s="80"/>
      <c r="I22" s="100"/>
      <c r="J22" s="101">
        <v>2.6163683373068154</v>
      </c>
      <c r="K22" s="81"/>
      <c r="L22" s="82"/>
      <c r="M22" s="84">
        <v>5.5395950157579449E-2</v>
      </c>
      <c r="N22" s="83"/>
      <c r="O22" s="101"/>
      <c r="P22" s="83">
        <f>SUM(P23:P29)</f>
        <v>528.53277550100006</v>
      </c>
      <c r="Q22" s="84"/>
      <c r="R22" s="84">
        <f t="shared" si="0"/>
        <v>0.52833073156484001</v>
      </c>
      <c r="S22" s="84">
        <f>P22/'סכום נכסי הקרן'!$C$42</f>
        <v>4.624155185920395E-3</v>
      </c>
    </row>
    <row r="23" spans="2:19">
      <c r="B23" s="117" t="s">
        <v>1790</v>
      </c>
      <c r="C23" s="88">
        <v>9555</v>
      </c>
      <c r="D23" s="89" t="s">
        <v>1759</v>
      </c>
      <c r="E23" s="88" t="s">
        <v>1791</v>
      </c>
      <c r="F23" s="89" t="s">
        <v>497</v>
      </c>
      <c r="G23" s="88" t="s">
        <v>534</v>
      </c>
      <c r="H23" s="88"/>
      <c r="I23" s="102">
        <v>44074</v>
      </c>
      <c r="J23" s="103">
        <v>0</v>
      </c>
      <c r="K23" s="89" t="s">
        <v>132</v>
      </c>
      <c r="L23" s="90">
        <v>0</v>
      </c>
      <c r="M23" s="90">
        <v>0</v>
      </c>
      <c r="N23" s="91">
        <v>65957.408224000013</v>
      </c>
      <c r="O23" s="103">
        <v>59</v>
      </c>
      <c r="P23" s="91">
        <v>38.914870848000007</v>
      </c>
      <c r="Q23" s="92">
        <v>1.1384787088736781E-4</v>
      </c>
      <c r="R23" s="92">
        <f t="shared" ref="R23:R29" si="1">IFERROR(P23/$P$11,0)</f>
        <v>3.8899994734264511E-2</v>
      </c>
      <c r="S23" s="92">
        <f>P23/'סכום נכסי הקרן'!$C$42</f>
        <v>3.4046781993912718E-4</v>
      </c>
    </row>
    <row r="24" spans="2:19">
      <c r="B24" s="117" t="s">
        <v>1792</v>
      </c>
      <c r="C24" s="88">
        <v>9556</v>
      </c>
      <c r="D24" s="89" t="s">
        <v>1759</v>
      </c>
      <c r="E24" s="88" t="s">
        <v>1791</v>
      </c>
      <c r="F24" s="89" t="s">
        <v>497</v>
      </c>
      <c r="G24" s="88" t="s">
        <v>534</v>
      </c>
      <c r="H24" s="88"/>
      <c r="I24" s="102">
        <v>45046</v>
      </c>
      <c r="J24" s="103">
        <v>0</v>
      </c>
      <c r="K24" s="89" t="s">
        <v>132</v>
      </c>
      <c r="L24" s="90">
        <v>0</v>
      </c>
      <c r="M24" s="90">
        <v>0</v>
      </c>
      <c r="N24" s="91">
        <v>138.46090900000002</v>
      </c>
      <c r="O24" s="103">
        <v>29.41732</v>
      </c>
      <c r="P24" s="91">
        <v>4.0731493000000007E-2</v>
      </c>
      <c r="Q24" s="90">
        <v>0</v>
      </c>
      <c r="R24" s="92">
        <f t="shared" si="1"/>
        <v>4.0715922440229905E-5</v>
      </c>
      <c r="S24" s="92">
        <f>P24/'סכום נכסי הקרן'!$C$42</f>
        <v>3.5636152253319227E-7</v>
      </c>
    </row>
    <row r="25" spans="2:19">
      <c r="B25" s="117" t="s">
        <v>1782</v>
      </c>
      <c r="C25" s="88" t="s">
        <v>1783</v>
      </c>
      <c r="D25" s="89" t="s">
        <v>1759</v>
      </c>
      <c r="E25" s="88" t="s">
        <v>933</v>
      </c>
      <c r="F25" s="89" t="s">
        <v>545</v>
      </c>
      <c r="G25" s="88" t="s">
        <v>418</v>
      </c>
      <c r="H25" s="88" t="s">
        <v>327</v>
      </c>
      <c r="I25" s="102">
        <v>44007</v>
      </c>
      <c r="J25" s="103">
        <v>3.9400000000175996</v>
      </c>
      <c r="K25" s="89" t="s">
        <v>132</v>
      </c>
      <c r="L25" s="90">
        <v>3.3500000000000002E-2</v>
      </c>
      <c r="M25" s="92">
        <v>6.6500000000365656E-2</v>
      </c>
      <c r="N25" s="91">
        <v>91328.54106600002</v>
      </c>
      <c r="O25" s="103">
        <v>88.34</v>
      </c>
      <c r="P25" s="91">
        <v>80.679632157000015</v>
      </c>
      <c r="Q25" s="92">
        <v>1.1416067633250002E-4</v>
      </c>
      <c r="R25" s="92">
        <f t="shared" si="1"/>
        <v>8.0648790492670888E-2</v>
      </c>
      <c r="S25" s="92">
        <f>P25/'סכום נכסי הקרן'!$C$42</f>
        <v>7.0586944978634633E-4</v>
      </c>
    </row>
    <row r="26" spans="2:19">
      <c r="B26" s="117" t="s">
        <v>1784</v>
      </c>
      <c r="C26" s="88" t="s">
        <v>1785</v>
      </c>
      <c r="D26" s="89" t="s">
        <v>1759</v>
      </c>
      <c r="E26" s="88" t="s">
        <v>1786</v>
      </c>
      <c r="F26" s="89" t="s">
        <v>332</v>
      </c>
      <c r="G26" s="88" t="s">
        <v>465</v>
      </c>
      <c r="H26" s="88" t="s">
        <v>327</v>
      </c>
      <c r="I26" s="102">
        <v>43310</v>
      </c>
      <c r="J26" s="103">
        <v>1.4299999999987936</v>
      </c>
      <c r="K26" s="89" t="s">
        <v>132</v>
      </c>
      <c r="L26" s="90">
        <v>3.5499999999999997E-2</v>
      </c>
      <c r="M26" s="92">
        <v>6.0200000000032186E-2</v>
      </c>
      <c r="N26" s="91">
        <v>102849.85200000001</v>
      </c>
      <c r="O26" s="103">
        <v>96.7</v>
      </c>
      <c r="P26" s="91">
        <v>99.455806884000026</v>
      </c>
      <c r="Q26" s="92">
        <v>3.8262593750000004E-4</v>
      </c>
      <c r="R26" s="92">
        <f t="shared" si="1"/>
        <v>9.9417787590536585E-2</v>
      </c>
      <c r="S26" s="92">
        <f>P26/'סכום נכסי הקרן'!$C$42</f>
        <v>8.7014298164688896E-4</v>
      </c>
    </row>
    <row r="27" spans="2:19">
      <c r="B27" s="117" t="s">
        <v>1779</v>
      </c>
      <c r="C27" s="88" t="s">
        <v>1780</v>
      </c>
      <c r="D27" s="89" t="s">
        <v>1759</v>
      </c>
      <c r="E27" s="88" t="s">
        <v>1781</v>
      </c>
      <c r="F27" s="89" t="s">
        <v>332</v>
      </c>
      <c r="G27" s="88" t="s">
        <v>359</v>
      </c>
      <c r="H27" s="88" t="s">
        <v>130</v>
      </c>
      <c r="I27" s="102">
        <v>42598</v>
      </c>
      <c r="J27" s="103">
        <v>2.7099999999920694</v>
      </c>
      <c r="K27" s="89" t="s">
        <v>132</v>
      </c>
      <c r="L27" s="90">
        <v>3.1E-2</v>
      </c>
      <c r="M27" s="92">
        <v>5.2399999999919948E-2</v>
      </c>
      <c r="N27" s="91">
        <v>142547.67523800003</v>
      </c>
      <c r="O27" s="103">
        <v>94.65</v>
      </c>
      <c r="P27" s="91">
        <v>134.92137461700003</v>
      </c>
      <c r="Q27" s="92">
        <v>2.0215772082701397E-4</v>
      </c>
      <c r="R27" s="92">
        <f t="shared" si="1"/>
        <v>0.13486979778607613</v>
      </c>
      <c r="S27" s="92">
        <f>P27/'סכום נכסי הקרן'!$C$42</f>
        <v>1.1804327054936415E-3</v>
      </c>
    </row>
    <row r="28" spans="2:19">
      <c r="B28" s="117" t="s">
        <v>1775</v>
      </c>
      <c r="C28" s="88" t="s">
        <v>1776</v>
      </c>
      <c r="D28" s="89" t="s">
        <v>1759</v>
      </c>
      <c r="E28" s="88" t="s">
        <v>1764</v>
      </c>
      <c r="F28" s="89" t="s">
        <v>552</v>
      </c>
      <c r="G28" s="88" t="s">
        <v>319</v>
      </c>
      <c r="H28" s="88" t="s">
        <v>130</v>
      </c>
      <c r="I28" s="102">
        <v>42795</v>
      </c>
      <c r="J28" s="103">
        <v>4.8299999999728058</v>
      </c>
      <c r="K28" s="89" t="s">
        <v>132</v>
      </c>
      <c r="L28" s="90">
        <v>3.7400000000000003E-2</v>
      </c>
      <c r="M28" s="92">
        <v>5.0399999999650093E-2</v>
      </c>
      <c r="N28" s="91">
        <v>55224.358852000005</v>
      </c>
      <c r="O28" s="103">
        <v>95.22</v>
      </c>
      <c r="P28" s="91">
        <v>52.584635721000005</v>
      </c>
      <c r="Q28" s="92">
        <v>8.1365399496469262E-5</v>
      </c>
      <c r="R28" s="92">
        <f t="shared" si="1"/>
        <v>5.2564534021966217E-2</v>
      </c>
      <c r="S28" s="92">
        <f>P28/'סכום נכסי הקרן'!$C$42</f>
        <v>4.6006516008114035E-4</v>
      </c>
    </row>
    <row r="29" spans="2:19">
      <c r="B29" s="117" t="s">
        <v>1777</v>
      </c>
      <c r="C29" s="88" t="s">
        <v>1778</v>
      </c>
      <c r="D29" s="89" t="s">
        <v>1759</v>
      </c>
      <c r="E29" s="88" t="s">
        <v>1764</v>
      </c>
      <c r="F29" s="89" t="s">
        <v>552</v>
      </c>
      <c r="G29" s="88" t="s">
        <v>319</v>
      </c>
      <c r="H29" s="88" t="s">
        <v>130</v>
      </c>
      <c r="I29" s="102">
        <v>42795</v>
      </c>
      <c r="J29" s="103">
        <v>1.6499999999946695</v>
      </c>
      <c r="K29" s="89" t="s">
        <v>132</v>
      </c>
      <c r="L29" s="90">
        <v>2.5000000000000001E-2</v>
      </c>
      <c r="M29" s="92">
        <v>4.9599999999937687E-2</v>
      </c>
      <c r="N29" s="91">
        <v>125875.62958500002</v>
      </c>
      <c r="O29" s="103">
        <v>96.87</v>
      </c>
      <c r="P29" s="91">
        <v>121.93572378100001</v>
      </c>
      <c r="Q29" s="92">
        <v>3.0848426540710925E-4</v>
      </c>
      <c r="R29" s="92">
        <f t="shared" si="1"/>
        <v>0.12188911101688546</v>
      </c>
      <c r="S29" s="92">
        <f>P29/'סכום נכסי הקרן'!$C$42</f>
        <v>1.0668207074507172E-3</v>
      </c>
    </row>
    <row r="30" spans="2:19">
      <c r="B30" s="118"/>
      <c r="C30" s="88"/>
      <c r="D30" s="88"/>
      <c r="E30" s="88"/>
      <c r="F30" s="88"/>
      <c r="G30" s="88"/>
      <c r="H30" s="88"/>
      <c r="I30" s="88"/>
      <c r="J30" s="103"/>
      <c r="K30" s="88"/>
      <c r="L30" s="88"/>
      <c r="M30" s="92"/>
      <c r="N30" s="91"/>
      <c r="O30" s="103"/>
      <c r="P30" s="88"/>
      <c r="Q30" s="88"/>
      <c r="R30" s="92"/>
      <c r="S30" s="88"/>
    </row>
    <row r="31" spans="2:19">
      <c r="B31" s="116" t="s">
        <v>48</v>
      </c>
      <c r="C31" s="80"/>
      <c r="D31" s="81"/>
      <c r="E31" s="80"/>
      <c r="F31" s="81"/>
      <c r="G31" s="80"/>
      <c r="H31" s="80"/>
      <c r="I31" s="100"/>
      <c r="J31" s="101">
        <v>1.9200000002799749</v>
      </c>
      <c r="K31" s="81"/>
      <c r="L31" s="82"/>
      <c r="M31" s="84">
        <v>5.740000001201559E-2</v>
      </c>
      <c r="N31" s="83"/>
      <c r="O31" s="101"/>
      <c r="P31" s="83">
        <v>1.7144386310000002</v>
      </c>
      <c r="Q31" s="84"/>
      <c r="R31" s="84">
        <f t="shared" si="0"/>
        <v>1.7137832469909693E-3</v>
      </c>
      <c r="S31" s="84">
        <f>P31/'סכום נכסי הקרן'!$C$42</f>
        <v>1.4999694728422593E-5</v>
      </c>
    </row>
    <row r="32" spans="2:19">
      <c r="B32" s="117" t="s">
        <v>1787</v>
      </c>
      <c r="C32" s="88" t="s">
        <v>1788</v>
      </c>
      <c r="D32" s="89" t="s">
        <v>1759</v>
      </c>
      <c r="E32" s="88" t="s">
        <v>1789</v>
      </c>
      <c r="F32" s="89" t="s">
        <v>478</v>
      </c>
      <c r="G32" s="88" t="s">
        <v>341</v>
      </c>
      <c r="H32" s="88" t="s">
        <v>130</v>
      </c>
      <c r="I32" s="102">
        <v>38118</v>
      </c>
      <c r="J32" s="103">
        <v>1.9200000002799749</v>
      </c>
      <c r="K32" s="89" t="s">
        <v>131</v>
      </c>
      <c r="L32" s="90">
        <v>7.9699999999999993E-2</v>
      </c>
      <c r="M32" s="92">
        <v>5.740000001201559E-2</v>
      </c>
      <c r="N32" s="91">
        <v>427.45553000000007</v>
      </c>
      <c r="O32" s="103">
        <v>108.4</v>
      </c>
      <c r="P32" s="91">
        <v>1.7144386310000002</v>
      </c>
      <c r="Q32" s="92">
        <v>9.4226491632136699E-6</v>
      </c>
      <c r="R32" s="92">
        <f t="shared" si="0"/>
        <v>1.7137832469909693E-3</v>
      </c>
      <c r="S32" s="92">
        <f>P32/'סכום נכסי הקרן'!$C$42</f>
        <v>1.4999694728422593E-5</v>
      </c>
    </row>
    <row r="33" spans="2:19">
      <c r="B33" s="118"/>
      <c r="C33" s="88"/>
      <c r="D33" s="88"/>
      <c r="E33" s="88"/>
      <c r="F33" s="88"/>
      <c r="G33" s="88"/>
      <c r="H33" s="88"/>
      <c r="I33" s="88"/>
      <c r="J33" s="103"/>
      <c r="K33" s="88"/>
      <c r="L33" s="88"/>
      <c r="M33" s="92"/>
      <c r="N33" s="91"/>
      <c r="O33" s="103"/>
      <c r="P33" s="88"/>
      <c r="Q33" s="88"/>
      <c r="R33" s="92"/>
      <c r="S33" s="88"/>
    </row>
    <row r="34" spans="2:19">
      <c r="B34" s="115" t="s">
        <v>196</v>
      </c>
      <c r="C34" s="80"/>
      <c r="D34" s="81"/>
      <c r="E34" s="80"/>
      <c r="F34" s="81"/>
      <c r="G34" s="80"/>
      <c r="H34" s="80"/>
      <c r="I34" s="100"/>
      <c r="J34" s="101">
        <v>12.345112394202015</v>
      </c>
      <c r="K34" s="81"/>
      <c r="L34" s="82"/>
      <c r="M34" s="84">
        <v>5.9643359037031274E-2</v>
      </c>
      <c r="N34" s="83"/>
      <c r="O34" s="101"/>
      <c r="P34" s="83">
        <v>60.709158280000018</v>
      </c>
      <c r="Q34" s="84"/>
      <c r="R34" s="84">
        <f t="shared" si="0"/>
        <v>6.0685950793409944E-2</v>
      </c>
      <c r="S34" s="84">
        <f>P34/'סכום נכסי הקרן'!$C$42</f>
        <v>5.3114694510140732E-4</v>
      </c>
    </row>
    <row r="35" spans="2:19">
      <c r="B35" s="116" t="s">
        <v>68</v>
      </c>
      <c r="C35" s="80"/>
      <c r="D35" s="81"/>
      <c r="E35" s="80"/>
      <c r="F35" s="81"/>
      <c r="G35" s="80"/>
      <c r="H35" s="80"/>
      <c r="I35" s="100"/>
      <c r="J35" s="101">
        <v>12.345112394202015</v>
      </c>
      <c r="K35" s="81"/>
      <c r="L35" s="82"/>
      <c r="M35" s="84">
        <v>5.9643359037031274E-2</v>
      </c>
      <c r="N35" s="83"/>
      <c r="O35" s="101"/>
      <c r="P35" s="83">
        <v>60.709158280000018</v>
      </c>
      <c r="Q35" s="84"/>
      <c r="R35" s="84">
        <f t="shared" si="0"/>
        <v>6.0685950793409944E-2</v>
      </c>
      <c r="S35" s="84">
        <f>P35/'סכום נכסי הקרן'!$C$42</f>
        <v>5.3114694510140732E-4</v>
      </c>
    </row>
    <row r="36" spans="2:19">
      <c r="B36" s="117" t="s">
        <v>1793</v>
      </c>
      <c r="C36" s="88">
        <v>4824</v>
      </c>
      <c r="D36" s="89" t="s">
        <v>1759</v>
      </c>
      <c r="E36" s="88"/>
      <c r="F36" s="89" t="s">
        <v>722</v>
      </c>
      <c r="G36" s="88" t="s">
        <v>808</v>
      </c>
      <c r="H36" s="88" t="s">
        <v>703</v>
      </c>
      <c r="I36" s="102">
        <v>42206</v>
      </c>
      <c r="J36" s="103">
        <v>14.340000000104384</v>
      </c>
      <c r="K36" s="89" t="s">
        <v>139</v>
      </c>
      <c r="L36" s="90">
        <v>4.555E-2</v>
      </c>
      <c r="M36" s="92">
        <v>6.2500000000628816E-2</v>
      </c>
      <c r="N36" s="91">
        <v>14286.340650000002</v>
      </c>
      <c r="O36" s="103">
        <v>79.8</v>
      </c>
      <c r="P36" s="91">
        <v>31.805113552000005</v>
      </c>
      <c r="Q36" s="92">
        <v>8.5763155319698169E-5</v>
      </c>
      <c r="R36" s="92">
        <f t="shared" si="0"/>
        <v>3.1792955308216596E-2</v>
      </c>
      <c r="S36" s="92">
        <f>P36/'סכום נכסי הקרן'!$C$42</f>
        <v>2.7826425831559343E-4</v>
      </c>
    </row>
    <row r="37" spans="2:19">
      <c r="B37" s="117" t="s">
        <v>1794</v>
      </c>
      <c r="C37" s="88">
        <v>5168</v>
      </c>
      <c r="D37" s="89" t="s">
        <v>1759</v>
      </c>
      <c r="E37" s="88"/>
      <c r="F37" s="89" t="s">
        <v>722</v>
      </c>
      <c r="G37" s="88" t="s">
        <v>882</v>
      </c>
      <c r="H37" s="88" t="s">
        <v>1795</v>
      </c>
      <c r="I37" s="102">
        <v>42408</v>
      </c>
      <c r="J37" s="103">
        <v>10.149999999854691</v>
      </c>
      <c r="K37" s="89" t="s">
        <v>139</v>
      </c>
      <c r="L37" s="90">
        <v>3.9510000000000003E-2</v>
      </c>
      <c r="M37" s="92">
        <v>5.6499999999238867E-2</v>
      </c>
      <c r="N37" s="91">
        <v>12262.534451000001</v>
      </c>
      <c r="O37" s="103">
        <v>84.49</v>
      </c>
      <c r="P37" s="91">
        <v>28.904044728000006</v>
      </c>
      <c r="Q37" s="92">
        <v>3.1080034700555323E-5</v>
      </c>
      <c r="R37" s="92">
        <f t="shared" si="0"/>
        <v>2.8892995485193342E-2</v>
      </c>
      <c r="S37" s="92">
        <f>P37/'סכום נכסי הקרן'!$C$42</f>
        <v>2.5288268678581383E-4</v>
      </c>
    </row>
    <row r="38" spans="2:19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2:19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2:19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2:19">
      <c r="B41" s="110" t="s">
        <v>220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2:19">
      <c r="B42" s="110" t="s">
        <v>111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2:19">
      <c r="B43" s="110" t="s">
        <v>203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2:19">
      <c r="B44" s="110" t="s">
        <v>211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</row>
    <row r="45" spans="2:19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2:19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2:19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2:19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2:19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2:19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2:19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2:19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2:19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2:19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2:19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2:19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2:19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2:19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2:19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2:19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2:19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2:19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2:19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  <row r="64" spans="2:19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2:19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2:19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2:19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2:19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2:19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2:19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</row>
    <row r="71" spans="2:19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2:19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2:19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2:19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2:19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19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2:19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</row>
    <row r="78" spans="2:19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</row>
    <row r="79" spans="2:19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2:19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2:19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2:19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</row>
    <row r="83" spans="2:19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</row>
    <row r="84" spans="2:19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2:19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</row>
    <row r="86" spans="2:19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</row>
    <row r="87" spans="2:19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</row>
    <row r="88" spans="2:19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2:19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</row>
    <row r="90" spans="2:19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</row>
    <row r="91" spans="2:19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</row>
    <row r="92" spans="2:19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</row>
    <row r="93" spans="2:19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</row>
    <row r="94" spans="2:19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2:19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</row>
    <row r="96" spans="2:19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</row>
    <row r="97" spans="2:19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</row>
    <row r="98" spans="2:19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</row>
    <row r="99" spans="2:19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2:19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</row>
    <row r="101" spans="2:19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</row>
    <row r="102" spans="2:19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</row>
    <row r="103" spans="2:19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2:19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</row>
    <row r="105" spans="2:19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spans="2:19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</row>
    <row r="107" spans="2:19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2:19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2:19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2:19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2:19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</row>
    <row r="313" spans="2:19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</row>
    <row r="314" spans="2:19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</row>
    <row r="315" spans="2:19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</row>
    <row r="316" spans="2:19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</row>
    <row r="317" spans="2:19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</row>
    <row r="318" spans="2:19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</row>
    <row r="319" spans="2:19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2:19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</row>
    <row r="321" spans="2:19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</row>
    <row r="322" spans="2:19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</row>
    <row r="323" spans="2:19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</row>
    <row r="324" spans="2:19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</row>
    <row r="325" spans="2:19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</row>
    <row r="326" spans="2:19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</row>
    <row r="327" spans="2:19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2:19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</row>
    <row r="329" spans="2:19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</row>
    <row r="330" spans="2:19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</row>
    <row r="331" spans="2:19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</row>
    <row r="332" spans="2:19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</row>
    <row r="333" spans="2:19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</row>
    <row r="334" spans="2:19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</row>
    <row r="335" spans="2:19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2:19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</row>
    <row r="337" spans="2:19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</row>
    <row r="338" spans="2:19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2:19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2:19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2:19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2:19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2:19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2:19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2:19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2:19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2:19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2:19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2:19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2:19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2:19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2:19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2:19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2:19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2:19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2:19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2:19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2:19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2:19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2:19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2:19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2:19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2:19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2:19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  <row r="365" spans="2:19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</row>
    <row r="366" spans="2:19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</row>
    <row r="367" spans="2:19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</row>
    <row r="368" spans="2:19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</row>
    <row r="369" spans="2:19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</row>
    <row r="370" spans="2:19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</row>
    <row r="371" spans="2:19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</row>
    <row r="372" spans="2:19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</row>
    <row r="373" spans="2:19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</row>
    <row r="374" spans="2:19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</row>
    <row r="375" spans="2:19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</row>
    <row r="376" spans="2:19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</row>
    <row r="377" spans="2:19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</row>
    <row r="378" spans="2:19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</row>
    <row r="379" spans="2:19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</row>
    <row r="380" spans="2:19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</row>
    <row r="381" spans="2:19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</row>
    <row r="382" spans="2:19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</row>
    <row r="383" spans="2:19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</row>
    <row r="384" spans="2:19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</row>
    <row r="385" spans="2:19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</row>
    <row r="386" spans="2:19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</row>
    <row r="387" spans="2:19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</row>
    <row r="388" spans="2:19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</row>
    <row r="389" spans="2:19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</row>
    <row r="390" spans="2:19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</row>
    <row r="391" spans="2:19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</row>
    <row r="392" spans="2:19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</row>
    <row r="393" spans="2:19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</row>
    <row r="394" spans="2:19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</row>
    <row r="395" spans="2:19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</row>
    <row r="396" spans="2:19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</row>
    <row r="397" spans="2:19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</row>
    <row r="398" spans="2:19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</row>
    <row r="399" spans="2:19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</row>
    <row r="400" spans="2:19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</row>
    <row r="401" spans="2:19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</row>
    <row r="402" spans="2:19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</row>
    <row r="403" spans="2:19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</row>
    <row r="404" spans="2:19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</row>
    <row r="405" spans="2:19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</row>
    <row r="406" spans="2:19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</row>
    <row r="407" spans="2:19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</row>
    <row r="408" spans="2:19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</row>
    <row r="409" spans="2:19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</row>
    <row r="410" spans="2:19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</row>
    <row r="411" spans="2:19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</row>
    <row r="412" spans="2:19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</row>
    <row r="413" spans="2:19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</row>
    <row r="414" spans="2:19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</row>
    <row r="415" spans="2:19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</row>
    <row r="416" spans="2:19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</row>
    <row r="417" spans="2:19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</row>
    <row r="418" spans="2:19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</row>
    <row r="419" spans="2:19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</row>
    <row r="420" spans="2:19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</row>
    <row r="421" spans="2:19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</row>
    <row r="422" spans="2:19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</row>
    <row r="423" spans="2:19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</row>
    <row r="424" spans="2:19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</row>
    <row r="425" spans="2:19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</row>
    <row r="426" spans="2:19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</row>
    <row r="427" spans="2:19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</row>
    <row r="428" spans="2:19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</row>
    <row r="429" spans="2:19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</row>
    <row r="430" spans="2:19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</row>
    <row r="431" spans="2:19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</row>
    <row r="432" spans="2:19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2:19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</row>
    <row r="434" spans="2:19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</row>
    <row r="435" spans="2:19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</row>
    <row r="436" spans="2:19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</row>
    <row r="437" spans="2:19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</row>
    <row r="438" spans="2:19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</row>
    <row r="439" spans="2:19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</row>
    <row r="440" spans="2:19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</row>
    <row r="441" spans="2:19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</row>
    <row r="442" spans="2:19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</row>
    <row r="443" spans="2:19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</row>
    <row r="444" spans="2:19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</row>
    <row r="445" spans="2:19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</row>
    <row r="446" spans="2:19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</row>
    <row r="447" spans="2:19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</row>
    <row r="448" spans="2:19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</row>
    <row r="449" spans="2:19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</row>
    <row r="450" spans="2:19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</row>
    <row r="451" spans="2:19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</row>
    <row r="452" spans="2:19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</row>
    <row r="453" spans="2:19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</row>
    <row r="454" spans="2:19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</row>
    <row r="455" spans="2:19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</row>
    <row r="456" spans="2:19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</row>
    <row r="457" spans="2:19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</row>
    <row r="458" spans="2:19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</row>
    <row r="459" spans="2:19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</row>
    <row r="460" spans="2:19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</row>
    <row r="461" spans="2:19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</row>
    <row r="462" spans="2:19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</row>
    <row r="463" spans="2:19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</row>
    <row r="464" spans="2:19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</row>
    <row r="465" spans="2:19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</row>
    <row r="466" spans="2:19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</row>
    <row r="467" spans="2:19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</row>
    <row r="468" spans="2:19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</row>
    <row r="469" spans="2:19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</row>
    <row r="470" spans="2:19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</row>
    <row r="471" spans="2:19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</row>
    <row r="472" spans="2:19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</row>
    <row r="473" spans="2:19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</row>
    <row r="474" spans="2:19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</row>
    <row r="475" spans="2:19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</row>
    <row r="476" spans="2:19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</row>
    <row r="477" spans="2:19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</row>
    <row r="478" spans="2:19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</row>
    <row r="479" spans="2:19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</row>
    <row r="480" spans="2:19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</row>
    <row r="481" spans="2:19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</row>
    <row r="482" spans="2:19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</row>
    <row r="483" spans="2:19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</row>
    <row r="484" spans="2:19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</row>
    <row r="485" spans="2:19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</row>
    <row r="486" spans="2:19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</row>
    <row r="487" spans="2:19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</row>
    <row r="488" spans="2:19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</row>
    <row r="489" spans="2:19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</row>
    <row r="490" spans="2:19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</row>
    <row r="491" spans="2:19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</row>
    <row r="492" spans="2:19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</row>
    <row r="493" spans="2:19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</row>
    <row r="494" spans="2:19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</row>
    <row r="495" spans="2:19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</row>
    <row r="496" spans="2:19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</row>
    <row r="497" spans="2:19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</row>
    <row r="498" spans="2:19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</row>
    <row r="499" spans="2:19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</row>
    <row r="500" spans="2:19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</row>
    <row r="501" spans="2:19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</row>
    <row r="502" spans="2:19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</row>
    <row r="503" spans="2:19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</row>
    <row r="504" spans="2:19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</row>
    <row r="505" spans="2:19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</row>
    <row r="506" spans="2:19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</row>
    <row r="507" spans="2:19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</row>
    <row r="508" spans="2:19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</row>
    <row r="509" spans="2:19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</row>
    <row r="510" spans="2:19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</row>
    <row r="511" spans="2:19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</row>
    <row r="512" spans="2:19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</row>
    <row r="513" spans="2:19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</row>
    <row r="514" spans="2:19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</row>
    <row r="515" spans="2:19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</row>
    <row r="516" spans="2:19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</row>
    <row r="517" spans="2:19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</row>
    <row r="518" spans="2:19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</row>
    <row r="519" spans="2:19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</row>
    <row r="520" spans="2:19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</row>
    <row r="521" spans="2:19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</row>
    <row r="522" spans="2:19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</row>
    <row r="523" spans="2:19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</row>
    <row r="524" spans="2:19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</row>
    <row r="525" spans="2:19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</row>
    <row r="526" spans="2:19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</row>
    <row r="527" spans="2:19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</row>
    <row r="528" spans="2:19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</row>
    <row r="529" spans="2:19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</row>
    <row r="530" spans="2:19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</row>
    <row r="531" spans="2:19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</row>
    <row r="532" spans="2:19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</row>
    <row r="533" spans="2:19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</row>
    <row r="534" spans="2:19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</row>
    <row r="535" spans="2:19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</row>
    <row r="536" spans="2:19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</row>
    <row r="537" spans="2:19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</row>
    <row r="538" spans="2:19">
      <c r="B538" s="111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</row>
    <row r="539" spans="2:19">
      <c r="B539" s="111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</row>
    <row r="540" spans="2:19">
      <c r="B540" s="112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</row>
    <row r="541" spans="2:19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</row>
    <row r="542" spans="2:19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</row>
    <row r="543" spans="2:19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</row>
    <row r="544" spans="2:19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</row>
    <row r="545" spans="2:19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</row>
    <row r="546" spans="2:19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</row>
    <row r="547" spans="2:19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</row>
    <row r="548" spans="2:19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</row>
    <row r="549" spans="2:19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</row>
    <row r="550" spans="2:19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</row>
    <row r="551" spans="2:19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</row>
    <row r="552" spans="2:19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</row>
    <row r="553" spans="2:19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</row>
    <row r="554" spans="2:19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</row>
    <row r="555" spans="2:19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</row>
    <row r="556" spans="2:19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</row>
    <row r="557" spans="2:19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</row>
    <row r="558" spans="2:19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</row>
    <row r="559" spans="2:19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</row>
    <row r="560" spans="2:19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</row>
    <row r="561" spans="2:19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</row>
    <row r="562" spans="2:19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</row>
    <row r="563" spans="2:19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</row>
    <row r="564" spans="2:19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</row>
    <row r="565" spans="2:19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</row>
    <row r="566" spans="2:19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</row>
    <row r="567" spans="2:19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</row>
    <row r="568" spans="2:19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</row>
    <row r="569" spans="2:19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</row>
    <row r="570" spans="2:19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2:19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</row>
    <row r="572" spans="2:19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</row>
    <row r="573" spans="2:19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</row>
    <row r="574" spans="2:19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</row>
    <row r="575" spans="2:19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</row>
    <row r="576" spans="2:19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</row>
    <row r="577" spans="2:19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</row>
    <row r="578" spans="2:19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</row>
    <row r="579" spans="2:19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</row>
    <row r="580" spans="2:19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</row>
    <row r="581" spans="2:19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</row>
    <row r="582" spans="2:19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</row>
    <row r="583" spans="2:19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</row>
    <row r="584" spans="2:19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</row>
    <row r="585" spans="2:19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</row>
    <row r="586" spans="2:19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</row>
    <row r="587" spans="2:19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</row>
    <row r="588" spans="2:19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</row>
    <row r="589" spans="2:19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</row>
    <row r="590" spans="2:19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</row>
    <row r="591" spans="2:19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</row>
    <row r="592" spans="2:19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</row>
    <row r="593" spans="2:19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</row>
    <row r="594" spans="2:19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</row>
    <row r="595" spans="2:19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</row>
    <row r="596" spans="2:19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</row>
    <row r="597" spans="2:19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</row>
    <row r="598" spans="2:19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</row>
    <row r="599" spans="2:19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</row>
    <row r="600" spans="2:19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</row>
    <row r="601" spans="2:19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</row>
    <row r="602" spans="2:19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</row>
    <row r="603" spans="2:19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</row>
    <row r="604" spans="2:19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</row>
    <row r="605" spans="2:19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</row>
    <row r="606" spans="2:19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</row>
    <row r="607" spans="2:19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</row>
    <row r="608" spans="2:19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</row>
    <row r="609" spans="2:19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</row>
    <row r="610" spans="2:19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</row>
    <row r="611" spans="2:19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</row>
    <row r="612" spans="2:19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</row>
    <row r="613" spans="2:19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</row>
    <row r="614" spans="2:19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</row>
    <row r="615" spans="2:19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</row>
    <row r="616" spans="2:19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</row>
    <row r="617" spans="2:19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</row>
    <row r="618" spans="2:19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</row>
    <row r="619" spans="2:19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</row>
    <row r="620" spans="2:19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</row>
    <row r="621" spans="2:19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</row>
    <row r="622" spans="2:19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</row>
    <row r="623" spans="2:19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</row>
    <row r="624" spans="2:19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</row>
    <row r="625" spans="2:19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</row>
    <row r="626" spans="2:19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</row>
    <row r="627" spans="2:19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</row>
    <row r="628" spans="2:19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</row>
    <row r="629" spans="2:19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</row>
    <row r="630" spans="2:19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</row>
    <row r="631" spans="2:19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</row>
    <row r="632" spans="2:19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</row>
    <row r="633" spans="2:19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</row>
    <row r="634" spans="2:19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</row>
    <row r="635" spans="2:19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</row>
    <row r="636" spans="2:19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</row>
    <row r="637" spans="2:19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</row>
    <row r="638" spans="2:19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</row>
    <row r="639" spans="2:19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</row>
    <row r="640" spans="2:19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</row>
    <row r="641" spans="2:19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</row>
    <row r="642" spans="2:19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</row>
    <row r="643" spans="2:19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</row>
    <row r="644" spans="2:19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</row>
    <row r="645" spans="2:19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</row>
    <row r="646" spans="2:19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</row>
    <row r="647" spans="2:19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</row>
    <row r="648" spans="2:19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</row>
    <row r="649" spans="2:19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</row>
    <row r="650" spans="2:19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</row>
    <row r="651" spans="2:19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</row>
    <row r="652" spans="2:19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</row>
    <row r="653" spans="2:19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</row>
    <row r="654" spans="2:19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</row>
    <row r="655" spans="2:19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</row>
    <row r="656" spans="2:19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</row>
    <row r="657" spans="2:19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</row>
    <row r="658" spans="2:19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</row>
    <row r="659" spans="2:19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</row>
    <row r="660" spans="2:19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</row>
    <row r="661" spans="2:19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</row>
    <row r="662" spans="2:19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</row>
    <row r="663" spans="2:19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</row>
    <row r="664" spans="2:19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</row>
    <row r="665" spans="2:19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</row>
    <row r="666" spans="2:19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</row>
    <row r="667" spans="2:19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</row>
    <row r="668" spans="2:19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32 A1:B32 A33:C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Normal="100" workbookViewId="0">
      <selection activeCell="E16" sqref="E16"/>
    </sheetView>
  </sheetViews>
  <sheetFormatPr defaultColWidth="9.140625" defaultRowHeight="18"/>
  <cols>
    <col min="1" max="1" width="6.28515625" style="1" customWidth="1"/>
    <col min="2" max="2" width="37.140625" style="2" bestFit="1" customWidth="1"/>
    <col min="3" max="3" width="47.285156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145</v>
      </c>
      <c r="C1" s="46" t="s" vm="1">
        <v>229</v>
      </c>
    </row>
    <row r="2" spans="2:49">
      <c r="B2" s="46" t="s">
        <v>144</v>
      </c>
      <c r="C2" s="46" t="s">
        <v>230</v>
      </c>
    </row>
    <row r="3" spans="2:49">
      <c r="B3" s="46" t="s">
        <v>146</v>
      </c>
      <c r="C3" s="46" t="s">
        <v>231</v>
      </c>
    </row>
    <row r="4" spans="2:49">
      <c r="B4" s="46" t="s">
        <v>147</v>
      </c>
      <c r="C4" s="46">
        <v>9455</v>
      </c>
    </row>
    <row r="6" spans="2:49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2:49" ht="26.25" customHeight="1">
      <c r="B7" s="136" t="s">
        <v>91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2:49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205</v>
      </c>
      <c r="I8" s="29" t="s">
        <v>204</v>
      </c>
      <c r="J8" s="29" t="s">
        <v>110</v>
      </c>
      <c r="K8" s="29" t="s">
        <v>59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v>1479.5922837480002</v>
      </c>
      <c r="K11" s="78"/>
      <c r="L11" s="78">
        <f>IFERROR(J11/$J$11,0)</f>
        <v>1</v>
      </c>
      <c r="M11" s="78">
        <f>J11/'סכום נכסי הקרן'!$C$42</f>
        <v>1.2945014290657116E-2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197</v>
      </c>
      <c r="C12" s="80"/>
      <c r="D12" s="81"/>
      <c r="E12" s="80"/>
      <c r="F12" s="81"/>
      <c r="G12" s="81"/>
      <c r="H12" s="83"/>
      <c r="I12" s="83"/>
      <c r="J12" s="83">
        <v>537.29928374799999</v>
      </c>
      <c r="K12" s="84"/>
      <c r="L12" s="84">
        <f t="shared" ref="L12:L49" si="0">IFERROR(J12/$J$11,0)</f>
        <v>0.3631400958559684</v>
      </c>
      <c r="M12" s="84">
        <f>J12/'סכום נכסי הקרן'!$C$42</f>
        <v>4.7008537303661058E-3</v>
      </c>
    </row>
    <row r="13" spans="2:49">
      <c r="B13" s="86" t="s">
        <v>1796</v>
      </c>
      <c r="C13" s="88">
        <v>9114</v>
      </c>
      <c r="D13" s="89" t="s">
        <v>28</v>
      </c>
      <c r="E13" s="88" t="s">
        <v>1797</v>
      </c>
      <c r="F13" s="89" t="s">
        <v>1194</v>
      </c>
      <c r="G13" s="89" t="s">
        <v>131</v>
      </c>
      <c r="H13" s="91">
        <v>244.68000000000004</v>
      </c>
      <c r="I13" s="91">
        <v>824.19640000000004</v>
      </c>
      <c r="J13" s="91">
        <v>7.4615700000000018</v>
      </c>
      <c r="K13" s="92">
        <v>2.9414480883099949E-5</v>
      </c>
      <c r="L13" s="92">
        <f t="shared" si="0"/>
        <v>5.0429906143460495E-3</v>
      </c>
      <c r="M13" s="92">
        <f>J13/'סכום נכסי הקרן'!$C$42</f>
        <v>6.5281585570359319E-5</v>
      </c>
    </row>
    <row r="14" spans="2:49">
      <c r="B14" s="86" t="s">
        <v>1798</v>
      </c>
      <c r="C14" s="88">
        <v>8423</v>
      </c>
      <c r="D14" s="89" t="s">
        <v>28</v>
      </c>
      <c r="E14" s="88" t="s">
        <v>1799</v>
      </c>
      <c r="F14" s="89" t="s">
        <v>488</v>
      </c>
      <c r="G14" s="89" t="s">
        <v>131</v>
      </c>
      <c r="H14" s="91">
        <v>201104.41000000003</v>
      </c>
      <c r="I14" s="91">
        <v>0</v>
      </c>
      <c r="J14" s="91">
        <v>0</v>
      </c>
      <c r="K14" s="92">
        <v>4.0909970007313348E-5</v>
      </c>
      <c r="L14" s="92">
        <f t="shared" ref="L14" si="1">IFERROR(J14/$J$11,0)</f>
        <v>0</v>
      </c>
      <c r="M14" s="92">
        <f>J14/'סכום נכסי הקרן'!$C$42</f>
        <v>0</v>
      </c>
    </row>
    <row r="15" spans="2:49">
      <c r="B15" s="86" t="s">
        <v>1800</v>
      </c>
      <c r="C15" s="88">
        <v>8460</v>
      </c>
      <c r="D15" s="89" t="s">
        <v>28</v>
      </c>
      <c r="E15" s="88">
        <v>513644005</v>
      </c>
      <c r="F15" s="89" t="s">
        <v>1194</v>
      </c>
      <c r="G15" s="89" t="s">
        <v>131</v>
      </c>
      <c r="H15" s="91">
        <v>907.97000000000014</v>
      </c>
      <c r="I15" s="91">
        <v>322.17919999999998</v>
      </c>
      <c r="J15" s="91">
        <v>10.823570000000002</v>
      </c>
      <c r="K15" s="92">
        <v>7.9425186879074965E-5</v>
      </c>
      <c r="L15" s="92">
        <f t="shared" si="0"/>
        <v>7.3152382037181803E-3</v>
      </c>
      <c r="M15" s="92">
        <f>J15/'סכום נכסי הקרן'!$C$42</f>
        <v>9.4695863086692746E-5</v>
      </c>
    </row>
    <row r="16" spans="2:49">
      <c r="B16" s="86" t="s">
        <v>1801</v>
      </c>
      <c r="C16" s="88">
        <v>8525</v>
      </c>
      <c r="D16" s="89" t="s">
        <v>28</v>
      </c>
      <c r="E16" s="88" t="s">
        <v>1802</v>
      </c>
      <c r="F16" s="89" t="s">
        <v>1194</v>
      </c>
      <c r="G16" s="89" t="s">
        <v>131</v>
      </c>
      <c r="H16" s="91">
        <v>351.09</v>
      </c>
      <c r="I16" s="91">
        <v>580.20000000000005</v>
      </c>
      <c r="J16" s="91">
        <v>7.5369700000000011</v>
      </c>
      <c r="K16" s="92">
        <v>3.5036848547711996E-5</v>
      </c>
      <c r="L16" s="92">
        <f t="shared" si="0"/>
        <v>5.0939505989500517E-3</v>
      </c>
      <c r="M16" s="92">
        <f>J16/'סכום נכסי הקרן'!$C$42</f>
        <v>6.5941263299309802E-5</v>
      </c>
    </row>
    <row r="17" spans="2:13">
      <c r="B17" s="86" t="s">
        <v>1803</v>
      </c>
      <c r="C17" s="88">
        <v>9326</v>
      </c>
      <c r="D17" s="89" t="s">
        <v>28</v>
      </c>
      <c r="E17" s="88" t="s">
        <v>1804</v>
      </c>
      <c r="F17" s="89" t="s">
        <v>1370</v>
      </c>
      <c r="G17" s="89" t="s">
        <v>131</v>
      </c>
      <c r="H17" s="91">
        <v>1243.4635840000003</v>
      </c>
      <c r="I17" s="91">
        <v>100</v>
      </c>
      <c r="J17" s="91">
        <v>4.6008152590000009</v>
      </c>
      <c r="K17" s="92">
        <v>6.2173179200000014E-7</v>
      </c>
      <c r="L17" s="92">
        <f t="shared" si="0"/>
        <v>3.1095155804310736E-3</v>
      </c>
      <c r="M17" s="92">
        <f>J17/'סכום נכסי הקרן'!$C$42</f>
        <v>4.025272362570121E-5</v>
      </c>
    </row>
    <row r="18" spans="2:13">
      <c r="B18" s="86" t="s">
        <v>1805</v>
      </c>
      <c r="C18" s="88">
        <v>8561</v>
      </c>
      <c r="D18" s="89" t="s">
        <v>28</v>
      </c>
      <c r="E18" s="88" t="s">
        <v>1806</v>
      </c>
      <c r="F18" s="89" t="s">
        <v>504</v>
      </c>
      <c r="G18" s="89" t="s">
        <v>132</v>
      </c>
      <c r="H18" s="91">
        <v>63539.260000000009</v>
      </c>
      <c r="I18" s="91">
        <v>101.42910000000001</v>
      </c>
      <c r="J18" s="91">
        <v>64.447300000000013</v>
      </c>
      <c r="K18" s="92">
        <v>9.7892815759247632E-5</v>
      </c>
      <c r="L18" s="92">
        <f t="shared" si="0"/>
        <v>4.3557472357686672E-2</v>
      </c>
      <c r="M18" s="92">
        <f>J18/'סכום נכסי הקרן'!$C$42</f>
        <v>5.6385210213515623E-4</v>
      </c>
    </row>
    <row r="19" spans="2:13">
      <c r="B19" s="86" t="s">
        <v>1807</v>
      </c>
      <c r="C19" s="88">
        <v>9398</v>
      </c>
      <c r="D19" s="89" t="s">
        <v>28</v>
      </c>
      <c r="E19" s="88" t="s">
        <v>1808</v>
      </c>
      <c r="F19" s="89" t="s">
        <v>1370</v>
      </c>
      <c r="G19" s="89" t="s">
        <v>131</v>
      </c>
      <c r="H19" s="91">
        <v>1243.4635840000003</v>
      </c>
      <c r="I19" s="91">
        <v>100</v>
      </c>
      <c r="J19" s="91">
        <v>4.6008152590000009</v>
      </c>
      <c r="K19" s="92">
        <v>6.2173179200000014E-7</v>
      </c>
      <c r="L19" s="92">
        <f t="shared" si="0"/>
        <v>3.1095155804310736E-3</v>
      </c>
      <c r="M19" s="92">
        <f>J19/'סכום נכסי הקרן'!$C$42</f>
        <v>4.025272362570121E-5</v>
      </c>
    </row>
    <row r="20" spans="2:13">
      <c r="B20" s="86" t="s">
        <v>1809</v>
      </c>
      <c r="C20" s="88">
        <v>9113</v>
      </c>
      <c r="D20" s="89" t="s">
        <v>28</v>
      </c>
      <c r="E20" s="88" t="s">
        <v>1810</v>
      </c>
      <c r="F20" s="89" t="s">
        <v>1421</v>
      </c>
      <c r="G20" s="89" t="s">
        <v>132</v>
      </c>
      <c r="H20" s="91">
        <v>3351.6494640000005</v>
      </c>
      <c r="I20" s="91">
        <v>2168.9050000000002</v>
      </c>
      <c r="J20" s="91">
        <v>72.694092798000014</v>
      </c>
      <c r="K20" s="92">
        <v>1.1171291050442746E-4</v>
      </c>
      <c r="L20" s="92">
        <f t="shared" si="0"/>
        <v>4.9131165116552508E-2</v>
      </c>
      <c r="M20" s="92">
        <f>J20/'סכום נכסי הקרן'!$C$42</f>
        <v>6.3600363455040669E-4</v>
      </c>
    </row>
    <row r="21" spans="2:13">
      <c r="B21" s="86" t="s">
        <v>1811</v>
      </c>
      <c r="C21" s="88">
        <v>9266</v>
      </c>
      <c r="D21" s="89" t="s">
        <v>28</v>
      </c>
      <c r="E21" s="88" t="s">
        <v>1810</v>
      </c>
      <c r="F21" s="89" t="s">
        <v>1421</v>
      </c>
      <c r="G21" s="89" t="s">
        <v>132</v>
      </c>
      <c r="H21" s="91">
        <v>80799.336901000017</v>
      </c>
      <c r="I21" s="91">
        <v>96.629199999999997</v>
      </c>
      <c r="J21" s="91">
        <v>78.075752863000019</v>
      </c>
      <c r="K21" s="92">
        <v>1.5419424753807952E-4</v>
      </c>
      <c r="L21" s="92">
        <f t="shared" si="0"/>
        <v>5.2768423923666291E-2</v>
      </c>
      <c r="M21" s="92">
        <f>J21/'סכום נכסי הקרן'!$C$42</f>
        <v>6.8308800178731302E-4</v>
      </c>
    </row>
    <row r="22" spans="2:13">
      <c r="B22" s="86" t="s">
        <v>1812</v>
      </c>
      <c r="C22" s="88">
        <v>8652</v>
      </c>
      <c r="D22" s="89" t="s">
        <v>28</v>
      </c>
      <c r="E22" s="88" t="s">
        <v>1813</v>
      </c>
      <c r="F22" s="89" t="s">
        <v>1194</v>
      </c>
      <c r="G22" s="89" t="s">
        <v>131</v>
      </c>
      <c r="H22" s="91">
        <v>1142.3000000000002</v>
      </c>
      <c r="I22" s="91">
        <v>704.57380000000001</v>
      </c>
      <c r="J22" s="91">
        <v>29.778890000000004</v>
      </c>
      <c r="K22" s="92">
        <v>6.1278118662428914E-6</v>
      </c>
      <c r="L22" s="92">
        <f t="shared" si="0"/>
        <v>2.0126416126317038E-2</v>
      </c>
      <c r="M22" s="92">
        <f>J22/'סכום נכסי הקרן'!$C$42</f>
        <v>2.6053674437488585E-4</v>
      </c>
    </row>
    <row r="23" spans="2:13">
      <c r="B23" s="86" t="s">
        <v>1814</v>
      </c>
      <c r="C23" s="88">
        <v>9152</v>
      </c>
      <c r="D23" s="89" t="s">
        <v>28</v>
      </c>
      <c r="E23" s="88" t="s">
        <v>1815</v>
      </c>
      <c r="F23" s="89" t="s">
        <v>1370</v>
      </c>
      <c r="G23" s="89" t="s">
        <v>131</v>
      </c>
      <c r="H23" s="91">
        <v>1243.4635840000003</v>
      </c>
      <c r="I23" s="91">
        <v>100</v>
      </c>
      <c r="J23" s="91">
        <v>4.6008152590000009</v>
      </c>
      <c r="K23" s="92">
        <v>6.2173179200000014E-7</v>
      </c>
      <c r="L23" s="92">
        <f t="shared" si="0"/>
        <v>3.1095155804310736E-3</v>
      </c>
      <c r="M23" s="92">
        <f>J23/'סכום נכסי הקרן'!$C$42</f>
        <v>4.025272362570121E-5</v>
      </c>
    </row>
    <row r="24" spans="2:13">
      <c r="B24" s="86" t="s">
        <v>1816</v>
      </c>
      <c r="C24" s="88">
        <v>9262</v>
      </c>
      <c r="D24" s="89" t="s">
        <v>28</v>
      </c>
      <c r="E24" s="88" t="s">
        <v>1817</v>
      </c>
      <c r="F24" s="89" t="s">
        <v>1370</v>
      </c>
      <c r="G24" s="89" t="s">
        <v>131</v>
      </c>
      <c r="H24" s="91">
        <v>1243.4635840000003</v>
      </c>
      <c r="I24" s="91">
        <v>100</v>
      </c>
      <c r="J24" s="91">
        <v>4.6008152590000009</v>
      </c>
      <c r="K24" s="92">
        <v>6.2173179200000014E-7</v>
      </c>
      <c r="L24" s="92">
        <f t="shared" si="0"/>
        <v>3.1095155804310736E-3</v>
      </c>
      <c r="M24" s="92">
        <f>J24/'סכום נכסי הקרן'!$C$42</f>
        <v>4.025272362570121E-5</v>
      </c>
    </row>
    <row r="25" spans="2:13">
      <c r="B25" s="86" t="s">
        <v>1818</v>
      </c>
      <c r="C25" s="88">
        <v>8838</v>
      </c>
      <c r="D25" s="89" t="s">
        <v>28</v>
      </c>
      <c r="E25" s="88" t="s">
        <v>1819</v>
      </c>
      <c r="F25" s="89" t="s">
        <v>417</v>
      </c>
      <c r="G25" s="89" t="s">
        <v>131</v>
      </c>
      <c r="H25" s="91">
        <v>891.16747800000007</v>
      </c>
      <c r="I25" s="91">
        <v>1115.5499</v>
      </c>
      <c r="J25" s="91">
        <v>36.783246309000006</v>
      </c>
      <c r="K25" s="92">
        <v>3.7763193218788819E-5</v>
      </c>
      <c r="L25" s="92">
        <f t="shared" si="0"/>
        <v>2.4860393442863359E-2</v>
      </c>
      <c r="M25" s="92">
        <f>J25/'סכום נכסי הקרן'!$C$42</f>
        <v>3.2181814838922466E-4</v>
      </c>
    </row>
    <row r="26" spans="2:13">
      <c r="B26" s="86" t="s">
        <v>1820</v>
      </c>
      <c r="C26" s="88" t="s">
        <v>1821</v>
      </c>
      <c r="D26" s="89" t="s">
        <v>28</v>
      </c>
      <c r="E26" s="88" t="s">
        <v>1822</v>
      </c>
      <c r="F26" s="89" t="s">
        <v>1237</v>
      </c>
      <c r="G26" s="89" t="s">
        <v>132</v>
      </c>
      <c r="H26" s="91">
        <v>17669.000000000004</v>
      </c>
      <c r="I26" s="91">
        <v>183</v>
      </c>
      <c r="J26" s="91">
        <v>32.334270000000004</v>
      </c>
      <c r="K26" s="92">
        <v>3.0623910900598082E-5</v>
      </c>
      <c r="L26" s="92">
        <f t="shared" si="0"/>
        <v>2.1853500018324697E-2</v>
      </c>
      <c r="M26" s="92">
        <f>J26/'סכום נכסי הקרן'!$C$42</f>
        <v>2.8289387003808876E-4</v>
      </c>
    </row>
    <row r="27" spans="2:13">
      <c r="B27" s="86" t="s">
        <v>1823</v>
      </c>
      <c r="C27" s="88">
        <v>8726</v>
      </c>
      <c r="D27" s="89" t="s">
        <v>28</v>
      </c>
      <c r="E27" s="88" t="s">
        <v>1824</v>
      </c>
      <c r="F27" s="89" t="s">
        <v>746</v>
      </c>
      <c r="G27" s="89" t="s">
        <v>131</v>
      </c>
      <c r="H27" s="91">
        <v>1217.8200000000002</v>
      </c>
      <c r="I27" s="91">
        <v>334.45</v>
      </c>
      <c r="J27" s="91">
        <v>15.070100000000002</v>
      </c>
      <c r="K27" s="92">
        <v>4.0729981387393165E-7</v>
      </c>
      <c r="L27" s="92">
        <f t="shared" si="0"/>
        <v>1.0185305888339369E-2</v>
      </c>
      <c r="M27" s="92">
        <f>J27/'סכום נכסי הקרן'!$C$42</f>
        <v>1.3184893027926722E-4</v>
      </c>
    </row>
    <row r="28" spans="2:13">
      <c r="B28" s="86" t="s">
        <v>1825</v>
      </c>
      <c r="C28" s="88">
        <v>8631</v>
      </c>
      <c r="D28" s="89" t="s">
        <v>28</v>
      </c>
      <c r="E28" s="88" t="s">
        <v>1826</v>
      </c>
      <c r="F28" s="89" t="s">
        <v>1194</v>
      </c>
      <c r="G28" s="89" t="s">
        <v>131</v>
      </c>
      <c r="H28" s="91">
        <v>863.42000000000019</v>
      </c>
      <c r="I28" s="91">
        <v>369.08190000000002</v>
      </c>
      <c r="J28" s="91">
        <v>11.790900000000001</v>
      </c>
      <c r="K28" s="92">
        <v>1.697810228483029E-5</v>
      </c>
      <c r="L28" s="92">
        <f t="shared" si="0"/>
        <v>7.969019661370572E-3</v>
      </c>
      <c r="M28" s="92">
        <f>J28/'סכום נכסי הקרן'!$C$42</f>
        <v>1.0315907339896959E-4</v>
      </c>
    </row>
    <row r="29" spans="2:13">
      <c r="B29" s="86" t="s">
        <v>1827</v>
      </c>
      <c r="C29" s="88">
        <v>8603</v>
      </c>
      <c r="D29" s="89" t="s">
        <v>28</v>
      </c>
      <c r="E29" s="88" t="s">
        <v>1828</v>
      </c>
      <c r="F29" s="89" t="s">
        <v>1194</v>
      </c>
      <c r="G29" s="89" t="s">
        <v>131</v>
      </c>
      <c r="H29" s="91">
        <v>5.4500000000000011</v>
      </c>
      <c r="I29" s="91">
        <v>15266.785099999999</v>
      </c>
      <c r="J29" s="91">
        <v>3.0785500000000008</v>
      </c>
      <c r="K29" s="92">
        <v>6.7906180820578302E-5</v>
      </c>
      <c r="L29" s="92">
        <f t="shared" si="0"/>
        <v>2.0806745438017777E-3</v>
      </c>
      <c r="M29" s="92">
        <f>J29/'סכום נכסי הקרן'!$C$42</f>
        <v>2.6934361703720489E-5</v>
      </c>
    </row>
    <row r="30" spans="2:13">
      <c r="B30" s="86" t="s">
        <v>1829</v>
      </c>
      <c r="C30" s="88">
        <v>9151</v>
      </c>
      <c r="D30" s="89" t="s">
        <v>28</v>
      </c>
      <c r="E30" s="88" t="s">
        <v>1830</v>
      </c>
      <c r="F30" s="89" t="s">
        <v>1425</v>
      </c>
      <c r="G30" s="89" t="s">
        <v>131</v>
      </c>
      <c r="H30" s="91">
        <v>3258.0000000000005</v>
      </c>
      <c r="I30" s="91">
        <v>100</v>
      </c>
      <c r="J30" s="91">
        <v>12.054600000000002</v>
      </c>
      <c r="K30" s="92">
        <v>4.0725000000000005E-7</v>
      </c>
      <c r="L30" s="92">
        <f t="shared" si="0"/>
        <v>8.1472444351116304E-3</v>
      </c>
      <c r="M30" s="92">
        <f>J30/'סכום נכסי הקרן'!$C$42</f>
        <v>1.0546619564199671E-4</v>
      </c>
    </row>
    <row r="31" spans="2:13">
      <c r="B31" s="86" t="s">
        <v>1831</v>
      </c>
      <c r="C31" s="88">
        <v>8824</v>
      </c>
      <c r="D31" s="89" t="s">
        <v>28</v>
      </c>
      <c r="E31" s="88" t="s">
        <v>1832</v>
      </c>
      <c r="F31" s="89" t="s">
        <v>1370</v>
      </c>
      <c r="G31" s="89" t="s">
        <v>132</v>
      </c>
      <c r="H31" s="91">
        <v>124.35959800000002</v>
      </c>
      <c r="I31" s="91">
        <v>3904.375</v>
      </c>
      <c r="J31" s="91">
        <v>4.8554650510000013</v>
      </c>
      <c r="K31" s="92">
        <v>1.2435959800000002E-4</v>
      </c>
      <c r="L31" s="92">
        <f t="shared" si="0"/>
        <v>3.2816236637166524E-3</v>
      </c>
      <c r="M31" s="92">
        <f>J31/'סכום נכסי הקרן'!$C$42</f>
        <v>4.2480665223370631E-5</v>
      </c>
    </row>
    <row r="32" spans="2:13">
      <c r="B32" s="86" t="s">
        <v>1833</v>
      </c>
      <c r="C32" s="88">
        <v>9068</v>
      </c>
      <c r="D32" s="89" t="s">
        <v>28</v>
      </c>
      <c r="E32" s="88" t="s">
        <v>1834</v>
      </c>
      <c r="F32" s="89" t="s">
        <v>545</v>
      </c>
      <c r="G32" s="89" t="s">
        <v>132</v>
      </c>
      <c r="H32" s="91">
        <v>96045.160000000018</v>
      </c>
      <c r="I32" s="91">
        <v>100</v>
      </c>
      <c r="J32" s="91">
        <v>96.045160000000024</v>
      </c>
      <c r="K32" s="92">
        <v>2.0989357297163284E-4</v>
      </c>
      <c r="L32" s="92">
        <f t="shared" si="0"/>
        <v>6.4913260940172732E-2</v>
      </c>
      <c r="M32" s="92">
        <f>J32/'סכום נכסי הקרן'!$C$42</f>
        <v>8.4030309052369036E-4</v>
      </c>
    </row>
    <row r="33" spans="2:13">
      <c r="B33" s="86" t="s">
        <v>1835</v>
      </c>
      <c r="C33" s="88">
        <v>8803</v>
      </c>
      <c r="D33" s="89" t="s">
        <v>28</v>
      </c>
      <c r="E33" s="88" t="s">
        <v>1836</v>
      </c>
      <c r="F33" s="89" t="s">
        <v>545</v>
      </c>
      <c r="G33" s="89" t="s">
        <v>133</v>
      </c>
      <c r="H33" s="91">
        <v>2949.45</v>
      </c>
      <c r="I33" s="91">
        <v>144.71680000000001</v>
      </c>
      <c r="J33" s="91">
        <v>17.152360000000002</v>
      </c>
      <c r="K33" s="92">
        <v>1.9511977476444111E-4</v>
      </c>
      <c r="L33" s="92">
        <f t="shared" si="0"/>
        <v>1.1592626014884881E-2</v>
      </c>
      <c r="M33" s="92">
        <f>J33/'סכום נכסי הקרן'!$C$42</f>
        <v>1.5006670942892825E-4</v>
      </c>
    </row>
    <row r="34" spans="2:13">
      <c r="B34" s="86" t="s">
        <v>1837</v>
      </c>
      <c r="C34" s="88">
        <v>9552</v>
      </c>
      <c r="D34" s="89" t="s">
        <v>28</v>
      </c>
      <c r="E34" s="88" t="s">
        <v>1838</v>
      </c>
      <c r="F34" s="89" t="s">
        <v>545</v>
      </c>
      <c r="G34" s="89" t="s">
        <v>132</v>
      </c>
      <c r="H34" s="91">
        <v>18913.225691000003</v>
      </c>
      <c r="I34" s="91">
        <v>100</v>
      </c>
      <c r="J34" s="91">
        <v>18.913225691000005</v>
      </c>
      <c r="K34" s="92">
        <v>5.0094489589527568E-5</v>
      </c>
      <c r="L34" s="92">
        <f t="shared" si="0"/>
        <v>1.278272798442172E-2</v>
      </c>
      <c r="M34" s="92">
        <f>J34/'סכום נכסי הקרן'!$C$42</f>
        <v>1.6547259643192181E-4</v>
      </c>
    </row>
    <row r="35" spans="2:13">
      <c r="B35" s="93"/>
      <c r="C35" s="88"/>
      <c r="D35" s="88"/>
      <c r="E35" s="88"/>
      <c r="F35" s="88"/>
      <c r="G35" s="88"/>
      <c r="H35" s="91"/>
      <c r="I35" s="91"/>
      <c r="J35" s="88"/>
      <c r="K35" s="88"/>
      <c r="L35" s="92"/>
      <c r="M35" s="88"/>
    </row>
    <row r="36" spans="2:13">
      <c r="B36" s="79" t="s">
        <v>196</v>
      </c>
      <c r="C36" s="80"/>
      <c r="D36" s="81"/>
      <c r="E36" s="80"/>
      <c r="F36" s="81"/>
      <c r="G36" s="81"/>
      <c r="H36" s="83"/>
      <c r="I36" s="83"/>
      <c r="J36" s="83">
        <v>942.29300000000035</v>
      </c>
      <c r="K36" s="84"/>
      <c r="L36" s="84">
        <f t="shared" si="0"/>
        <v>0.63685990414403171</v>
      </c>
      <c r="M36" s="84">
        <f>J36/'סכום נכסי הקרן'!$C$42</f>
        <v>8.2441605602910119E-3</v>
      </c>
    </row>
    <row r="37" spans="2:13">
      <c r="B37" s="85" t="s">
        <v>64</v>
      </c>
      <c r="C37" s="80"/>
      <c r="D37" s="81"/>
      <c r="E37" s="80"/>
      <c r="F37" s="81"/>
      <c r="G37" s="81"/>
      <c r="H37" s="83"/>
      <c r="I37" s="83"/>
      <c r="J37" s="83">
        <v>942.29300000000035</v>
      </c>
      <c r="K37" s="84"/>
      <c r="L37" s="84">
        <f t="shared" si="0"/>
        <v>0.63685990414403171</v>
      </c>
      <c r="M37" s="84">
        <f>J37/'סכום נכסי הקרן'!$C$42</f>
        <v>8.2441605602910119E-3</v>
      </c>
    </row>
    <row r="38" spans="2:13">
      <c r="B38" s="86" t="s">
        <v>1839</v>
      </c>
      <c r="C38" s="88">
        <v>9035</v>
      </c>
      <c r="D38" s="89" t="s">
        <v>28</v>
      </c>
      <c r="E38" s="88"/>
      <c r="F38" s="89" t="s">
        <v>685</v>
      </c>
      <c r="G38" s="89" t="s">
        <v>133</v>
      </c>
      <c r="H38" s="91">
        <v>6933.0000000000009</v>
      </c>
      <c r="I38" s="91">
        <v>100</v>
      </c>
      <c r="J38" s="91">
        <v>27.860260000000007</v>
      </c>
      <c r="K38" s="92">
        <v>9.4558624318219936E-5</v>
      </c>
      <c r="L38" s="92">
        <f t="shared" si="0"/>
        <v>1.8829687276704591E-2</v>
      </c>
      <c r="M38" s="92">
        <f>J38/'סכום נכסי הקרן'!$C$42</f>
        <v>2.437505708855454E-4</v>
      </c>
    </row>
    <row r="39" spans="2:13">
      <c r="B39" s="86" t="s">
        <v>1840</v>
      </c>
      <c r="C39" s="88">
        <v>8459</v>
      </c>
      <c r="D39" s="89" t="s">
        <v>28</v>
      </c>
      <c r="E39" s="88"/>
      <c r="F39" s="89" t="s">
        <v>685</v>
      </c>
      <c r="G39" s="89" t="s">
        <v>131</v>
      </c>
      <c r="H39" s="91">
        <v>37176.660000000011</v>
      </c>
      <c r="I39" s="91">
        <v>218.5812</v>
      </c>
      <c r="J39" s="91">
        <v>300.66640000000007</v>
      </c>
      <c r="K39" s="92">
        <v>7.9642363191132707E-5</v>
      </c>
      <c r="L39" s="92">
        <f t="shared" si="0"/>
        <v>0.20320895377905923</v>
      </c>
      <c r="M39" s="92">
        <f>J39/'סכום נכסי הקרן'!$C$42</f>
        <v>2.6305428106594029E-3</v>
      </c>
    </row>
    <row r="40" spans="2:13">
      <c r="B40" s="86" t="s">
        <v>1841</v>
      </c>
      <c r="C40" s="88">
        <v>8564</v>
      </c>
      <c r="D40" s="89" t="s">
        <v>28</v>
      </c>
      <c r="E40" s="88"/>
      <c r="F40" s="89" t="s">
        <v>751</v>
      </c>
      <c r="G40" s="89" t="s">
        <v>131</v>
      </c>
      <c r="H40" s="91">
        <v>43.490000000000009</v>
      </c>
      <c r="I40" s="91">
        <v>14777.717699999999</v>
      </c>
      <c r="J40" s="91">
        <v>23.779270000000004</v>
      </c>
      <c r="K40" s="92">
        <v>6.8383009876560174E-6</v>
      </c>
      <c r="L40" s="92">
        <f t="shared" si="0"/>
        <v>1.6071501765178183E-2</v>
      </c>
      <c r="M40" s="92">
        <f>J40/'סכום נכסי הקרן'!$C$42</f>
        <v>2.0804582002255265E-4</v>
      </c>
    </row>
    <row r="41" spans="2:13">
      <c r="B41" s="86" t="s">
        <v>1842</v>
      </c>
      <c r="C41" s="88">
        <v>8568</v>
      </c>
      <c r="D41" s="89" t="s">
        <v>28</v>
      </c>
      <c r="E41" s="88"/>
      <c r="F41" s="89" t="s">
        <v>685</v>
      </c>
      <c r="G41" s="89" t="s">
        <v>131</v>
      </c>
      <c r="H41" s="91">
        <v>32264.720000000005</v>
      </c>
      <c r="I41" s="91">
        <v>114.9161</v>
      </c>
      <c r="J41" s="91">
        <v>137.18623000000005</v>
      </c>
      <c r="K41" s="92">
        <v>2.3987873853166392E-4</v>
      </c>
      <c r="L41" s="92">
        <f t="shared" si="0"/>
        <v>9.2718941229194191E-2</v>
      </c>
      <c r="M41" s="92">
        <f>J41/'סכום נכסי הקרן'!$C$42</f>
        <v>1.2002480192265161E-3</v>
      </c>
    </row>
    <row r="42" spans="2:13">
      <c r="B42" s="86" t="s">
        <v>1843</v>
      </c>
      <c r="C42" s="88">
        <v>8932</v>
      </c>
      <c r="D42" s="89" t="s">
        <v>28</v>
      </c>
      <c r="E42" s="88"/>
      <c r="F42" s="89" t="s">
        <v>685</v>
      </c>
      <c r="G42" s="89" t="s">
        <v>131</v>
      </c>
      <c r="H42" s="91">
        <v>3426.3200000000006</v>
      </c>
      <c r="I42" s="91">
        <v>100</v>
      </c>
      <c r="J42" s="91">
        <v>12.677379999999999</v>
      </c>
      <c r="K42" s="92">
        <v>1.6492073062498278E-4</v>
      </c>
      <c r="L42" s="92">
        <f t="shared" si="0"/>
        <v>8.5681576872559395E-3</v>
      </c>
      <c r="M42" s="92">
        <f>J42/'סכום נכסי הקרן'!$C$42</f>
        <v>1.1091492370613177E-4</v>
      </c>
    </row>
    <row r="43" spans="2:13">
      <c r="B43" s="86" t="s">
        <v>1844</v>
      </c>
      <c r="C43" s="88">
        <v>8783</v>
      </c>
      <c r="D43" s="89" t="s">
        <v>28</v>
      </c>
      <c r="E43" s="88"/>
      <c r="F43" s="89" t="s">
        <v>734</v>
      </c>
      <c r="G43" s="89" t="s">
        <v>131</v>
      </c>
      <c r="H43" s="91">
        <v>47286.010000000009</v>
      </c>
      <c r="I43" s="91">
        <v>131.72819999999999</v>
      </c>
      <c r="J43" s="91">
        <v>230.46934000000002</v>
      </c>
      <c r="K43" s="92">
        <v>1.6177963863339372E-4</v>
      </c>
      <c r="L43" s="92">
        <f t="shared" si="0"/>
        <v>0.15576543790576625</v>
      </c>
      <c r="M43" s="92">
        <f>J43/'סכום נכסי הקרן'!$C$42</f>
        <v>2.016385819680608E-3</v>
      </c>
    </row>
    <row r="44" spans="2:13">
      <c r="B44" s="86" t="s">
        <v>1845</v>
      </c>
      <c r="C44" s="88">
        <v>9116</v>
      </c>
      <c r="D44" s="89" t="s">
        <v>28</v>
      </c>
      <c r="E44" s="88"/>
      <c r="F44" s="89" t="s">
        <v>685</v>
      </c>
      <c r="G44" s="89" t="s">
        <v>133</v>
      </c>
      <c r="H44" s="91">
        <v>16104.080000000002</v>
      </c>
      <c r="I44" s="91">
        <v>97.623999999999995</v>
      </c>
      <c r="J44" s="91">
        <v>63.176610000000011</v>
      </c>
      <c r="K44" s="92">
        <v>2.3895080017954205E-4</v>
      </c>
      <c r="L44" s="92">
        <f t="shared" si="0"/>
        <v>4.2698661444736261E-2</v>
      </c>
      <c r="M44" s="92">
        <f>J44/'סכום נכסי הקרן'!$C$42</f>
        <v>5.5273478259404093E-4</v>
      </c>
    </row>
    <row r="45" spans="2:13">
      <c r="B45" s="86" t="s">
        <v>1846</v>
      </c>
      <c r="C45" s="88">
        <v>9291</v>
      </c>
      <c r="D45" s="89" t="s">
        <v>28</v>
      </c>
      <c r="E45" s="88"/>
      <c r="F45" s="89" t="s">
        <v>685</v>
      </c>
      <c r="G45" s="89" t="s">
        <v>133</v>
      </c>
      <c r="H45" s="91">
        <v>6323.44</v>
      </c>
      <c r="I45" s="91">
        <v>95.15</v>
      </c>
      <c r="J45" s="91">
        <v>24.178310000000003</v>
      </c>
      <c r="K45" s="92">
        <v>2.3190419821138137E-4</v>
      </c>
      <c r="L45" s="92">
        <f t="shared" si="0"/>
        <v>1.6341197683697829E-2</v>
      </c>
      <c r="M45" s="92">
        <f>J45/'סכום נכסי הקרן'!$C$42</f>
        <v>2.1153703754192137E-4</v>
      </c>
    </row>
    <row r="46" spans="2:13">
      <c r="B46" s="86" t="s">
        <v>1847</v>
      </c>
      <c r="C46" s="88">
        <v>9300</v>
      </c>
      <c r="D46" s="89" t="s">
        <v>28</v>
      </c>
      <c r="E46" s="88"/>
      <c r="F46" s="89" t="s">
        <v>685</v>
      </c>
      <c r="G46" s="89" t="s">
        <v>133</v>
      </c>
      <c r="H46" s="91">
        <v>2239.0000000000005</v>
      </c>
      <c r="I46" s="91">
        <v>100</v>
      </c>
      <c r="J46" s="91">
        <v>8.9974200000000017</v>
      </c>
      <c r="K46" s="92">
        <v>2.6986778213109429E-4</v>
      </c>
      <c r="L46" s="92">
        <f t="shared" si="0"/>
        <v>6.0810130593600851E-3</v>
      </c>
      <c r="M46" s="92">
        <f>J46/'סכום נכסי הקרן'!$C$42</f>
        <v>7.8718800955088848E-5</v>
      </c>
    </row>
    <row r="47" spans="2:13">
      <c r="B47" s="86" t="s">
        <v>1848</v>
      </c>
      <c r="C47" s="88">
        <v>8773</v>
      </c>
      <c r="D47" s="89" t="s">
        <v>28</v>
      </c>
      <c r="E47" s="88"/>
      <c r="F47" s="89" t="s">
        <v>701</v>
      </c>
      <c r="G47" s="89" t="s">
        <v>131</v>
      </c>
      <c r="H47" s="91">
        <v>354.8900000000001</v>
      </c>
      <c r="I47" s="91">
        <v>2467.1547</v>
      </c>
      <c r="J47" s="91">
        <v>32.396060000000006</v>
      </c>
      <c r="K47" s="92">
        <v>1.7580873420428984E-7</v>
      </c>
      <c r="L47" s="92">
        <f t="shared" si="0"/>
        <v>2.1895261522949121E-2</v>
      </c>
      <c r="M47" s="92">
        <f>J47/'סכום נכסי הקרן'!$C$42</f>
        <v>2.8343447331225126E-4</v>
      </c>
    </row>
    <row r="48" spans="2:13">
      <c r="B48" s="86" t="s">
        <v>1849</v>
      </c>
      <c r="C48" s="88">
        <v>8432</v>
      </c>
      <c r="D48" s="89" t="s">
        <v>28</v>
      </c>
      <c r="E48" s="88"/>
      <c r="F48" s="89" t="s">
        <v>792</v>
      </c>
      <c r="G48" s="89" t="s">
        <v>131</v>
      </c>
      <c r="H48" s="91">
        <v>454.47000000000008</v>
      </c>
      <c r="I48" s="91">
        <v>3362.7687999999998</v>
      </c>
      <c r="J48" s="91">
        <v>56.546290000000006</v>
      </c>
      <c r="K48" s="92">
        <v>1.1087418194345819E-5</v>
      </c>
      <c r="L48" s="92">
        <f t="shared" si="0"/>
        <v>3.8217481005484076E-2</v>
      </c>
      <c r="M48" s="92">
        <f>J48/'סכום נכסי הקרן'!$C$42</f>
        <v>4.9472583776890829E-4</v>
      </c>
    </row>
    <row r="49" spans="2:13">
      <c r="B49" s="86" t="s">
        <v>1850</v>
      </c>
      <c r="C49" s="88">
        <v>8372</v>
      </c>
      <c r="D49" s="89" t="s">
        <v>28</v>
      </c>
      <c r="E49" s="88"/>
      <c r="F49" s="89" t="s">
        <v>792</v>
      </c>
      <c r="G49" s="89" t="s">
        <v>131</v>
      </c>
      <c r="H49" s="91">
        <v>155.08000000000004</v>
      </c>
      <c r="I49" s="91">
        <v>4245.3095000000003</v>
      </c>
      <c r="J49" s="91">
        <v>24.359430000000003</v>
      </c>
      <c r="K49" s="92">
        <v>8.2118488878803161E-6</v>
      </c>
      <c r="L49" s="92">
        <f t="shared" si="0"/>
        <v>1.64636097846458E-2</v>
      </c>
      <c r="M49" s="92">
        <f>J49/'סכום נכסי הקרן'!$C$42</f>
        <v>2.1312166393804222E-4</v>
      </c>
    </row>
    <row r="50" spans="2:13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2:13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2:13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2:13">
      <c r="B53" s="110" t="s">
        <v>220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2:13">
      <c r="B54" s="110" t="s">
        <v>111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2:13">
      <c r="B55" s="110" t="s">
        <v>203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2:13">
      <c r="B56" s="110" t="s">
        <v>211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2:13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2:13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2:13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2:13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2:13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2:13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2:13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2:13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2:13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2:13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2:13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2:13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2:13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2:13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2:13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2:13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2:13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2:13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2:13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2:13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2:13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2:13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2:13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2:13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2:13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2:13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2:13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2:13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2:13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2:13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2:13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2:13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2:13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2:13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2:13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2:13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2:13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2:13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2:13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2:13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2:13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2:13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2:13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2:13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2:13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2:13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2:13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2:13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2:13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2:13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2:13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2:13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2:13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2:13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2:13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2:13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2:13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2:13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2:13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3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3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2:13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2:13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2:13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2:13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2:13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2:13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2:13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2:13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2:13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2:13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2:13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2:13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2:13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2:13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2:13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2:13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2:13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2:13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2:13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2:13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2:13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2:13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2:13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2:13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2:13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2:13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2:13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2:13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2:13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2:13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2:13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2:13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2:13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2:13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2:13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2:13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2:13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2:13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2:13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2:13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2:13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2:13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2:13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2:13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2:13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2:13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2:13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2:13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2:13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2:13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2:13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2:13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2:13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2:13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2:13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2:13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2:13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2:13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2:13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2:13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2:13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2:13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2:13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2:13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2:13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2:13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2:13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2:13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2:13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2:13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2:13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2:13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2:13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140625" style="2" bestFit="1" customWidth="1"/>
    <col min="3" max="3" width="46.28515625" style="2" customWidth="1"/>
    <col min="4" max="4" width="12.28515625" style="1" bestFit="1" customWidth="1"/>
    <col min="5" max="6" width="11.28515625" style="1" bestFit="1" customWidth="1"/>
    <col min="7" max="7" width="10.710937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145</v>
      </c>
      <c r="C1" s="46" t="s" vm="1">
        <v>229</v>
      </c>
    </row>
    <row r="2" spans="2:11">
      <c r="B2" s="46" t="s">
        <v>144</v>
      </c>
      <c r="C2" s="46" t="s">
        <v>230</v>
      </c>
    </row>
    <row r="3" spans="2:11">
      <c r="B3" s="46" t="s">
        <v>146</v>
      </c>
      <c r="C3" s="46" t="s">
        <v>231</v>
      </c>
    </row>
    <row r="4" spans="2:11">
      <c r="B4" s="46" t="s">
        <v>147</v>
      </c>
      <c r="C4" s="46">
        <v>9455</v>
      </c>
    </row>
    <row r="6" spans="2:11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ht="26.25" customHeight="1">
      <c r="B7" s="136" t="s">
        <v>97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1" s="3" customFormat="1" ht="63">
      <c r="B8" s="21" t="s">
        <v>115</v>
      </c>
      <c r="C8" s="29" t="s">
        <v>46</v>
      </c>
      <c r="D8" s="29" t="s">
        <v>102</v>
      </c>
      <c r="E8" s="29" t="s">
        <v>103</v>
      </c>
      <c r="F8" s="29" t="s">
        <v>205</v>
      </c>
      <c r="G8" s="29" t="s">
        <v>204</v>
      </c>
      <c r="H8" s="29" t="s">
        <v>110</v>
      </c>
      <c r="I8" s="29" t="s">
        <v>59</v>
      </c>
      <c r="J8" s="29" t="s">
        <v>148</v>
      </c>
      <c r="K8" s="30" t="s">
        <v>150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1851</v>
      </c>
      <c r="C11" s="74"/>
      <c r="D11" s="75"/>
      <c r="E11" s="98"/>
      <c r="F11" s="77"/>
      <c r="G11" s="99"/>
      <c r="H11" s="77">
        <v>5894.0529436859997</v>
      </c>
      <c r="I11" s="78"/>
      <c r="J11" s="78">
        <f>IFERROR(H11/$H$11,0)</f>
        <v>1</v>
      </c>
      <c r="K11" s="78">
        <f>H11/'סכום נכסי הקרן'!$C$42</f>
        <v>5.156731379581854E-2</v>
      </c>
    </row>
    <row r="12" spans="2:11" ht="21" customHeight="1">
      <c r="B12" s="79" t="s">
        <v>1852</v>
      </c>
      <c r="C12" s="80"/>
      <c r="D12" s="81"/>
      <c r="E12" s="100"/>
      <c r="F12" s="83"/>
      <c r="G12" s="101"/>
      <c r="H12" s="83">
        <v>209.91093019700006</v>
      </c>
      <c r="I12" s="84"/>
      <c r="J12" s="84">
        <f t="shared" ref="J12:J74" si="0">IFERROR(H12/$H$11,0)</f>
        <v>3.5614021828878718E-2</v>
      </c>
      <c r="K12" s="84">
        <f>H12/'סכום נכסי הקרן'!$C$42</f>
        <v>1.8365194391809201E-3</v>
      </c>
    </row>
    <row r="13" spans="2:11">
      <c r="B13" s="85" t="s">
        <v>192</v>
      </c>
      <c r="C13" s="80"/>
      <c r="D13" s="81"/>
      <c r="E13" s="100"/>
      <c r="F13" s="83"/>
      <c r="G13" s="101"/>
      <c r="H13" s="83">
        <v>47.467178329000006</v>
      </c>
      <c r="I13" s="84"/>
      <c r="J13" s="84">
        <f t="shared" si="0"/>
        <v>8.0534020957258607E-3</v>
      </c>
      <c r="K13" s="84">
        <f>H13/'סכום נכסי הקרן'!$C$42</f>
        <v>4.152923129941981E-4</v>
      </c>
    </row>
    <row r="14" spans="2:11">
      <c r="B14" s="86" t="s">
        <v>1853</v>
      </c>
      <c r="C14" s="87">
        <v>91381</v>
      </c>
      <c r="D14" s="89" t="s">
        <v>131</v>
      </c>
      <c r="E14" s="102">
        <v>44742</v>
      </c>
      <c r="F14" s="91">
        <v>3713.4100000000008</v>
      </c>
      <c r="G14" s="103">
        <v>100</v>
      </c>
      <c r="H14" s="91">
        <v>13.739620000000002</v>
      </c>
      <c r="I14" s="92">
        <v>2.8999839999999999E-5</v>
      </c>
      <c r="J14" s="92">
        <f t="shared" si="0"/>
        <v>2.3310988434059724E-3</v>
      </c>
      <c r="K14" s="92">
        <f>H14/'סכום נכסי הקרן'!$C$42</f>
        <v>1.2020850554698544E-4</v>
      </c>
    </row>
    <row r="15" spans="2:11">
      <c r="B15" s="86" t="s">
        <v>1854</v>
      </c>
      <c r="C15" s="88">
        <v>8401</v>
      </c>
      <c r="D15" s="89" t="s">
        <v>131</v>
      </c>
      <c r="E15" s="102">
        <v>44621</v>
      </c>
      <c r="F15" s="91">
        <v>2367.1802060000005</v>
      </c>
      <c r="G15" s="103">
        <v>75.303200000000004</v>
      </c>
      <c r="H15" s="91">
        <v>6.5954810470000007</v>
      </c>
      <c r="I15" s="92">
        <v>1.0520811472504666E-4</v>
      </c>
      <c r="J15" s="92">
        <f t="shared" si="0"/>
        <v>1.1190060744305675E-3</v>
      </c>
      <c r="K15" s="92">
        <f>H15/'סכום נכסי הקרן'!$C$42</f>
        <v>5.7704137379588142E-5</v>
      </c>
    </row>
    <row r="16" spans="2:11">
      <c r="B16" s="86" t="s">
        <v>1855</v>
      </c>
      <c r="C16" s="88">
        <v>8507</v>
      </c>
      <c r="D16" s="89" t="s">
        <v>131</v>
      </c>
      <c r="E16" s="102">
        <v>44621</v>
      </c>
      <c r="F16" s="91">
        <v>2083.1192490000003</v>
      </c>
      <c r="G16" s="103">
        <v>92.704099999999997</v>
      </c>
      <c r="H16" s="91">
        <v>7.1452067280000007</v>
      </c>
      <c r="I16" s="92">
        <v>6.3124866055093323E-5</v>
      </c>
      <c r="J16" s="92">
        <f t="shared" si="0"/>
        <v>1.2122739303952637E-3</v>
      </c>
      <c r="K16" s="92">
        <f>H16/'סכום נכסי הקרן'!$C$42</f>
        <v>6.2513710175182837E-5</v>
      </c>
    </row>
    <row r="17" spans="2:11">
      <c r="B17" s="86" t="s">
        <v>1857</v>
      </c>
      <c r="C17" s="87">
        <v>85741</v>
      </c>
      <c r="D17" s="89" t="s">
        <v>131</v>
      </c>
      <c r="E17" s="102">
        <v>44404</v>
      </c>
      <c r="F17" s="91">
        <v>2040.4100000000003</v>
      </c>
      <c r="G17" s="103">
        <v>100</v>
      </c>
      <c r="H17" s="91">
        <v>7.5495400000000012</v>
      </c>
      <c r="I17" s="92">
        <v>1.1811409999999999E-5</v>
      </c>
      <c r="J17" s="92">
        <f t="shared" si="0"/>
        <v>1.2808741407875275E-3</v>
      </c>
      <c r="K17" s="92">
        <f>H17/'סכום נכסי הקרן'!$C$42</f>
        <v>6.6051238750939871E-5</v>
      </c>
    </row>
    <row r="18" spans="2:11">
      <c r="B18" s="86" t="s">
        <v>1858</v>
      </c>
      <c r="C18" s="88">
        <v>8402</v>
      </c>
      <c r="D18" s="89" t="s">
        <v>131</v>
      </c>
      <c r="E18" s="102">
        <v>44560</v>
      </c>
      <c r="F18" s="91">
        <v>1720.9148200000002</v>
      </c>
      <c r="G18" s="103">
        <v>105.0513</v>
      </c>
      <c r="H18" s="91">
        <v>6.6890205540000007</v>
      </c>
      <c r="I18" s="92">
        <v>6.2377258225186665E-5</v>
      </c>
      <c r="J18" s="92">
        <f t="shared" si="0"/>
        <v>1.1348762248845439E-3</v>
      </c>
      <c r="K18" s="92">
        <f>H18/'סכום נכסי הקרן'!$C$42</f>
        <v>5.8522518408035202E-5</v>
      </c>
    </row>
    <row r="19" spans="2:11">
      <c r="B19" s="86" t="s">
        <v>1859</v>
      </c>
      <c r="C19" s="88">
        <v>8291</v>
      </c>
      <c r="D19" s="89" t="s">
        <v>131</v>
      </c>
      <c r="E19" s="102">
        <v>44279</v>
      </c>
      <c r="F19" s="91">
        <v>1527.83</v>
      </c>
      <c r="G19" s="103">
        <v>101.68640000000001</v>
      </c>
      <c r="H19" s="91">
        <v>5.7483199999999997</v>
      </c>
      <c r="I19" s="92">
        <v>1.9339570720968631E-4</v>
      </c>
      <c r="J19" s="92">
        <f t="shared" si="0"/>
        <v>9.7527457844739647E-4</v>
      </c>
      <c r="K19" s="92">
        <f>H19/'סכום נכסי הקרן'!$C$42</f>
        <v>5.029229022388154E-5</v>
      </c>
    </row>
    <row r="20" spans="2:11">
      <c r="B20" s="93"/>
      <c r="C20" s="88"/>
      <c r="D20" s="88"/>
      <c r="E20" s="88"/>
      <c r="F20" s="91"/>
      <c r="G20" s="103"/>
      <c r="H20" s="88"/>
      <c r="I20" s="88"/>
      <c r="J20" s="92"/>
      <c r="K20" s="88"/>
    </row>
    <row r="21" spans="2:11">
      <c r="B21" s="85" t="s">
        <v>194</v>
      </c>
      <c r="C21" s="88"/>
      <c r="D21" s="89"/>
      <c r="E21" s="102"/>
      <c r="F21" s="91"/>
      <c r="G21" s="103"/>
      <c r="H21" s="91">
        <v>56.221140000000005</v>
      </c>
      <c r="I21" s="92"/>
      <c r="J21" s="92">
        <f t="shared" si="0"/>
        <v>9.5386214778112686E-3</v>
      </c>
      <c r="K21" s="92">
        <f>H21/'סכום נכסי הקרן'!$C$42</f>
        <v>4.9188108692582797E-4</v>
      </c>
    </row>
    <row r="22" spans="2:11" ht="16.5" customHeight="1">
      <c r="B22" s="86" t="s">
        <v>1860</v>
      </c>
      <c r="C22" s="88">
        <v>8510</v>
      </c>
      <c r="D22" s="89" t="s">
        <v>132</v>
      </c>
      <c r="E22" s="102">
        <v>44655</v>
      </c>
      <c r="F22" s="91">
        <v>64098.890000000007</v>
      </c>
      <c r="G22" s="103">
        <v>87.710019000000003</v>
      </c>
      <c r="H22" s="91">
        <v>56.221140000000005</v>
      </c>
      <c r="I22" s="92">
        <v>8.8217580952380955E-5</v>
      </c>
      <c r="J22" s="92">
        <f t="shared" si="0"/>
        <v>9.5386214778112686E-3</v>
      </c>
      <c r="K22" s="92">
        <f>H22/'סכום נכסי הקרן'!$C$42</f>
        <v>4.9188108692582797E-4</v>
      </c>
    </row>
    <row r="23" spans="2:11" ht="16.5" customHeight="1">
      <c r="B23" s="93"/>
      <c r="C23" s="88"/>
      <c r="D23" s="88"/>
      <c r="E23" s="88"/>
      <c r="F23" s="91"/>
      <c r="G23" s="103"/>
      <c r="H23" s="88"/>
      <c r="I23" s="88"/>
      <c r="J23" s="92"/>
      <c r="K23" s="88"/>
    </row>
    <row r="24" spans="2:11" ht="16.5" customHeight="1">
      <c r="B24" s="85" t="s">
        <v>195</v>
      </c>
      <c r="C24" s="80"/>
      <c r="D24" s="81"/>
      <c r="E24" s="100"/>
      <c r="F24" s="83"/>
      <c r="G24" s="101"/>
      <c r="H24" s="83">
        <v>106.22261186800003</v>
      </c>
      <c r="I24" s="84"/>
      <c r="J24" s="84">
        <f t="shared" si="0"/>
        <v>1.8021998255341586E-2</v>
      </c>
      <c r="K24" s="84">
        <f>H24/'סכום נכסי הקרן'!$C$42</f>
        <v>9.2934603926089385E-4</v>
      </c>
    </row>
    <row r="25" spans="2:11">
      <c r="B25" s="86" t="s">
        <v>1861</v>
      </c>
      <c r="C25" s="87">
        <v>83021</v>
      </c>
      <c r="D25" s="89" t="s">
        <v>131</v>
      </c>
      <c r="E25" s="102">
        <v>44255</v>
      </c>
      <c r="F25" s="91">
        <v>2073.8300000000004</v>
      </c>
      <c r="G25" s="103">
        <v>100</v>
      </c>
      <c r="H25" s="91">
        <v>7.6731600000000011</v>
      </c>
      <c r="I25" s="92">
        <v>4.7729599999999996E-6</v>
      </c>
      <c r="J25" s="92">
        <f t="shared" si="0"/>
        <v>1.3018478241224264E-3</v>
      </c>
      <c r="K25" s="92">
        <f>H25/'סכום נכסי הקרן'!$C$42</f>
        <v>6.7132795260924747E-5</v>
      </c>
    </row>
    <row r="26" spans="2:11">
      <c r="B26" s="86" t="s">
        <v>1862</v>
      </c>
      <c r="C26" s="88">
        <v>7992</v>
      </c>
      <c r="D26" s="89" t="s">
        <v>131</v>
      </c>
      <c r="E26" s="102">
        <v>44196</v>
      </c>
      <c r="F26" s="91">
        <v>6392.3400000000011</v>
      </c>
      <c r="G26" s="103">
        <v>110.896</v>
      </c>
      <c r="H26" s="91">
        <v>26.228740000000005</v>
      </c>
      <c r="I26" s="92">
        <v>1.01E-4</v>
      </c>
      <c r="J26" s="92">
        <f t="shared" si="0"/>
        <v>4.450034679124748E-3</v>
      </c>
      <c r="K26" s="92">
        <f>H26/'סכום נכסי הקרן'!$C$42</f>
        <v>2.2947633470070056E-4</v>
      </c>
    </row>
    <row r="27" spans="2:11">
      <c r="B27" s="86" t="s">
        <v>1863</v>
      </c>
      <c r="C27" s="88">
        <v>8283</v>
      </c>
      <c r="D27" s="89" t="s">
        <v>132</v>
      </c>
      <c r="E27" s="102">
        <v>44317</v>
      </c>
      <c r="F27" s="91">
        <v>60169.760000000009</v>
      </c>
      <c r="G27" s="103">
        <v>112.24363</v>
      </c>
      <c r="H27" s="91">
        <v>67.53670000000001</v>
      </c>
      <c r="I27" s="92">
        <v>5.2866763636363641E-5</v>
      </c>
      <c r="J27" s="92">
        <f t="shared" si="0"/>
        <v>1.1458448141757643E-2</v>
      </c>
      <c r="K27" s="92">
        <f>H27/'סכום נכסי הקרן'!$C$42</f>
        <v>5.9088139093913016E-4</v>
      </c>
    </row>
    <row r="28" spans="2:11">
      <c r="B28" s="86" t="s">
        <v>1864</v>
      </c>
      <c r="C28" s="88">
        <v>8405</v>
      </c>
      <c r="D28" s="89" t="s">
        <v>131</v>
      </c>
      <c r="E28" s="102">
        <v>44581</v>
      </c>
      <c r="F28" s="91">
        <v>979.5942100000002</v>
      </c>
      <c r="G28" s="103">
        <v>131.99100000000001</v>
      </c>
      <c r="H28" s="91">
        <v>4.7840118680000003</v>
      </c>
      <c r="I28" s="92">
        <v>8.9110364921788566E-5</v>
      </c>
      <c r="J28" s="92">
        <f t="shared" si="0"/>
        <v>8.1166761033676666E-4</v>
      </c>
      <c r="K28" s="92">
        <f>H28/'סכום נכסי הקרן'!$C$42</f>
        <v>4.1855518360138211E-5</v>
      </c>
    </row>
    <row r="29" spans="2:11">
      <c r="B29" s="93"/>
      <c r="C29" s="88"/>
      <c r="D29" s="88"/>
      <c r="E29" s="88"/>
      <c r="F29" s="91"/>
      <c r="G29" s="103"/>
      <c r="H29" s="88"/>
      <c r="I29" s="88"/>
      <c r="J29" s="92"/>
      <c r="K29" s="88"/>
    </row>
    <row r="30" spans="2:11">
      <c r="B30" s="79" t="s">
        <v>1865</v>
      </c>
      <c r="C30" s="80"/>
      <c r="D30" s="81"/>
      <c r="E30" s="100"/>
      <c r="F30" s="83"/>
      <c r="G30" s="101"/>
      <c r="H30" s="83">
        <v>5684.1420134890004</v>
      </c>
      <c r="I30" s="84"/>
      <c r="J30" s="84">
        <f t="shared" si="0"/>
        <v>0.96438597817112137</v>
      </c>
      <c r="K30" s="84">
        <f>H30/'סכום נכסי הקרן'!$C$42</f>
        <v>4.9730794356637624E-2</v>
      </c>
    </row>
    <row r="31" spans="2:11">
      <c r="B31" s="85" t="s">
        <v>192</v>
      </c>
      <c r="C31" s="80"/>
      <c r="D31" s="81"/>
      <c r="E31" s="100"/>
      <c r="F31" s="83"/>
      <c r="G31" s="101"/>
      <c r="H31" s="83">
        <v>235.66669507900002</v>
      </c>
      <c r="I31" s="84"/>
      <c r="J31" s="84">
        <f t="shared" si="0"/>
        <v>3.9983810347590756E-2</v>
      </c>
      <c r="K31" s="84">
        <f>H31/'סכום נכסי הקרן'!$C$42</f>
        <v>2.0618576949467085E-3</v>
      </c>
    </row>
    <row r="32" spans="2:11">
      <c r="B32" s="86" t="s">
        <v>1866</v>
      </c>
      <c r="C32" s="87">
        <v>87255</v>
      </c>
      <c r="D32" s="89" t="s">
        <v>131</v>
      </c>
      <c r="E32" s="102">
        <v>44469</v>
      </c>
      <c r="F32" s="91">
        <v>363.16000000000008</v>
      </c>
      <c r="G32" s="103">
        <v>100</v>
      </c>
      <c r="H32" s="91">
        <v>1.3437000000000003</v>
      </c>
      <c r="I32" s="92">
        <v>6.1399999999999997E-7</v>
      </c>
      <c r="J32" s="92">
        <f t="shared" si="0"/>
        <v>2.2797555652082123E-4</v>
      </c>
      <c r="K32" s="92">
        <f>H32/'סכום נכסי הקרן'!$C$42</f>
        <v>1.1756087060885554E-5</v>
      </c>
    </row>
    <row r="33" spans="2:11">
      <c r="B33" s="86" t="s">
        <v>1867</v>
      </c>
      <c r="C33" s="87">
        <v>87254</v>
      </c>
      <c r="D33" s="89" t="s">
        <v>131</v>
      </c>
      <c r="E33" s="102">
        <v>44469</v>
      </c>
      <c r="F33" s="91">
        <v>1275.0200000000002</v>
      </c>
      <c r="G33" s="103">
        <v>100</v>
      </c>
      <c r="H33" s="91">
        <v>4.7175800000000008</v>
      </c>
      <c r="I33" s="92">
        <v>6.1399999999999997E-7</v>
      </c>
      <c r="J33" s="92">
        <f t="shared" si="0"/>
        <v>8.0039661079965444E-4</v>
      </c>
      <c r="K33" s="92">
        <f>H33/'סכום נכסי הקרן'!$C$42</f>
        <v>4.1274303190215425E-5</v>
      </c>
    </row>
    <row r="34" spans="2:11">
      <c r="B34" s="86" t="s">
        <v>1868</v>
      </c>
      <c r="C34" s="88">
        <v>9239</v>
      </c>
      <c r="D34" s="89" t="s">
        <v>131</v>
      </c>
      <c r="E34" s="102">
        <v>44742</v>
      </c>
      <c r="F34" s="91">
        <v>753.58407100000011</v>
      </c>
      <c r="G34" s="103">
        <v>100</v>
      </c>
      <c r="H34" s="91">
        <v>2.7882610720000001</v>
      </c>
      <c r="I34" s="92">
        <v>1.9322687017629485E-5</v>
      </c>
      <c r="J34" s="92">
        <f t="shared" si="0"/>
        <v>4.7306345881859154E-4</v>
      </c>
      <c r="K34" s="92">
        <f>H34/'סכום נכסי הקרן'!$C$42</f>
        <v>2.4394611826233591E-5</v>
      </c>
    </row>
    <row r="35" spans="2:11">
      <c r="B35" s="86" t="s">
        <v>1869</v>
      </c>
      <c r="C35" s="87">
        <v>87253</v>
      </c>
      <c r="D35" s="89" t="s">
        <v>131</v>
      </c>
      <c r="E35" s="102">
        <v>44469</v>
      </c>
      <c r="F35" s="91">
        <v>296.67000000000007</v>
      </c>
      <c r="G35" s="103">
        <v>100</v>
      </c>
      <c r="H35" s="91">
        <v>1.0977000000000001</v>
      </c>
      <c r="I35" s="92">
        <v>2.72372E-6</v>
      </c>
      <c r="J35" s="92">
        <f t="shared" si="0"/>
        <v>1.8623857140202829E-4</v>
      </c>
      <c r="K35" s="92">
        <f>H35/'סכום נכסי הקרן'!$C$42</f>
        <v>9.603822852373349E-6</v>
      </c>
    </row>
    <row r="36" spans="2:11">
      <c r="B36" s="86" t="s">
        <v>1870</v>
      </c>
      <c r="C36" s="87">
        <v>87259</v>
      </c>
      <c r="D36" s="89" t="s">
        <v>131</v>
      </c>
      <c r="E36" s="102">
        <v>44469</v>
      </c>
      <c r="F36" s="91">
        <v>328.31000000000006</v>
      </c>
      <c r="G36" s="103">
        <v>100</v>
      </c>
      <c r="H36" s="91">
        <v>1.2147500000000002</v>
      </c>
      <c r="I36" s="92">
        <v>1.5245800000000001E-6</v>
      </c>
      <c r="J36" s="92">
        <f t="shared" si="0"/>
        <v>2.0609757184168159E-4</v>
      </c>
      <c r="K36" s="92">
        <f>H36/'סכום נכסי הקרן'!$C$42</f>
        <v>1.0627898159716249E-5</v>
      </c>
    </row>
    <row r="37" spans="2:11">
      <c r="B37" s="86" t="s">
        <v>1871</v>
      </c>
      <c r="C37" s="87">
        <v>87252</v>
      </c>
      <c r="D37" s="89" t="s">
        <v>131</v>
      </c>
      <c r="E37" s="102">
        <v>44469</v>
      </c>
      <c r="F37" s="91">
        <v>931.65000000000009</v>
      </c>
      <c r="G37" s="103">
        <v>100</v>
      </c>
      <c r="H37" s="91">
        <v>3.4470900000000007</v>
      </c>
      <c r="I37" s="92">
        <v>1.6107299999999999E-6</v>
      </c>
      <c r="J37" s="92">
        <f t="shared" si="0"/>
        <v>5.8484204891520253E-4</v>
      </c>
      <c r="K37" s="92">
        <f>H37/'סכום נכסי הקרן'!$C$42</f>
        <v>3.0158733457399702E-5</v>
      </c>
    </row>
    <row r="38" spans="2:11">
      <c r="B38" s="86" t="s">
        <v>1872</v>
      </c>
      <c r="C38" s="87">
        <v>87251</v>
      </c>
      <c r="D38" s="89" t="s">
        <v>131</v>
      </c>
      <c r="E38" s="102">
        <v>44469</v>
      </c>
      <c r="F38" s="91">
        <v>2952.6400000000008</v>
      </c>
      <c r="G38" s="103">
        <v>100</v>
      </c>
      <c r="H38" s="91">
        <v>10.924760000000003</v>
      </c>
      <c r="I38" s="92">
        <v>9.3200000000000003E-7</v>
      </c>
      <c r="J38" s="92">
        <f t="shared" si="0"/>
        <v>1.8535225428714793E-3</v>
      </c>
      <c r="K38" s="92">
        <f>H38/'סכום נכסי הקרן'!$C$42</f>
        <v>9.5581178595877093E-5</v>
      </c>
    </row>
    <row r="39" spans="2:11">
      <c r="B39" s="86" t="s">
        <v>1873</v>
      </c>
      <c r="C39" s="88">
        <v>9457</v>
      </c>
      <c r="D39" s="89" t="s">
        <v>131</v>
      </c>
      <c r="E39" s="102">
        <v>44893</v>
      </c>
      <c r="F39" s="91">
        <v>635.2005620000001</v>
      </c>
      <c r="G39" s="103">
        <v>100</v>
      </c>
      <c r="H39" s="91">
        <v>2.3502420810000002</v>
      </c>
      <c r="I39" s="92">
        <v>3.0764064284588295E-4</v>
      </c>
      <c r="J39" s="92">
        <f t="shared" si="0"/>
        <v>3.9874804374088552E-4</v>
      </c>
      <c r="K39" s="92">
        <f>H39/'סכום נכסי הקרן'!$C$42</f>
        <v>2.0562365497055019E-5</v>
      </c>
    </row>
    <row r="40" spans="2:11">
      <c r="B40" s="86" t="s">
        <v>1874</v>
      </c>
      <c r="C40" s="88">
        <v>8338</v>
      </c>
      <c r="D40" s="89" t="s">
        <v>131</v>
      </c>
      <c r="E40" s="102">
        <v>44561</v>
      </c>
      <c r="F40" s="91">
        <v>3137.9316430000008</v>
      </c>
      <c r="G40" s="103">
        <v>72.008200000000002</v>
      </c>
      <c r="H40" s="91">
        <v>8.3604019260000015</v>
      </c>
      <c r="I40" s="92">
        <v>1.0459781856760021E-4</v>
      </c>
      <c r="J40" s="92">
        <f t="shared" si="0"/>
        <v>1.418447035660933E-3</v>
      </c>
      <c r="K40" s="92">
        <f>H40/'סכום נכסי הקרן'!$C$42</f>
        <v>7.3145503390675937E-5</v>
      </c>
    </row>
    <row r="41" spans="2:11">
      <c r="B41" s="86" t="s">
        <v>1875</v>
      </c>
      <c r="C41" s="87">
        <v>87257</v>
      </c>
      <c r="D41" s="89" t="s">
        <v>131</v>
      </c>
      <c r="E41" s="102">
        <v>44469</v>
      </c>
      <c r="F41" s="91">
        <v>136.71000000000004</v>
      </c>
      <c r="G41" s="103">
        <v>100</v>
      </c>
      <c r="H41" s="91">
        <v>0.50582000000000005</v>
      </c>
      <c r="I41" s="92">
        <v>5.0695099999999993E-6</v>
      </c>
      <c r="J41" s="92">
        <f t="shared" si="0"/>
        <v>8.5818706556048055E-5</v>
      </c>
      <c r="K41" s="92">
        <f>H41/'סכום נכסי הקרן'!$C$42</f>
        <v>4.425440170527E-6</v>
      </c>
    </row>
    <row r="42" spans="2:11">
      <c r="B42" s="86" t="s">
        <v>1876</v>
      </c>
      <c r="C42" s="87">
        <v>872510</v>
      </c>
      <c r="D42" s="89" t="s">
        <v>131</v>
      </c>
      <c r="E42" s="102">
        <v>44469</v>
      </c>
      <c r="F42" s="91">
        <v>37.840000000000011</v>
      </c>
      <c r="G42" s="103">
        <v>100</v>
      </c>
      <c r="H42" s="91">
        <v>0.14000000000000004</v>
      </c>
      <c r="I42" s="92">
        <v>4.8333300000000004E-6</v>
      </c>
      <c r="J42" s="92">
        <f t="shared" si="0"/>
        <v>2.3752755758662628E-5</v>
      </c>
      <c r="K42" s="92">
        <f>H42/'סכום נכסי הקרן'!$C$42</f>
        <v>1.2248658097223915E-6</v>
      </c>
    </row>
    <row r="43" spans="2:11">
      <c r="B43" s="86" t="s">
        <v>1877</v>
      </c>
      <c r="C43" s="87">
        <v>87256</v>
      </c>
      <c r="D43" s="89" t="s">
        <v>131</v>
      </c>
      <c r="E43" s="102">
        <v>44469</v>
      </c>
      <c r="F43" s="91">
        <v>507.81000000000006</v>
      </c>
      <c r="G43" s="103">
        <v>100</v>
      </c>
      <c r="H43" s="91">
        <v>1.8789100000000003</v>
      </c>
      <c r="I43" s="92">
        <v>2.4947499999999997E-6</v>
      </c>
      <c r="J43" s="92">
        <f t="shared" si="0"/>
        <v>3.1878064516077708E-4</v>
      </c>
      <c r="K43" s="92">
        <f>H43/'סכום נכסי הקרן'!$C$42</f>
        <v>1.6438661561039275E-5</v>
      </c>
    </row>
    <row r="44" spans="2:11">
      <c r="B44" s="86" t="s">
        <v>1878</v>
      </c>
      <c r="C44" s="87">
        <v>87258</v>
      </c>
      <c r="D44" s="89" t="s">
        <v>131</v>
      </c>
      <c r="E44" s="102">
        <v>44469</v>
      </c>
      <c r="F44" s="91">
        <v>519.7600000000001</v>
      </c>
      <c r="G44" s="103">
        <v>100</v>
      </c>
      <c r="H44" s="91">
        <v>1.9231000000000003</v>
      </c>
      <c r="I44" s="92">
        <v>2.4574500000000001E-6</v>
      </c>
      <c r="J44" s="92">
        <f t="shared" si="0"/>
        <v>3.262780328534578E-4</v>
      </c>
      <c r="K44" s="92">
        <f>H44/'סכום נכסי הקרן'!$C$42</f>
        <v>1.6825281704836649E-5</v>
      </c>
    </row>
    <row r="45" spans="2:11">
      <c r="B45" s="86" t="s">
        <v>1879</v>
      </c>
      <c r="C45" s="88">
        <v>8322</v>
      </c>
      <c r="D45" s="89" t="s">
        <v>131</v>
      </c>
      <c r="E45" s="102">
        <v>44197</v>
      </c>
      <c r="F45" s="91">
        <v>25698.190000000006</v>
      </c>
      <c r="G45" s="103">
        <v>102.2908</v>
      </c>
      <c r="H45" s="91">
        <v>97.261450000000011</v>
      </c>
      <c r="I45" s="92">
        <v>1.3181878866666666E-4</v>
      </c>
      <c r="J45" s="92">
        <f t="shared" si="0"/>
        <v>1.6501624761309834E-2</v>
      </c>
      <c r="K45" s="92">
        <f>H45/'סכום נכסי הקרן'!$C$42</f>
        <v>8.509444622073134E-4</v>
      </c>
    </row>
    <row r="46" spans="2:11">
      <c r="B46" s="86" t="s">
        <v>1880</v>
      </c>
      <c r="C46" s="88">
        <v>9273</v>
      </c>
      <c r="D46" s="89" t="s">
        <v>131</v>
      </c>
      <c r="E46" s="102">
        <v>44852</v>
      </c>
      <c r="F46" s="91">
        <v>3212.2300000000005</v>
      </c>
      <c r="G46" s="103">
        <v>82.215999999999994</v>
      </c>
      <c r="H46" s="91">
        <v>9.7715900000000016</v>
      </c>
      <c r="I46" s="92">
        <v>1.5981492537313433E-4</v>
      </c>
      <c r="J46" s="92">
        <f t="shared" si="0"/>
        <v>1.6578727903127865E-3</v>
      </c>
      <c r="K46" s="92">
        <f>H46/'סכום נכסי הקרן'!$C$42</f>
        <v>8.5492046411608728E-5</v>
      </c>
    </row>
    <row r="47" spans="2:11">
      <c r="B47" s="86" t="s">
        <v>1881</v>
      </c>
      <c r="C47" s="88">
        <v>8316</v>
      </c>
      <c r="D47" s="89" t="s">
        <v>131</v>
      </c>
      <c r="E47" s="102">
        <v>44378</v>
      </c>
      <c r="F47" s="91">
        <v>21634.270000000004</v>
      </c>
      <c r="G47" s="103">
        <v>109.86239999999999</v>
      </c>
      <c r="H47" s="91">
        <v>87.941339999999997</v>
      </c>
      <c r="I47" s="92">
        <v>1.4027748258064516E-4</v>
      </c>
      <c r="J47" s="92">
        <f t="shared" si="0"/>
        <v>1.492035121506791E-2</v>
      </c>
      <c r="K47" s="92">
        <f>H47/'סכום נכסי הקרן'!$C$42</f>
        <v>7.6940243305122929E-4</v>
      </c>
    </row>
    <row r="48" spans="2:11">
      <c r="B48" s="93"/>
      <c r="C48" s="88"/>
      <c r="D48" s="88"/>
      <c r="E48" s="88"/>
      <c r="F48" s="91"/>
      <c r="G48" s="103"/>
      <c r="H48" s="88"/>
      <c r="I48" s="88"/>
      <c r="J48" s="92"/>
      <c r="K48" s="88"/>
    </row>
    <row r="49" spans="2:11">
      <c r="B49" s="85" t="s">
        <v>1882</v>
      </c>
      <c r="C49" s="88"/>
      <c r="D49" s="89"/>
      <c r="E49" s="102"/>
      <c r="F49" s="91"/>
      <c r="G49" s="103"/>
      <c r="H49" s="91">
        <v>10.641339880000002</v>
      </c>
      <c r="I49" s="92"/>
      <c r="J49" s="92">
        <f t="shared" si="0"/>
        <v>1.8054367651039731E-3</v>
      </c>
      <c r="K49" s="92">
        <f>H49/'סכום נכסי הקרן'!$C$42</f>
        <v>9.3101524204624114E-5</v>
      </c>
    </row>
    <row r="50" spans="2:11">
      <c r="B50" s="86" t="s">
        <v>1883</v>
      </c>
      <c r="C50" s="88" t="s">
        <v>1884</v>
      </c>
      <c r="D50" s="89" t="s">
        <v>131</v>
      </c>
      <c r="E50" s="102">
        <v>44616</v>
      </c>
      <c r="F50" s="91">
        <v>2.8362120000000006</v>
      </c>
      <c r="G50" s="103">
        <v>101404.19</v>
      </c>
      <c r="H50" s="91">
        <v>10.641339880000002</v>
      </c>
      <c r="I50" s="92">
        <v>3.7735247801418446E-6</v>
      </c>
      <c r="J50" s="92">
        <f t="shared" si="0"/>
        <v>1.8054367651039731E-3</v>
      </c>
      <c r="K50" s="92">
        <f>H50/'סכום נכסי הקרן'!$C$42</f>
        <v>9.3101524204624114E-5</v>
      </c>
    </row>
    <row r="51" spans="2:11">
      <c r="B51" s="93"/>
      <c r="C51" s="88"/>
      <c r="D51" s="88"/>
      <c r="E51" s="88"/>
      <c r="F51" s="91"/>
      <c r="G51" s="103"/>
      <c r="H51" s="88"/>
      <c r="I51" s="88"/>
      <c r="J51" s="92"/>
      <c r="K51" s="88"/>
    </row>
    <row r="52" spans="2:11">
      <c r="B52" s="85" t="s">
        <v>194</v>
      </c>
      <c r="C52" s="80"/>
      <c r="D52" s="81"/>
      <c r="E52" s="100"/>
      <c r="F52" s="83"/>
      <c r="G52" s="101"/>
      <c r="H52" s="83">
        <v>189.49121000000005</v>
      </c>
      <c r="I52" s="84"/>
      <c r="J52" s="84">
        <f t="shared" si="0"/>
        <v>3.2149560211024636E-2</v>
      </c>
      <c r="K52" s="84">
        <f>H52/'סכום נכסי הקרן'!$C$42</f>
        <v>1.6578664597994696E-3</v>
      </c>
    </row>
    <row r="53" spans="2:11">
      <c r="B53" s="86" t="s">
        <v>1885</v>
      </c>
      <c r="C53" s="88">
        <v>8404</v>
      </c>
      <c r="D53" s="89" t="s">
        <v>131</v>
      </c>
      <c r="E53" s="102">
        <v>44469</v>
      </c>
      <c r="F53" s="91">
        <v>34932.640000000007</v>
      </c>
      <c r="G53" s="103">
        <v>102.2801</v>
      </c>
      <c r="H53" s="91">
        <v>132.19782000000001</v>
      </c>
      <c r="I53" s="92">
        <v>1.0380294957142857E-4</v>
      </c>
      <c r="J53" s="92">
        <f t="shared" si="0"/>
        <v>2.2429018073483176E-2</v>
      </c>
      <c r="K53" s="92">
        <f>H53/'סכום נכסי הקרן'!$C$42</f>
        <v>1.1566042131273923E-3</v>
      </c>
    </row>
    <row r="54" spans="2:11">
      <c r="B54" s="86" t="s">
        <v>1886</v>
      </c>
      <c r="C54" s="88">
        <v>9489</v>
      </c>
      <c r="D54" s="89" t="s">
        <v>131</v>
      </c>
      <c r="E54" s="102">
        <v>44665</v>
      </c>
      <c r="F54" s="91">
        <v>15484.700000000003</v>
      </c>
      <c r="G54" s="103">
        <v>100</v>
      </c>
      <c r="H54" s="91">
        <v>57.293390000000009</v>
      </c>
      <c r="I54" s="92">
        <v>4.9530698319999999E-5</v>
      </c>
      <c r="J54" s="92">
        <f t="shared" si="0"/>
        <v>9.7205421375414543E-3</v>
      </c>
      <c r="K54" s="92">
        <f>H54/'סכום נכסי הקרן'!$C$42</f>
        <v>5.012622466720769E-4</v>
      </c>
    </row>
    <row r="55" spans="2:11">
      <c r="B55" s="93"/>
      <c r="C55" s="88"/>
      <c r="D55" s="88"/>
      <c r="E55" s="88"/>
      <c r="F55" s="91"/>
      <c r="G55" s="103"/>
      <c r="H55" s="88"/>
      <c r="I55" s="88"/>
      <c r="J55" s="92"/>
      <c r="K55" s="88"/>
    </row>
    <row r="56" spans="2:11">
      <c r="B56" s="85" t="s">
        <v>195</v>
      </c>
      <c r="C56" s="80"/>
      <c r="D56" s="81"/>
      <c r="E56" s="100"/>
      <c r="F56" s="83"/>
      <c r="G56" s="101"/>
      <c r="H56" s="83">
        <v>5248.3427685300012</v>
      </c>
      <c r="I56" s="84"/>
      <c r="J56" s="84">
        <f t="shared" si="0"/>
        <v>0.89044717084740221</v>
      </c>
      <c r="K56" s="84">
        <f>H56/'סכום נכסי הקרן'!$C$42</f>
        <v>4.5917968677686827E-2</v>
      </c>
    </row>
    <row r="57" spans="2:11">
      <c r="B57" s="86" t="s">
        <v>1887</v>
      </c>
      <c r="C57" s="88">
        <v>8417</v>
      </c>
      <c r="D57" s="89" t="s">
        <v>133</v>
      </c>
      <c r="E57" s="102">
        <v>44713</v>
      </c>
      <c r="F57" s="91">
        <v>6571.69</v>
      </c>
      <c r="G57" s="103">
        <v>104.3445</v>
      </c>
      <c r="H57" s="91">
        <v>27.555660000000003</v>
      </c>
      <c r="I57" s="92">
        <v>1.2699600000000001E-6</v>
      </c>
      <c r="J57" s="92">
        <f t="shared" si="0"/>
        <v>4.6751632982053523E-3</v>
      </c>
      <c r="K57" s="92">
        <f>H57/'סכום נכסי הקרן'!$C$42</f>
        <v>2.4108561284524936E-4</v>
      </c>
    </row>
    <row r="58" spans="2:11">
      <c r="B58" s="86" t="s">
        <v>1888</v>
      </c>
      <c r="C58" s="88">
        <v>9282</v>
      </c>
      <c r="D58" s="89" t="s">
        <v>131</v>
      </c>
      <c r="E58" s="102">
        <v>44848</v>
      </c>
      <c r="F58" s="91">
        <v>7135.130000000001</v>
      </c>
      <c r="G58" s="103">
        <v>105.18510000000001</v>
      </c>
      <c r="H58" s="91">
        <v>27.768840000000004</v>
      </c>
      <c r="I58" s="92">
        <v>7.8736759999999999E-5</v>
      </c>
      <c r="J58" s="92">
        <f t="shared" si="0"/>
        <v>4.7113319587241504E-3</v>
      </c>
      <c r="K58" s="92">
        <f>H58/'סכום נכסי הקרן'!$C$42</f>
        <v>2.4295073351179665E-4</v>
      </c>
    </row>
    <row r="59" spans="2:11">
      <c r="B59" s="86" t="s">
        <v>1889</v>
      </c>
      <c r="C59" s="88">
        <v>8400</v>
      </c>
      <c r="D59" s="89" t="s">
        <v>131</v>
      </c>
      <c r="E59" s="102">
        <v>44544</v>
      </c>
      <c r="F59" s="91">
        <v>4603.2680060000012</v>
      </c>
      <c r="G59" s="103">
        <v>111.9472</v>
      </c>
      <c r="H59" s="91">
        <v>19.066949665000003</v>
      </c>
      <c r="I59" s="92">
        <v>1.2859264521286655E-5</v>
      </c>
      <c r="J59" s="92">
        <f t="shared" si="0"/>
        <v>3.234947131824708E-3</v>
      </c>
      <c r="K59" s="92">
        <f>H59/'סכום נכסי הקרן'!$C$42</f>
        <v>1.6681753385968789E-4</v>
      </c>
    </row>
    <row r="60" spans="2:11">
      <c r="B60" s="86" t="s">
        <v>1890</v>
      </c>
      <c r="C60" s="88">
        <v>8843</v>
      </c>
      <c r="D60" s="89" t="s">
        <v>131</v>
      </c>
      <c r="E60" s="102">
        <v>44562</v>
      </c>
      <c r="F60" s="91">
        <v>6310.7876829999996</v>
      </c>
      <c r="G60" s="103">
        <v>100.0896</v>
      </c>
      <c r="H60" s="91">
        <v>23.370835942999999</v>
      </c>
      <c r="I60" s="92">
        <v>1.3366555457427457E-5</v>
      </c>
      <c r="J60" s="92">
        <f t="shared" si="0"/>
        <v>3.965155414498947E-3</v>
      </c>
      <c r="K60" s="92">
        <f>H60/'סכום נכסי הקרן'!$C$42</f>
        <v>2.0447241350865614E-4</v>
      </c>
    </row>
    <row r="61" spans="2:11">
      <c r="B61" s="86" t="s">
        <v>1891</v>
      </c>
      <c r="C61" s="88">
        <v>8318</v>
      </c>
      <c r="D61" s="89" t="s">
        <v>133</v>
      </c>
      <c r="E61" s="102">
        <v>44256</v>
      </c>
      <c r="F61" s="91">
        <v>5689.8300000000008</v>
      </c>
      <c r="G61" s="103">
        <v>104.997</v>
      </c>
      <c r="H61" s="91">
        <v>24.007120000000008</v>
      </c>
      <c r="I61" s="92">
        <v>1.5384615384615384E-5</v>
      </c>
      <c r="J61" s="92">
        <f t="shared" si="0"/>
        <v>4.0731089844921768E-3</v>
      </c>
      <c r="K61" s="92">
        <f>H61/'סכום נכסי הקרן'!$C$42</f>
        <v>2.1003928912787586E-4</v>
      </c>
    </row>
    <row r="62" spans="2:11">
      <c r="B62" s="86" t="s">
        <v>1892</v>
      </c>
      <c r="C62" s="88">
        <v>9391</v>
      </c>
      <c r="D62" s="89" t="s">
        <v>133</v>
      </c>
      <c r="E62" s="102">
        <v>44608</v>
      </c>
      <c r="F62" s="91">
        <v>18628.413992000002</v>
      </c>
      <c r="G62" s="103">
        <v>95.853200000000001</v>
      </c>
      <c r="H62" s="91">
        <v>71.754058398000012</v>
      </c>
      <c r="I62" s="92">
        <v>6.2900248403232306E-6</v>
      </c>
      <c r="J62" s="92">
        <f t="shared" si="0"/>
        <v>1.2173975884432205E-2</v>
      </c>
      <c r="K62" s="92">
        <f>H62/'סכום נכסי הקרן'!$C$42</f>
        <v>6.2777923457524309E-4</v>
      </c>
    </row>
    <row r="63" spans="2:11">
      <c r="B63" s="86" t="s">
        <v>1893</v>
      </c>
      <c r="C63" s="87">
        <v>84032</v>
      </c>
      <c r="D63" s="89" t="s">
        <v>131</v>
      </c>
      <c r="E63" s="102">
        <v>44314</v>
      </c>
      <c r="F63" s="91">
        <v>6204.4</v>
      </c>
      <c r="G63" s="103">
        <v>100</v>
      </c>
      <c r="H63" s="91">
        <v>22.95628</v>
      </c>
      <c r="I63" s="92">
        <v>9.4649330000000004E-5</v>
      </c>
      <c r="J63" s="92">
        <f t="shared" si="0"/>
        <v>3.8948207997676538E-3</v>
      </c>
      <c r="K63" s="92">
        <f>H63/'סכום נכסי הקרן'!$C$42</f>
        <v>2.0084544636009952E-4</v>
      </c>
    </row>
    <row r="64" spans="2:11">
      <c r="B64" s="86" t="s">
        <v>1894</v>
      </c>
      <c r="C64" s="88">
        <v>8314</v>
      </c>
      <c r="D64" s="89" t="s">
        <v>131</v>
      </c>
      <c r="E64" s="102">
        <v>44264</v>
      </c>
      <c r="F64" s="91">
        <v>7266.8200000000015</v>
      </c>
      <c r="G64" s="103">
        <v>101.2647</v>
      </c>
      <c r="H64" s="91">
        <v>27.227270000000004</v>
      </c>
      <c r="I64" s="92">
        <v>1.9350065644444446E-5</v>
      </c>
      <c r="J64" s="92">
        <f t="shared" si="0"/>
        <v>4.6194478163225864E-3</v>
      </c>
      <c r="K64" s="92">
        <f>H64/'סכום נכסי הקרן'!$C$42</f>
        <v>2.3821251510771553E-4</v>
      </c>
    </row>
    <row r="65" spans="2:11">
      <c r="B65" s="86" t="s">
        <v>1895</v>
      </c>
      <c r="C65" s="87">
        <v>84035</v>
      </c>
      <c r="D65" s="89" t="s">
        <v>131</v>
      </c>
      <c r="E65" s="102">
        <v>44314</v>
      </c>
      <c r="F65" s="91">
        <v>2970.47</v>
      </c>
      <c r="G65" s="103">
        <v>100</v>
      </c>
      <c r="H65" s="91">
        <v>10.990740000000002</v>
      </c>
      <c r="I65" s="92">
        <v>4.7324660000000002E-5</v>
      </c>
      <c r="J65" s="92">
        <f t="shared" si="0"/>
        <v>1.8647168773354547E-3</v>
      </c>
      <c r="K65" s="92">
        <f>H65/'סכום נכסי הקרן'!$C$42</f>
        <v>9.6158440353916264E-5</v>
      </c>
    </row>
    <row r="66" spans="2:11">
      <c r="B66" s="86" t="s">
        <v>1896</v>
      </c>
      <c r="C66" s="88">
        <v>8337</v>
      </c>
      <c r="D66" s="89" t="s">
        <v>131</v>
      </c>
      <c r="E66" s="102">
        <v>44470</v>
      </c>
      <c r="F66" s="91">
        <v>14323.569044000002</v>
      </c>
      <c r="G66" s="103">
        <v>140.2731</v>
      </c>
      <c r="H66" s="91">
        <v>74.340822994000007</v>
      </c>
      <c r="I66" s="92">
        <v>2.7819303276136093E-5</v>
      </c>
      <c r="J66" s="92">
        <f t="shared" si="0"/>
        <v>1.261285293910323E-2</v>
      </c>
      <c r="K66" s="92">
        <f>H66/'סכום נכסי הקרן'!$C$42</f>
        <v>6.5041094537124844E-4</v>
      </c>
    </row>
    <row r="67" spans="2:11">
      <c r="B67" s="86" t="s">
        <v>1897</v>
      </c>
      <c r="C67" s="88">
        <v>9237</v>
      </c>
      <c r="D67" s="89" t="s">
        <v>131</v>
      </c>
      <c r="E67" s="102">
        <v>44712</v>
      </c>
      <c r="F67" s="91">
        <v>11184.98</v>
      </c>
      <c r="G67" s="103">
        <v>134.3717</v>
      </c>
      <c r="H67" s="91">
        <v>55.608970000000006</v>
      </c>
      <c r="I67" s="92">
        <v>8.2209090909090909E-6</v>
      </c>
      <c r="J67" s="92">
        <f t="shared" si="0"/>
        <v>9.4347591600056936E-3</v>
      </c>
      <c r="K67" s="92">
        <f>H67/'סכום נכסי הקרן'!$C$42</f>
        <v>4.8652518619198693E-4</v>
      </c>
    </row>
    <row r="68" spans="2:11">
      <c r="B68" s="86" t="s">
        <v>1898</v>
      </c>
      <c r="C68" s="87">
        <v>87343</v>
      </c>
      <c r="D68" s="89" t="s">
        <v>131</v>
      </c>
      <c r="E68" s="102">
        <v>44421</v>
      </c>
      <c r="F68" s="91">
        <v>2792.7</v>
      </c>
      <c r="G68" s="103">
        <v>100</v>
      </c>
      <c r="H68" s="91">
        <v>10.333000000000002</v>
      </c>
      <c r="I68" s="92">
        <v>4.2866099999999996E-6</v>
      </c>
      <c r="J68" s="92">
        <f t="shared" si="0"/>
        <v>1.753123037530435E-3</v>
      </c>
      <c r="K68" s="92">
        <f>H68/'סכום נכסי הקרן'!$C$42</f>
        <v>9.0403845799010509E-5</v>
      </c>
    </row>
    <row r="69" spans="2:11">
      <c r="B69" s="86" t="s">
        <v>1899</v>
      </c>
      <c r="C69" s="87">
        <v>87342</v>
      </c>
      <c r="D69" s="89" t="s">
        <v>131</v>
      </c>
      <c r="E69" s="102">
        <v>44421</v>
      </c>
      <c r="F69" s="91">
        <v>1515.5500000000002</v>
      </c>
      <c r="G69" s="103">
        <v>100</v>
      </c>
      <c r="H69" s="91">
        <v>5.6075299999999997</v>
      </c>
      <c r="I69" s="92">
        <v>4.9474600000000002E-6</v>
      </c>
      <c r="J69" s="92">
        <f t="shared" si="0"/>
        <v>9.513877892812385E-4</v>
      </c>
      <c r="K69" s="92">
        <f>H69/'סכום נכסי הקרן'!$C$42</f>
        <v>4.906051267137571E-5</v>
      </c>
    </row>
    <row r="70" spans="2:11">
      <c r="B70" s="86" t="s">
        <v>1900</v>
      </c>
      <c r="C70" s="88">
        <v>9011</v>
      </c>
      <c r="D70" s="89" t="s">
        <v>134</v>
      </c>
      <c r="E70" s="102">
        <v>44644</v>
      </c>
      <c r="F70" s="91">
        <v>19414.699902000004</v>
      </c>
      <c r="G70" s="103">
        <v>103.40689999999999</v>
      </c>
      <c r="H70" s="91">
        <v>93.769623886000019</v>
      </c>
      <c r="I70" s="92">
        <v>2.5772836445878987E-5</v>
      </c>
      <c r="J70" s="92">
        <f t="shared" si="0"/>
        <v>1.5909192669612965E-2</v>
      </c>
      <c r="K70" s="92">
        <f>H70/'סכום נכסי הקרן'!$C$42</f>
        <v>8.2039433063206774E-4</v>
      </c>
    </row>
    <row r="71" spans="2:11">
      <c r="B71" s="86" t="s">
        <v>1901</v>
      </c>
      <c r="C71" s="88">
        <v>8413</v>
      </c>
      <c r="D71" s="89" t="s">
        <v>133</v>
      </c>
      <c r="E71" s="102">
        <v>44661</v>
      </c>
      <c r="F71" s="91">
        <v>2080.2700000000004</v>
      </c>
      <c r="G71" s="103">
        <v>96.896000000000001</v>
      </c>
      <c r="H71" s="91">
        <v>8.1000900000000016</v>
      </c>
      <c r="I71" s="92">
        <v>1.1331E-5</v>
      </c>
      <c r="J71" s="92">
        <f t="shared" si="0"/>
        <v>1.3742818528084681E-3</v>
      </c>
      <c r="K71" s="92">
        <f>H71/'סכום נכסי הקרן'!$C$42</f>
        <v>7.0868023547673183E-5</v>
      </c>
    </row>
    <row r="72" spans="2:11">
      <c r="B72" s="86" t="s">
        <v>1902</v>
      </c>
      <c r="C72" s="88">
        <v>8323</v>
      </c>
      <c r="D72" s="89" t="s">
        <v>131</v>
      </c>
      <c r="E72" s="102">
        <v>44406</v>
      </c>
      <c r="F72" s="91">
        <v>43787.790000000008</v>
      </c>
      <c r="G72" s="103">
        <v>87.685599999999994</v>
      </c>
      <c r="H72" s="91">
        <v>142.06368000000003</v>
      </c>
      <c r="I72" s="92">
        <v>2.4734159999999999E-6</v>
      </c>
      <c r="J72" s="92">
        <f t="shared" si="0"/>
        <v>2.4102884951548605E-2</v>
      </c>
      <c r="K72" s="92">
        <f>H72/'סכום נכסי הקרן'!$C$42</f>
        <v>1.2429210316810193E-3</v>
      </c>
    </row>
    <row r="73" spans="2:11">
      <c r="B73" s="86" t="s">
        <v>1903</v>
      </c>
      <c r="C73" s="88">
        <v>9317</v>
      </c>
      <c r="D73" s="89" t="s">
        <v>133</v>
      </c>
      <c r="E73" s="102">
        <v>44545</v>
      </c>
      <c r="F73" s="91">
        <v>19108.444175000001</v>
      </c>
      <c r="G73" s="103">
        <v>103.5138</v>
      </c>
      <c r="H73" s="91">
        <v>79.485434472000009</v>
      </c>
      <c r="I73" s="92">
        <v>4.9398018298232104E-6</v>
      </c>
      <c r="J73" s="92">
        <f t="shared" si="0"/>
        <v>1.3485700795604275E-2</v>
      </c>
      <c r="K73" s="92">
        <f>H73/'סכום נכסי הקרן'!$C$42</f>
        <v>6.9542136468344544E-4</v>
      </c>
    </row>
    <row r="74" spans="2:11">
      <c r="B74" s="86" t="s">
        <v>1904</v>
      </c>
      <c r="C74" s="88">
        <v>9600</v>
      </c>
      <c r="D74" s="89" t="s">
        <v>131</v>
      </c>
      <c r="E74" s="102">
        <v>44967</v>
      </c>
      <c r="F74" s="91">
        <v>49104.70732400001</v>
      </c>
      <c r="G74" s="103">
        <v>100.3535</v>
      </c>
      <c r="H74" s="91">
        <v>182.32968216100002</v>
      </c>
      <c r="I74" s="92">
        <v>1.9641874794863067E-4</v>
      </c>
      <c r="J74" s="92">
        <f t="shared" si="0"/>
        <v>3.0934517199462989E-2</v>
      </c>
      <c r="K74" s="92">
        <f>H74/'סכום נכסי הקרן'!$C$42</f>
        <v>1.5952099555468537E-3</v>
      </c>
    </row>
    <row r="75" spans="2:11">
      <c r="B75" s="86" t="s">
        <v>1905</v>
      </c>
      <c r="C75" s="88">
        <v>9246</v>
      </c>
      <c r="D75" s="89" t="s">
        <v>133</v>
      </c>
      <c r="E75" s="102">
        <v>44816</v>
      </c>
      <c r="F75" s="91">
        <v>44742.360000000008</v>
      </c>
      <c r="G75" s="103">
        <v>88.216899999999995</v>
      </c>
      <c r="H75" s="91">
        <v>158.61148000000003</v>
      </c>
      <c r="I75" s="92">
        <v>2.7480681818181817E-5</v>
      </c>
      <c r="J75" s="92">
        <f t="shared" ref="J75:J122" si="1">IFERROR(H75/$H$11,0)</f>
        <v>2.6910426749714299E-2</v>
      </c>
      <c r="K75" s="92">
        <f>H75/'סכום נכסי הקרן'!$C$42</f>
        <v>1.3876984205819063E-3</v>
      </c>
    </row>
    <row r="76" spans="2:11">
      <c r="B76" s="86" t="s">
        <v>1906</v>
      </c>
      <c r="C76" s="88">
        <v>9245</v>
      </c>
      <c r="D76" s="89" t="s">
        <v>131</v>
      </c>
      <c r="E76" s="102">
        <v>44816</v>
      </c>
      <c r="F76" s="91">
        <v>4191.1200000000008</v>
      </c>
      <c r="G76" s="103">
        <v>100.83</v>
      </c>
      <c r="H76" s="91">
        <v>15.635860000000003</v>
      </c>
      <c r="I76" s="92">
        <v>2.9495833333333333E-5</v>
      </c>
      <c r="J76" s="92">
        <f t="shared" si="1"/>
        <v>2.6528197404045899E-3</v>
      </c>
      <c r="K76" s="92">
        <f>H76/'סכום נכסי הקרן'!$C$42</f>
        <v>1.3679878799718537E-4</v>
      </c>
    </row>
    <row r="77" spans="2:11">
      <c r="B77" s="86" t="s">
        <v>1907</v>
      </c>
      <c r="C77" s="88">
        <v>9534</v>
      </c>
      <c r="D77" s="89" t="s">
        <v>133</v>
      </c>
      <c r="E77" s="102">
        <v>45007</v>
      </c>
      <c r="F77" s="91">
        <v>19526.898411000002</v>
      </c>
      <c r="G77" s="103">
        <v>100.5012</v>
      </c>
      <c r="H77" s="91">
        <v>78.862127125000015</v>
      </c>
      <c r="I77" s="92">
        <v>1.9526890569468785E-4</v>
      </c>
      <c r="J77" s="92">
        <f t="shared" si="1"/>
        <v>1.3379948887205199E-2</v>
      </c>
      <c r="K77" s="92">
        <f>H77/'סכום נכסי הקרן'!$C$42</f>
        <v>6.899680228385235E-4</v>
      </c>
    </row>
    <row r="78" spans="2:11">
      <c r="B78" s="86" t="s">
        <v>1908</v>
      </c>
      <c r="C78" s="88">
        <v>8412</v>
      </c>
      <c r="D78" s="89" t="s">
        <v>133</v>
      </c>
      <c r="E78" s="102">
        <v>44440</v>
      </c>
      <c r="F78" s="91">
        <v>7326.630000000001</v>
      </c>
      <c r="G78" s="103">
        <v>104.2736</v>
      </c>
      <c r="H78" s="91">
        <v>30.700300000000002</v>
      </c>
      <c r="I78" s="92">
        <v>4.0703496666666663E-5</v>
      </c>
      <c r="J78" s="92">
        <f t="shared" si="1"/>
        <v>5.2086909115547867E-3</v>
      </c>
      <c r="K78" s="92">
        <f>H78/'סכום נכסי הקרן'!$C$42</f>
        <v>2.685981987015738E-4</v>
      </c>
    </row>
    <row r="79" spans="2:11">
      <c r="B79" s="86" t="s">
        <v>1909</v>
      </c>
      <c r="C79" s="88">
        <v>9495</v>
      </c>
      <c r="D79" s="89" t="s">
        <v>131</v>
      </c>
      <c r="E79" s="102">
        <v>44980</v>
      </c>
      <c r="F79" s="91">
        <v>34018.710000000006</v>
      </c>
      <c r="G79" s="103">
        <v>100.3541</v>
      </c>
      <c r="H79" s="91">
        <v>126.31492000000001</v>
      </c>
      <c r="I79" s="92">
        <v>7.9555999999999995E-5</v>
      </c>
      <c r="J79" s="92">
        <f t="shared" si="1"/>
        <v>2.1430910310250063E-2</v>
      </c>
      <c r="K79" s="92">
        <f>H79/'סכום נכסי הקרן'!$C$42</f>
        <v>1.1051344768987078E-3</v>
      </c>
    </row>
    <row r="80" spans="2:11">
      <c r="B80" s="86" t="s">
        <v>1910</v>
      </c>
      <c r="C80" s="88">
        <v>8287</v>
      </c>
      <c r="D80" s="89" t="s">
        <v>131</v>
      </c>
      <c r="E80" s="102">
        <v>43800</v>
      </c>
      <c r="F80" s="91">
        <v>8639.5300000000025</v>
      </c>
      <c r="G80" s="103">
        <v>211.35</v>
      </c>
      <c r="H80" s="91">
        <v>67.560700000000011</v>
      </c>
      <c r="I80" s="92">
        <v>6.5887878787878798E-5</v>
      </c>
      <c r="J80" s="92">
        <f t="shared" si="1"/>
        <v>1.1462520042744843E-2</v>
      </c>
      <c r="K80" s="92">
        <f>H80/'סכום נכסי הקרן'!$C$42</f>
        <v>5.9109136793508265E-4</v>
      </c>
    </row>
    <row r="81" spans="2:11">
      <c r="B81" s="86" t="s">
        <v>1911</v>
      </c>
      <c r="C81" s="87">
        <v>1181106</v>
      </c>
      <c r="D81" s="89" t="s">
        <v>131</v>
      </c>
      <c r="E81" s="102">
        <v>44287</v>
      </c>
      <c r="F81" s="91">
        <v>5991.2500000000009</v>
      </c>
      <c r="G81" s="103">
        <v>122.12390000000001</v>
      </c>
      <c r="H81" s="91">
        <v>27.071970000000004</v>
      </c>
      <c r="I81" s="92">
        <v>4.5450866666666669E-5</v>
      </c>
      <c r="J81" s="92">
        <f t="shared" si="1"/>
        <v>4.5930992236845845E-3</v>
      </c>
      <c r="K81" s="92">
        <f>H81/'סכום נכסי הקרן'!$C$42</f>
        <v>2.3685378896307348E-4</v>
      </c>
    </row>
    <row r="82" spans="2:11">
      <c r="B82" s="86" t="s">
        <v>1912</v>
      </c>
      <c r="C82" s="88">
        <v>8299</v>
      </c>
      <c r="D82" s="89" t="s">
        <v>134</v>
      </c>
      <c r="E82" s="102">
        <v>44286</v>
      </c>
      <c r="F82" s="91">
        <v>14703.230000000003</v>
      </c>
      <c r="G82" s="103">
        <v>100.87390000000001</v>
      </c>
      <c r="H82" s="91">
        <v>69.274509999999992</v>
      </c>
      <c r="I82" s="92">
        <v>5.7030731182795701E-5</v>
      </c>
      <c r="J82" s="92">
        <f t="shared" si="1"/>
        <v>1.1753289402364508E-2</v>
      </c>
      <c r="K82" s="92">
        <f>H82/'סכום נכסי הקרן'!$C$42</f>
        <v>6.0608556274479913E-4</v>
      </c>
    </row>
    <row r="83" spans="2:11">
      <c r="B83" s="86" t="s">
        <v>1913</v>
      </c>
      <c r="C83" s="87">
        <v>87344</v>
      </c>
      <c r="D83" s="89" t="s">
        <v>131</v>
      </c>
      <c r="E83" s="102">
        <v>44421</v>
      </c>
      <c r="F83" s="91">
        <v>1860.8100000000004</v>
      </c>
      <c r="G83" s="103">
        <v>100</v>
      </c>
      <c r="H83" s="91">
        <v>6.8850100000000012</v>
      </c>
      <c r="I83" s="92">
        <v>1.756434E-5</v>
      </c>
      <c r="J83" s="92">
        <f t="shared" si="1"/>
        <v>1.1681282923282125E-3</v>
      </c>
      <c r="K83" s="92">
        <f>H83/'סכום נכסי הקרן'!$C$42</f>
        <v>6.0237238204262589E-5</v>
      </c>
    </row>
    <row r="84" spans="2:11">
      <c r="B84" s="86" t="s">
        <v>1914</v>
      </c>
      <c r="C84" s="88">
        <v>8315</v>
      </c>
      <c r="D84" s="89" t="s">
        <v>131</v>
      </c>
      <c r="E84" s="102">
        <v>44337</v>
      </c>
      <c r="F84" s="91">
        <v>42987.05000000001</v>
      </c>
      <c r="G84" s="103">
        <v>91.9084</v>
      </c>
      <c r="H84" s="91">
        <v>146.18223000000003</v>
      </c>
      <c r="I84" s="92">
        <v>8.0105825657894739E-6</v>
      </c>
      <c r="J84" s="92">
        <f t="shared" si="1"/>
        <v>2.4801648610333175E-2</v>
      </c>
      <c r="K84" s="92">
        <f>H84/'סכום נכסי הקרן'!$C$42</f>
        <v>1.2789543965426775E-3</v>
      </c>
    </row>
    <row r="85" spans="2:11">
      <c r="B85" s="86" t="s">
        <v>1915</v>
      </c>
      <c r="C85" s="88">
        <v>8296</v>
      </c>
      <c r="D85" s="89" t="s">
        <v>131</v>
      </c>
      <c r="E85" s="102">
        <v>44085</v>
      </c>
      <c r="F85" s="91">
        <v>16673.810000000005</v>
      </c>
      <c r="G85" s="103">
        <v>121.708</v>
      </c>
      <c r="H85" s="91">
        <v>75.085440000000006</v>
      </c>
      <c r="I85" s="92">
        <v>5.3088461538461536E-6</v>
      </c>
      <c r="J85" s="92">
        <f t="shared" si="1"/>
        <v>1.2739186552512263E-2</v>
      </c>
      <c r="K85" s="92">
        <f>H85/'סכום נכסי הקרן'!$C$42</f>
        <v>6.5692563045687165E-4</v>
      </c>
    </row>
    <row r="86" spans="2:11">
      <c r="B86" s="86" t="s">
        <v>1916</v>
      </c>
      <c r="C86" s="88">
        <v>8333</v>
      </c>
      <c r="D86" s="89" t="s">
        <v>131</v>
      </c>
      <c r="E86" s="102">
        <v>44501</v>
      </c>
      <c r="F86" s="91">
        <v>4524.2500000000009</v>
      </c>
      <c r="G86" s="103">
        <v>129.0412</v>
      </c>
      <c r="H86" s="91">
        <v>21.601150000000004</v>
      </c>
      <c r="I86" s="92">
        <v>1.4866867500000001E-5</v>
      </c>
      <c r="J86" s="92">
        <f t="shared" si="1"/>
        <v>3.6649060004016799E-3</v>
      </c>
      <c r="K86" s="92">
        <f>H86/'סכום נכסי הקרן'!$C$42</f>
        <v>1.8898935775489169E-4</v>
      </c>
    </row>
    <row r="87" spans="2:11">
      <c r="B87" s="86" t="s">
        <v>1917</v>
      </c>
      <c r="C87" s="87">
        <v>84031</v>
      </c>
      <c r="D87" s="89" t="s">
        <v>131</v>
      </c>
      <c r="E87" s="102">
        <v>44314</v>
      </c>
      <c r="F87" s="91">
        <v>3575.5500000000006</v>
      </c>
      <c r="G87" s="103">
        <v>100</v>
      </c>
      <c r="H87" s="91">
        <v>13.229540000000002</v>
      </c>
      <c r="I87" s="92">
        <v>5.9155830000000002E-5</v>
      </c>
      <c r="J87" s="92">
        <f t="shared" si="1"/>
        <v>2.2445573744246964E-3</v>
      </c>
      <c r="K87" s="92">
        <f>H87/'סכום נכסי הקרן'!$C$42</f>
        <v>1.1574579445967689E-4</v>
      </c>
    </row>
    <row r="88" spans="2:11">
      <c r="B88" s="86" t="s">
        <v>1918</v>
      </c>
      <c r="C88" s="88">
        <v>6653</v>
      </c>
      <c r="D88" s="89" t="s">
        <v>131</v>
      </c>
      <c r="E88" s="102">
        <v>39264</v>
      </c>
      <c r="F88" s="91">
        <v>211194.45000000004</v>
      </c>
      <c r="G88" s="103">
        <v>90.406899999999993</v>
      </c>
      <c r="H88" s="91">
        <v>706.45710000000008</v>
      </c>
      <c r="I88" s="92">
        <v>5.3252964862230676E-6</v>
      </c>
      <c r="J88" s="92">
        <f t="shared" si="1"/>
        <v>0.11985930678766497</v>
      </c>
      <c r="K88" s="92">
        <f>H88/'סכום נכסי הקרן'!$C$42</f>
        <v>6.1808224844688026E-3</v>
      </c>
    </row>
    <row r="89" spans="2:11">
      <c r="B89" s="86" t="s">
        <v>1919</v>
      </c>
      <c r="C89" s="88">
        <v>8410</v>
      </c>
      <c r="D89" s="89" t="s">
        <v>133</v>
      </c>
      <c r="E89" s="102">
        <v>44651</v>
      </c>
      <c r="F89" s="91">
        <v>4537.3517040000006</v>
      </c>
      <c r="G89" s="103">
        <v>117.68559999999999</v>
      </c>
      <c r="H89" s="91">
        <v>21.458024768999998</v>
      </c>
      <c r="I89" s="92">
        <v>1.3749534644632303E-5</v>
      </c>
      <c r="J89" s="92">
        <f t="shared" si="1"/>
        <v>3.6406230100099273E-3</v>
      </c>
      <c r="K89" s="92">
        <f>H89/'סכום נכסי הקרן'!$C$42</f>
        <v>1.8773714916945936E-4</v>
      </c>
    </row>
    <row r="90" spans="2:11">
      <c r="B90" s="86" t="s">
        <v>1920</v>
      </c>
      <c r="C90" s="88">
        <v>8319</v>
      </c>
      <c r="D90" s="89" t="s">
        <v>133</v>
      </c>
      <c r="E90" s="102">
        <v>44377</v>
      </c>
      <c r="F90" s="91">
        <v>9759.090000000002</v>
      </c>
      <c r="G90" s="103">
        <v>105.889</v>
      </c>
      <c r="H90" s="91">
        <v>41.526370000000007</v>
      </c>
      <c r="I90" s="92">
        <v>1.0416592214285715E-5</v>
      </c>
      <c r="J90" s="92">
        <f t="shared" si="1"/>
        <v>7.0454694582418207E-3</v>
      </c>
      <c r="K90" s="92">
        <f>H90/'סכום נכסי הקרן'!$C$42</f>
        <v>3.6331593439201159E-4</v>
      </c>
    </row>
    <row r="91" spans="2:11">
      <c r="B91" s="86" t="s">
        <v>1921</v>
      </c>
      <c r="C91" s="88">
        <v>8411</v>
      </c>
      <c r="D91" s="89" t="s">
        <v>133</v>
      </c>
      <c r="E91" s="102">
        <v>44651</v>
      </c>
      <c r="F91" s="91">
        <v>6042.9272410000012</v>
      </c>
      <c r="G91" s="103">
        <v>104.7353</v>
      </c>
      <c r="H91" s="91">
        <v>25.433399851000001</v>
      </c>
      <c r="I91" s="92">
        <v>2.0624301966948453E-5</v>
      </c>
      <c r="J91" s="92">
        <f t="shared" si="1"/>
        <v>4.3150952483800662E-3</v>
      </c>
      <c r="K91" s="92">
        <f>H91/'סכום נכסי הקרן'!$C$42</f>
        <v>2.2251787073206041E-4</v>
      </c>
    </row>
    <row r="92" spans="2:11">
      <c r="B92" s="86" t="s">
        <v>1922</v>
      </c>
      <c r="C92" s="88">
        <v>9384</v>
      </c>
      <c r="D92" s="89" t="s">
        <v>133</v>
      </c>
      <c r="E92" s="102">
        <v>44910</v>
      </c>
      <c r="F92" s="91">
        <v>805.04155700000013</v>
      </c>
      <c r="G92" s="103">
        <v>91.305400000000006</v>
      </c>
      <c r="H92" s="91">
        <v>2.9537840080000004</v>
      </c>
      <c r="I92" s="92">
        <v>8.0504061870256487E-6</v>
      </c>
      <c r="J92" s="92">
        <f t="shared" si="1"/>
        <v>5.0114650075619687E-4</v>
      </c>
      <c r="K92" s="92">
        <f>H92/'סכום נכסי הקרן'!$C$42</f>
        <v>2.5842778862171217E-5</v>
      </c>
    </row>
    <row r="93" spans="2:11">
      <c r="B93" s="86" t="s">
        <v>1923</v>
      </c>
      <c r="C93" s="88">
        <v>7011</v>
      </c>
      <c r="D93" s="89" t="s">
        <v>133</v>
      </c>
      <c r="E93" s="102">
        <v>43651</v>
      </c>
      <c r="F93" s="91">
        <v>16660.310000000005</v>
      </c>
      <c r="G93" s="103">
        <v>98.567700000000002</v>
      </c>
      <c r="H93" s="91">
        <v>65.990530000000007</v>
      </c>
      <c r="I93" s="92">
        <v>1.9444360320138244E-5</v>
      </c>
      <c r="J93" s="92">
        <f t="shared" si="1"/>
        <v>1.1196121010533562E-2</v>
      </c>
      <c r="K93" s="92">
        <f>H93/'סכום נכסי הקרן'!$C$42</f>
        <v>5.7735388544614106E-4</v>
      </c>
    </row>
    <row r="94" spans="2:11">
      <c r="B94" s="86" t="s">
        <v>1924</v>
      </c>
      <c r="C94" s="88">
        <v>8406</v>
      </c>
      <c r="D94" s="89" t="s">
        <v>131</v>
      </c>
      <c r="E94" s="102">
        <v>44621</v>
      </c>
      <c r="F94" s="91">
        <v>31138.030000000006</v>
      </c>
      <c r="G94" s="103">
        <v>100</v>
      </c>
      <c r="H94" s="91">
        <v>115.21071000000002</v>
      </c>
      <c r="I94" s="92">
        <v>3.6633E-5</v>
      </c>
      <c r="J94" s="92">
        <f t="shared" si="1"/>
        <v>1.9546941824372211E-2</v>
      </c>
      <c r="K94" s="92">
        <f>H94/'סכום נכסי הקרן'!$C$42</f>
        <v>1.0079832828060115E-3</v>
      </c>
    </row>
    <row r="95" spans="2:11">
      <c r="B95" s="86" t="s">
        <v>1925</v>
      </c>
      <c r="C95" s="88">
        <v>8502</v>
      </c>
      <c r="D95" s="89" t="s">
        <v>131</v>
      </c>
      <c r="E95" s="102">
        <v>44621</v>
      </c>
      <c r="F95" s="91">
        <v>63745.889290000006</v>
      </c>
      <c r="G95" s="103">
        <v>100.4263</v>
      </c>
      <c r="H95" s="91">
        <v>236.86526061900003</v>
      </c>
      <c r="I95" s="92">
        <v>5.3033550434373549E-5</v>
      </c>
      <c r="J95" s="92">
        <f t="shared" si="1"/>
        <v>4.0187162022821965E-2</v>
      </c>
      <c r="K95" s="92">
        <f>H95/'סכום נכסי הקרן'!$C$42</f>
        <v>2.0723439945942619E-3</v>
      </c>
    </row>
    <row r="96" spans="2:11">
      <c r="B96" s="86" t="s">
        <v>1926</v>
      </c>
      <c r="C96" s="88">
        <v>9536</v>
      </c>
      <c r="D96" s="89" t="s">
        <v>132</v>
      </c>
      <c r="E96" s="102">
        <v>45015</v>
      </c>
      <c r="F96" s="91">
        <v>12385.570726</v>
      </c>
      <c r="G96" s="103">
        <v>100</v>
      </c>
      <c r="H96" s="91">
        <v>12.385570725999999</v>
      </c>
      <c r="I96" s="92">
        <v>3.4404321472066006E-5</v>
      </c>
      <c r="J96" s="92">
        <f t="shared" si="1"/>
        <v>2.1013674027594263E-3</v>
      </c>
      <c r="K96" s="92">
        <f>H96/'סכום נכסי הקרן'!$C$42</f>
        <v>1.0836187225839953E-4</v>
      </c>
    </row>
    <row r="97" spans="2:11">
      <c r="B97" s="86" t="s">
        <v>1927</v>
      </c>
      <c r="C97" s="87">
        <v>84034</v>
      </c>
      <c r="D97" s="89" t="s">
        <v>131</v>
      </c>
      <c r="E97" s="102">
        <v>44314</v>
      </c>
      <c r="F97" s="91">
        <v>3418.5900000000006</v>
      </c>
      <c r="G97" s="103">
        <v>100</v>
      </c>
      <c r="H97" s="91">
        <v>12.648790000000004</v>
      </c>
      <c r="I97" s="92">
        <v>5.4423360000000002E-5</v>
      </c>
      <c r="J97" s="92">
        <f t="shared" si="1"/>
        <v>2.1460258536615305E-3</v>
      </c>
      <c r="K97" s="92">
        <f>H97/'סכום נכסי הקרן'!$C$42</f>
        <v>1.106647886097035E-4</v>
      </c>
    </row>
    <row r="98" spans="2:11">
      <c r="B98" s="86" t="s">
        <v>1928</v>
      </c>
      <c r="C98" s="87">
        <v>87345</v>
      </c>
      <c r="D98" s="89" t="s">
        <v>131</v>
      </c>
      <c r="E98" s="102">
        <v>44421</v>
      </c>
      <c r="F98" s="91">
        <v>1717.5300000000002</v>
      </c>
      <c r="G98" s="103">
        <v>100</v>
      </c>
      <c r="H98" s="91">
        <v>6.3548500000000017</v>
      </c>
      <c r="I98" s="92">
        <v>6.5966099999999995E-6</v>
      </c>
      <c r="J98" s="92">
        <f t="shared" si="1"/>
        <v>1.0781799995209799E-3</v>
      </c>
      <c r="K98" s="92">
        <f>H98/'סכום נכסי הקרן'!$C$42</f>
        <v>5.5598846363673853E-5</v>
      </c>
    </row>
    <row r="99" spans="2:11">
      <c r="B99" s="86" t="s">
        <v>1929</v>
      </c>
      <c r="C99" s="88">
        <v>9172</v>
      </c>
      <c r="D99" s="89" t="s">
        <v>133</v>
      </c>
      <c r="E99" s="102">
        <v>44743</v>
      </c>
      <c r="F99" s="91">
        <v>3431.5748590000003</v>
      </c>
      <c r="G99" s="103">
        <v>95.864599999999996</v>
      </c>
      <c r="H99" s="91">
        <v>13.219520849</v>
      </c>
      <c r="I99" s="92">
        <v>8.1100702206300004E-5</v>
      </c>
      <c r="J99" s="92">
        <f t="shared" si="1"/>
        <v>2.2428574998060381E-3</v>
      </c>
      <c r="K99" s="92">
        <f>H99/'סכום נכסי הקרן'!$C$42</f>
        <v>1.1565813649180298E-4</v>
      </c>
    </row>
    <row r="100" spans="2:11">
      <c r="B100" s="86" t="s">
        <v>1930</v>
      </c>
      <c r="C100" s="87">
        <v>84033</v>
      </c>
      <c r="D100" s="89" t="s">
        <v>131</v>
      </c>
      <c r="E100" s="102">
        <v>44314</v>
      </c>
      <c r="F100" s="91">
        <v>3502.9600000000005</v>
      </c>
      <c r="G100" s="103">
        <v>100</v>
      </c>
      <c r="H100" s="91">
        <v>12.960940000000003</v>
      </c>
      <c r="I100" s="92">
        <v>6.1522060000000002E-5</v>
      </c>
      <c r="J100" s="92">
        <f t="shared" si="1"/>
        <v>2.1989860158762912E-3</v>
      </c>
      <c r="K100" s="92">
        <f>H100/'סכום נכסי הקרן'!$C$42</f>
        <v>1.1339580191330951E-4</v>
      </c>
    </row>
    <row r="101" spans="2:11">
      <c r="B101" s="86" t="s">
        <v>1931</v>
      </c>
      <c r="C101" s="88">
        <v>8335</v>
      </c>
      <c r="D101" s="89" t="s">
        <v>131</v>
      </c>
      <c r="E101" s="102">
        <v>44412</v>
      </c>
      <c r="F101" s="91">
        <v>32724.640000000003</v>
      </c>
      <c r="G101" s="103">
        <v>98.963300000000004</v>
      </c>
      <c r="H101" s="91">
        <v>119.82591000000002</v>
      </c>
      <c r="I101" s="92">
        <v>1.090821526E-4</v>
      </c>
      <c r="J101" s="92">
        <f t="shared" si="1"/>
        <v>2.0329968384210639E-2</v>
      </c>
      <c r="K101" s="92">
        <f>H101/'סכום נכסי הקרן'!$C$42</f>
        <v>1.0483618591276599E-3</v>
      </c>
    </row>
    <row r="102" spans="2:11">
      <c r="B102" s="86" t="s">
        <v>1932</v>
      </c>
      <c r="C102" s="88">
        <v>8415</v>
      </c>
      <c r="D102" s="89" t="s">
        <v>133</v>
      </c>
      <c r="E102" s="102">
        <v>44440</v>
      </c>
      <c r="F102" s="91">
        <v>77217.87000000001</v>
      </c>
      <c r="G102" s="103">
        <v>115.5314</v>
      </c>
      <c r="H102" s="91">
        <v>358.49396000000007</v>
      </c>
      <c r="I102" s="92">
        <v>1.2869638916666667E-4</v>
      </c>
      <c r="J102" s="92">
        <f t="shared" si="1"/>
        <v>6.0822996234541203E-2</v>
      </c>
      <c r="K102" s="92">
        <f>H102/'סכום נכסי הקרן'!$C$42</f>
        <v>3.1364785328284756E-3</v>
      </c>
    </row>
    <row r="103" spans="2:11">
      <c r="B103" s="86" t="s">
        <v>1933</v>
      </c>
      <c r="C103" s="87">
        <v>87341</v>
      </c>
      <c r="D103" s="89" t="s">
        <v>131</v>
      </c>
      <c r="E103" s="102">
        <v>44421</v>
      </c>
      <c r="F103" s="91">
        <v>4553.8</v>
      </c>
      <c r="G103" s="103">
        <v>100</v>
      </c>
      <c r="H103" s="91">
        <v>16.849060000000005</v>
      </c>
      <c r="I103" s="92">
        <v>6.8302399999999997E-6</v>
      </c>
      <c r="J103" s="92">
        <f t="shared" si="1"/>
        <v>2.8586543353075152E-3</v>
      </c>
      <c r="K103" s="92">
        <f>H103/'סכום נכסי הקרן'!$C$42</f>
        <v>1.474131251425797E-4</v>
      </c>
    </row>
    <row r="104" spans="2:11">
      <c r="B104" s="86" t="s">
        <v>1934</v>
      </c>
      <c r="C104" s="88">
        <v>8310</v>
      </c>
      <c r="D104" s="89" t="s">
        <v>131</v>
      </c>
      <c r="E104" s="102">
        <v>44377</v>
      </c>
      <c r="F104" s="91">
        <v>11610.520000000002</v>
      </c>
      <c r="G104" s="103">
        <v>35.569099999999999</v>
      </c>
      <c r="H104" s="91">
        <v>15.280120000000002</v>
      </c>
      <c r="I104" s="92">
        <v>3.0287984615384613E-5</v>
      </c>
      <c r="J104" s="92">
        <f t="shared" si="1"/>
        <v>2.5924639880218281E-3</v>
      </c>
      <c r="K104" s="92">
        <f>H104/'סכום נכסי הקרן'!$C$42</f>
        <v>1.3368640397468077E-4</v>
      </c>
    </row>
    <row r="105" spans="2:11">
      <c r="B105" s="86" t="s">
        <v>1935</v>
      </c>
      <c r="C105" s="88">
        <v>7085</v>
      </c>
      <c r="D105" s="89" t="s">
        <v>131</v>
      </c>
      <c r="E105" s="102">
        <v>43983</v>
      </c>
      <c r="F105" s="91">
        <v>39559.581355000009</v>
      </c>
      <c r="G105" s="103">
        <v>98.3048</v>
      </c>
      <c r="H105" s="91">
        <v>143.88917913000003</v>
      </c>
      <c r="I105" s="92">
        <v>1.3186511893558361E-5</v>
      </c>
      <c r="J105" s="92">
        <f t="shared" si="1"/>
        <v>2.4412603772781039E-2</v>
      </c>
      <c r="K105" s="92">
        <f>H105/'סכום נכסי הקרן'!$C$42</f>
        <v>1.2588923993239833E-3</v>
      </c>
    </row>
    <row r="106" spans="2:11">
      <c r="B106" s="86" t="s">
        <v>1936</v>
      </c>
      <c r="C106" s="88">
        <v>8330</v>
      </c>
      <c r="D106" s="89" t="s">
        <v>131</v>
      </c>
      <c r="E106" s="102">
        <v>44002</v>
      </c>
      <c r="F106" s="91">
        <v>23429.310000000005</v>
      </c>
      <c r="G106" s="103">
        <v>110.38420000000001</v>
      </c>
      <c r="H106" s="91">
        <v>95.690360000000013</v>
      </c>
      <c r="I106" s="92">
        <v>7.8499242923076913E-5</v>
      </c>
      <c r="J106" s="92">
        <f t="shared" si="1"/>
        <v>1.6235069639560711E-2</v>
      </c>
      <c r="K106" s="92">
        <f>H106/'סכום נכסי הקרן'!$C$42</f>
        <v>8.3719893060019374E-4</v>
      </c>
    </row>
    <row r="107" spans="2:11">
      <c r="B107" s="86" t="s">
        <v>1937</v>
      </c>
      <c r="C107" s="88">
        <v>5287</v>
      </c>
      <c r="D107" s="89" t="s">
        <v>133</v>
      </c>
      <c r="E107" s="102">
        <v>42735</v>
      </c>
      <c r="F107" s="91">
        <v>16552.153120000003</v>
      </c>
      <c r="G107" s="103">
        <v>29.861799999999999</v>
      </c>
      <c r="H107" s="91">
        <v>19.862524692000001</v>
      </c>
      <c r="I107" s="92">
        <v>1.0763573524258696E-5</v>
      </c>
      <c r="J107" s="92">
        <f t="shared" si="1"/>
        <v>3.3699264125677253E-3</v>
      </c>
      <c r="K107" s="92">
        <f>H107/'סכום נכסי הקרן'!$C$42</f>
        <v>1.7377805278569693E-4</v>
      </c>
    </row>
    <row r="108" spans="2:11">
      <c r="B108" s="86" t="s">
        <v>1938</v>
      </c>
      <c r="C108" s="88">
        <v>8416</v>
      </c>
      <c r="D108" s="89" t="s">
        <v>133</v>
      </c>
      <c r="E108" s="102">
        <v>44713</v>
      </c>
      <c r="F108" s="91">
        <v>9162.43</v>
      </c>
      <c r="G108" s="103">
        <v>104.1722</v>
      </c>
      <c r="H108" s="91">
        <v>38.355370000000008</v>
      </c>
      <c r="I108" s="92">
        <v>2.265688622754491E-6</v>
      </c>
      <c r="J108" s="92">
        <f t="shared" si="1"/>
        <v>6.5074695403081117E-3</v>
      </c>
      <c r="K108" s="92">
        <f>H108/'סכום נכסי הקרן'!$C$42</f>
        <v>3.3557272380179944E-4</v>
      </c>
    </row>
    <row r="109" spans="2:11">
      <c r="B109" s="86" t="s">
        <v>1939</v>
      </c>
      <c r="C109" s="88">
        <v>8339</v>
      </c>
      <c r="D109" s="89" t="s">
        <v>131</v>
      </c>
      <c r="E109" s="102">
        <v>44539</v>
      </c>
      <c r="F109" s="91">
        <v>3769.1702570000007</v>
      </c>
      <c r="G109" s="103">
        <v>99.307299999999998</v>
      </c>
      <c r="H109" s="91">
        <v>13.849326493000003</v>
      </c>
      <c r="I109" s="92">
        <v>9.2057983473540005E-6</v>
      </c>
      <c r="J109" s="92">
        <f t="shared" si="1"/>
        <v>2.3497119257871756E-3</v>
      </c>
      <c r="K109" s="92">
        <f>H109/'סכום נכסי הקרן'!$C$42</f>
        <v>1.2116833220684438E-4</v>
      </c>
    </row>
    <row r="110" spans="2:11">
      <c r="B110" s="86" t="s">
        <v>1940</v>
      </c>
      <c r="C110" s="88">
        <v>7013</v>
      </c>
      <c r="D110" s="89" t="s">
        <v>133</v>
      </c>
      <c r="E110" s="102">
        <v>43507</v>
      </c>
      <c r="F110" s="91">
        <v>22141.019817000004</v>
      </c>
      <c r="G110" s="103">
        <v>96.100399999999993</v>
      </c>
      <c r="H110" s="91">
        <v>85.504070173000002</v>
      </c>
      <c r="I110" s="92">
        <v>1.844053260500932E-5</v>
      </c>
      <c r="J110" s="92">
        <f t="shared" si="1"/>
        <v>1.4506837822791562E-2</v>
      </c>
      <c r="K110" s="92">
        <f>H110/'סכום נכסי הקרן'!$C$42</f>
        <v>7.4807865819294145E-4</v>
      </c>
    </row>
    <row r="111" spans="2:11">
      <c r="B111" s="86" t="s">
        <v>1941</v>
      </c>
      <c r="C111" s="88">
        <v>9377</v>
      </c>
      <c r="D111" s="89" t="s">
        <v>131</v>
      </c>
      <c r="E111" s="102">
        <v>44502</v>
      </c>
      <c r="F111" s="91">
        <v>15236.210000000003</v>
      </c>
      <c r="G111" s="103">
        <v>103.0479</v>
      </c>
      <c r="H111" s="91">
        <v>58.092220000000012</v>
      </c>
      <c r="I111" s="92">
        <v>8.6829404655274653E-5</v>
      </c>
      <c r="J111" s="92">
        <f t="shared" si="1"/>
        <v>9.8560736652749722E-3</v>
      </c>
      <c r="K111" s="92">
        <f>H111/'סכום נכסי הקרן'!$C$42</f>
        <v>5.0825124349193791E-4</v>
      </c>
    </row>
    <row r="112" spans="2:11">
      <c r="B112" s="86" t="s">
        <v>1943</v>
      </c>
      <c r="C112" s="87">
        <v>84036</v>
      </c>
      <c r="D112" s="89" t="s">
        <v>131</v>
      </c>
      <c r="E112" s="102">
        <v>44314</v>
      </c>
      <c r="F112" s="91">
        <v>5346.45</v>
      </c>
      <c r="G112" s="103">
        <v>100</v>
      </c>
      <c r="H112" s="91">
        <v>19.781880000000005</v>
      </c>
      <c r="I112" s="92">
        <v>9.0699999999999996E-7</v>
      </c>
      <c r="J112" s="92">
        <f t="shared" si="1"/>
        <v>3.3562440291940929E-3</v>
      </c>
      <c r="K112" s="92">
        <f>H112/'סכום נכסי הקרן'!$C$42</f>
        <v>1.7307248902879416E-4</v>
      </c>
    </row>
    <row r="113" spans="2:11">
      <c r="B113" s="86" t="s">
        <v>1944</v>
      </c>
      <c r="C113" s="88">
        <v>7043</v>
      </c>
      <c r="D113" s="89" t="s">
        <v>133</v>
      </c>
      <c r="E113" s="102">
        <v>43860</v>
      </c>
      <c r="F113" s="91">
        <v>47087.485316999999</v>
      </c>
      <c r="G113" s="103">
        <v>93.164199999999994</v>
      </c>
      <c r="H113" s="91">
        <v>176.28628654100004</v>
      </c>
      <c r="I113" s="92">
        <v>1.4561545370289959E-5</v>
      </c>
      <c r="J113" s="92">
        <f t="shared" si="1"/>
        <v>2.9909179341499909E-2</v>
      </c>
      <c r="K113" s="92">
        <f>H113/'סכום נכסי הקרן'!$C$42</f>
        <v>1.5423360364785392E-3</v>
      </c>
    </row>
    <row r="114" spans="2:11">
      <c r="B114" s="86" t="s">
        <v>1945</v>
      </c>
      <c r="C114" s="88">
        <v>5304</v>
      </c>
      <c r="D114" s="89" t="s">
        <v>133</v>
      </c>
      <c r="E114" s="102">
        <v>42928</v>
      </c>
      <c r="F114" s="91">
        <v>24942.519484000004</v>
      </c>
      <c r="G114" s="103">
        <v>56.195</v>
      </c>
      <c r="H114" s="91">
        <v>56.325099576000014</v>
      </c>
      <c r="I114" s="92">
        <v>4.6327179927772795E-6</v>
      </c>
      <c r="J114" s="92">
        <f t="shared" si="1"/>
        <v>9.5562595236505701E-3</v>
      </c>
      <c r="K114" s="92">
        <f>H114/'סכום נכסי הקרן'!$C$42</f>
        <v>4.9279063357036837E-4</v>
      </c>
    </row>
    <row r="115" spans="2:11">
      <c r="B115" s="86" t="s">
        <v>1946</v>
      </c>
      <c r="C115" s="87">
        <v>85891</v>
      </c>
      <c r="D115" s="89" t="s">
        <v>131</v>
      </c>
      <c r="E115" s="102">
        <v>44395</v>
      </c>
      <c r="F115" s="91">
        <v>75782.630000000019</v>
      </c>
      <c r="G115" s="103">
        <v>100</v>
      </c>
      <c r="H115" s="91">
        <v>280.39574000000005</v>
      </c>
      <c r="I115" s="92">
        <v>4.049833E-5</v>
      </c>
      <c r="J115" s="92">
        <f t="shared" si="1"/>
        <v>4.7572653771353342E-2</v>
      </c>
      <c r="K115" s="92">
        <f>H115/'סכום נכסי הקרן'!$C$42</f>
        <v>2.453193965127208E-3</v>
      </c>
    </row>
    <row r="116" spans="2:11">
      <c r="B116" s="86" t="s">
        <v>1947</v>
      </c>
      <c r="C116" s="87">
        <v>83111</v>
      </c>
      <c r="D116" s="89" t="s">
        <v>131</v>
      </c>
      <c r="E116" s="102">
        <v>44256</v>
      </c>
      <c r="F116" s="91">
        <v>3078.4600000000005</v>
      </c>
      <c r="G116" s="103">
        <v>100</v>
      </c>
      <c r="H116" s="91">
        <v>11.3903</v>
      </c>
      <c r="I116" s="92">
        <v>3.0601999999999999E-6</v>
      </c>
      <c r="J116" s="92">
        <f t="shared" si="1"/>
        <v>1.9325072422706775E-3</v>
      </c>
      <c r="K116" s="92">
        <f>H116/'סכום נכסי הקרן'!$C$42</f>
        <v>9.9654207374863949E-5</v>
      </c>
    </row>
    <row r="117" spans="2:11">
      <c r="B117" s="86" t="s">
        <v>1948</v>
      </c>
      <c r="C117" s="88">
        <v>9618</v>
      </c>
      <c r="D117" s="89" t="s">
        <v>135</v>
      </c>
      <c r="E117" s="102">
        <v>45020</v>
      </c>
      <c r="F117" s="91">
        <v>59244.122612000006</v>
      </c>
      <c r="G117" s="103">
        <v>100.50279999999999</v>
      </c>
      <c r="H117" s="91">
        <v>145.97912645900001</v>
      </c>
      <c r="I117" s="92">
        <v>9.114476738811328E-5</v>
      </c>
      <c r="J117" s="92">
        <f t="shared" si="1"/>
        <v>2.4767189547453938E-2</v>
      </c>
      <c r="K117" s="92">
        <f>H117/'סכום נכסי הקרן'!$C$42</f>
        <v>1.2771774352340743E-3</v>
      </c>
    </row>
    <row r="118" spans="2:11">
      <c r="B118" s="86" t="s">
        <v>1949</v>
      </c>
      <c r="C118" s="88">
        <v>8312</v>
      </c>
      <c r="D118" s="89" t="s">
        <v>133</v>
      </c>
      <c r="E118" s="102">
        <v>44377</v>
      </c>
      <c r="F118" s="91">
        <v>58647.410000000011</v>
      </c>
      <c r="G118" s="103">
        <v>90.94</v>
      </c>
      <c r="H118" s="91">
        <v>214.32248000000004</v>
      </c>
      <c r="I118" s="92">
        <v>5.3691672727272724E-5</v>
      </c>
      <c r="J118" s="92">
        <f t="shared" si="1"/>
        <v>3.6362496578791821E-2</v>
      </c>
      <c r="K118" s="92">
        <f>H118/'סכום נכסי הקרן'!$C$42</f>
        <v>1.8751162714779361E-3</v>
      </c>
    </row>
    <row r="119" spans="2:11">
      <c r="B119" s="86" t="s">
        <v>1950</v>
      </c>
      <c r="C119" s="88">
        <v>8273</v>
      </c>
      <c r="D119" s="89" t="s">
        <v>131</v>
      </c>
      <c r="E119" s="102">
        <v>43922</v>
      </c>
      <c r="F119" s="91">
        <v>32147.010000000006</v>
      </c>
      <c r="G119" s="103">
        <v>69.8125</v>
      </c>
      <c r="H119" s="91">
        <v>83.03773000000001</v>
      </c>
      <c r="I119" s="92">
        <v>9.179755E-6</v>
      </c>
      <c r="J119" s="92">
        <f t="shared" si="1"/>
        <v>1.4088392281741229E-2</v>
      </c>
      <c r="K119" s="92">
        <f>H119/'סכום נכסי הקרן'!$C$42</f>
        <v>7.2650054567113787E-4</v>
      </c>
    </row>
    <row r="120" spans="2:11">
      <c r="B120" s="86" t="s">
        <v>1951</v>
      </c>
      <c r="C120" s="88">
        <v>8321</v>
      </c>
      <c r="D120" s="89" t="s">
        <v>131</v>
      </c>
      <c r="E120" s="102">
        <v>44217</v>
      </c>
      <c r="F120" s="91">
        <v>30974.610000000004</v>
      </c>
      <c r="G120" s="103">
        <v>93.643799999999999</v>
      </c>
      <c r="H120" s="91">
        <v>107.32146000000002</v>
      </c>
      <c r="I120" s="92">
        <v>8.7425537200000003E-5</v>
      </c>
      <c r="J120" s="92">
        <f t="shared" si="1"/>
        <v>1.8208431621736288E-2</v>
      </c>
      <c r="K120" s="92">
        <f>H120/'סכום נכסי הקרן'!$C$42</f>
        <v>9.389599071677803E-4</v>
      </c>
    </row>
    <row r="121" spans="2:11">
      <c r="B121" s="86" t="s">
        <v>1952</v>
      </c>
      <c r="C121" s="88">
        <v>8509</v>
      </c>
      <c r="D121" s="89" t="s">
        <v>131</v>
      </c>
      <c r="E121" s="102">
        <v>44531</v>
      </c>
      <c r="F121" s="91">
        <v>49380.640000000007</v>
      </c>
      <c r="G121" s="103">
        <v>71.343999999999994</v>
      </c>
      <c r="H121" s="91">
        <v>130.35145</v>
      </c>
      <c r="I121" s="92">
        <v>2.7871995714285713E-5</v>
      </c>
      <c r="J121" s="92">
        <f t="shared" si="1"/>
        <v>2.2115758247410876E-2</v>
      </c>
      <c r="K121" s="92">
        <f>H121/'סכום נכסי הקרן'!$C$42</f>
        <v>1.1404502453766984E-3</v>
      </c>
    </row>
    <row r="122" spans="2:11">
      <c r="B122" s="86" t="s">
        <v>1953</v>
      </c>
      <c r="C122" s="88">
        <v>9409</v>
      </c>
      <c r="D122" s="89" t="s">
        <v>131</v>
      </c>
      <c r="E122" s="102">
        <v>44931</v>
      </c>
      <c r="F122" s="91">
        <v>11571.360000000002</v>
      </c>
      <c r="G122" s="103">
        <v>94.927800000000005</v>
      </c>
      <c r="H122" s="91">
        <v>40.642430000000004</v>
      </c>
      <c r="I122" s="92">
        <v>4.0334061027040433E-5</v>
      </c>
      <c r="J122" s="92">
        <f t="shared" si="1"/>
        <v>6.8954979516324469E-3</v>
      </c>
      <c r="K122" s="92">
        <f>H122/'סכום נכסי הקרן'!$C$42</f>
        <v>3.5558230665025435E-4</v>
      </c>
    </row>
    <row r="123" spans="2:11">
      <c r="B123" s="94"/>
      <c r="C123" s="95"/>
      <c r="D123" s="95"/>
      <c r="E123" s="95"/>
      <c r="F123" s="95"/>
      <c r="G123" s="95"/>
      <c r="H123" s="95"/>
      <c r="I123" s="95"/>
      <c r="J123" s="95"/>
      <c r="K123" s="95"/>
    </row>
    <row r="124" spans="2:11">
      <c r="B124" s="94"/>
      <c r="C124" s="95"/>
      <c r="D124" s="95"/>
      <c r="E124" s="95"/>
      <c r="F124" s="95"/>
      <c r="G124" s="95"/>
      <c r="H124" s="95"/>
      <c r="I124" s="95"/>
      <c r="J124" s="95"/>
      <c r="K124" s="95"/>
    </row>
    <row r="125" spans="2:11">
      <c r="B125" s="94"/>
      <c r="C125" s="95"/>
      <c r="D125" s="95"/>
      <c r="E125" s="95"/>
      <c r="F125" s="95"/>
      <c r="G125" s="95"/>
      <c r="H125" s="95"/>
      <c r="I125" s="95"/>
      <c r="J125" s="95"/>
      <c r="K125" s="95"/>
    </row>
    <row r="126" spans="2:11">
      <c r="B126" s="110" t="s">
        <v>111</v>
      </c>
      <c r="C126" s="95"/>
      <c r="D126" s="95"/>
      <c r="E126" s="95"/>
      <c r="F126" s="95"/>
      <c r="G126" s="95"/>
      <c r="H126" s="95"/>
      <c r="I126" s="95"/>
      <c r="J126" s="95"/>
      <c r="K126" s="95"/>
    </row>
    <row r="127" spans="2:11">
      <c r="B127" s="110" t="s">
        <v>203</v>
      </c>
      <c r="C127" s="95"/>
      <c r="D127" s="95"/>
      <c r="E127" s="95"/>
      <c r="F127" s="95"/>
      <c r="G127" s="95"/>
      <c r="H127" s="95"/>
      <c r="I127" s="95"/>
      <c r="J127" s="95"/>
      <c r="K127" s="95"/>
    </row>
    <row r="128" spans="2:11">
      <c r="B128" s="110" t="s">
        <v>211</v>
      </c>
      <c r="C128" s="95"/>
      <c r="D128" s="95"/>
      <c r="E128" s="95"/>
      <c r="F128" s="95"/>
      <c r="G128" s="95"/>
      <c r="H128" s="95"/>
      <c r="I128" s="95"/>
      <c r="J128" s="95"/>
      <c r="K128" s="95"/>
    </row>
    <row r="129" spans="2:11">
      <c r="B129" s="94"/>
      <c r="C129" s="95"/>
      <c r="D129" s="95"/>
      <c r="E129" s="95"/>
      <c r="F129" s="95"/>
      <c r="G129" s="95"/>
      <c r="H129" s="95"/>
      <c r="I129" s="95"/>
      <c r="J129" s="95"/>
      <c r="K129" s="95"/>
    </row>
    <row r="130" spans="2:11">
      <c r="B130" s="94"/>
      <c r="C130" s="95"/>
      <c r="D130" s="95"/>
      <c r="E130" s="95"/>
      <c r="F130" s="95"/>
      <c r="G130" s="95"/>
      <c r="H130" s="95"/>
      <c r="I130" s="95"/>
      <c r="J130" s="95"/>
      <c r="K130" s="95"/>
    </row>
    <row r="131" spans="2:11">
      <c r="B131" s="94"/>
      <c r="C131" s="95"/>
      <c r="D131" s="95"/>
      <c r="E131" s="95"/>
      <c r="F131" s="95"/>
      <c r="G131" s="95"/>
      <c r="H131" s="95"/>
      <c r="I131" s="95"/>
      <c r="J131" s="95"/>
      <c r="K131" s="95"/>
    </row>
    <row r="132" spans="2:11">
      <c r="B132" s="94"/>
      <c r="C132" s="95"/>
      <c r="D132" s="95"/>
      <c r="E132" s="95"/>
      <c r="F132" s="95"/>
      <c r="G132" s="95"/>
      <c r="H132" s="95"/>
      <c r="I132" s="95"/>
      <c r="J132" s="95"/>
      <c r="K132" s="95"/>
    </row>
    <row r="133" spans="2:11">
      <c r="B133" s="94"/>
      <c r="C133" s="95"/>
      <c r="D133" s="95"/>
      <c r="E133" s="95"/>
      <c r="F133" s="95"/>
      <c r="G133" s="95"/>
      <c r="H133" s="95"/>
      <c r="I133" s="95"/>
      <c r="J133" s="95"/>
      <c r="K133" s="95"/>
    </row>
    <row r="134" spans="2:11">
      <c r="B134" s="94"/>
      <c r="C134" s="95"/>
      <c r="D134" s="95"/>
      <c r="E134" s="95"/>
      <c r="F134" s="95"/>
      <c r="G134" s="95"/>
      <c r="H134" s="95"/>
      <c r="I134" s="95"/>
      <c r="J134" s="95"/>
      <c r="K134" s="95"/>
    </row>
    <row r="135" spans="2:11">
      <c r="B135" s="94"/>
      <c r="C135" s="95"/>
      <c r="D135" s="95"/>
      <c r="E135" s="95"/>
      <c r="F135" s="95"/>
      <c r="G135" s="95"/>
      <c r="H135" s="95"/>
      <c r="I135" s="95"/>
      <c r="J135" s="95"/>
      <c r="K135" s="95"/>
    </row>
    <row r="136" spans="2:11">
      <c r="B136" s="94"/>
      <c r="C136" s="95"/>
      <c r="D136" s="95"/>
      <c r="E136" s="95"/>
      <c r="F136" s="95"/>
      <c r="G136" s="95"/>
      <c r="H136" s="95"/>
      <c r="I136" s="95"/>
      <c r="J136" s="95"/>
      <c r="K136" s="95"/>
    </row>
    <row r="137" spans="2:11">
      <c r="B137" s="94"/>
      <c r="C137" s="95"/>
      <c r="D137" s="95"/>
      <c r="E137" s="95"/>
      <c r="F137" s="95"/>
      <c r="G137" s="95"/>
      <c r="H137" s="95"/>
      <c r="I137" s="95"/>
      <c r="J137" s="95"/>
      <c r="K137" s="95"/>
    </row>
    <row r="138" spans="2:11">
      <c r="B138" s="94"/>
      <c r="C138" s="95"/>
      <c r="D138" s="95"/>
      <c r="E138" s="95"/>
      <c r="F138" s="95"/>
      <c r="G138" s="95"/>
      <c r="H138" s="95"/>
      <c r="I138" s="95"/>
      <c r="J138" s="95"/>
      <c r="K138" s="95"/>
    </row>
    <row r="139" spans="2:11">
      <c r="B139" s="94"/>
      <c r="C139" s="95"/>
      <c r="D139" s="95"/>
      <c r="E139" s="95"/>
      <c r="F139" s="95"/>
      <c r="G139" s="95"/>
      <c r="H139" s="95"/>
      <c r="I139" s="95"/>
      <c r="J139" s="95"/>
      <c r="K139" s="95"/>
    </row>
    <row r="140" spans="2:11">
      <c r="B140" s="94"/>
      <c r="C140" s="95"/>
      <c r="D140" s="95"/>
      <c r="E140" s="95"/>
      <c r="F140" s="95"/>
      <c r="G140" s="95"/>
      <c r="H140" s="95"/>
      <c r="I140" s="95"/>
      <c r="J140" s="95"/>
      <c r="K140" s="95"/>
    </row>
    <row r="141" spans="2:11">
      <c r="B141" s="94"/>
      <c r="C141" s="95"/>
      <c r="D141" s="95"/>
      <c r="E141" s="95"/>
      <c r="F141" s="95"/>
      <c r="G141" s="95"/>
      <c r="H141" s="95"/>
      <c r="I141" s="95"/>
      <c r="J141" s="95"/>
      <c r="K141" s="95"/>
    </row>
    <row r="142" spans="2:11">
      <c r="B142" s="94"/>
      <c r="C142" s="95"/>
      <c r="D142" s="95"/>
      <c r="E142" s="95"/>
      <c r="F142" s="95"/>
      <c r="G142" s="95"/>
      <c r="H142" s="95"/>
      <c r="I142" s="95"/>
      <c r="J142" s="95"/>
      <c r="K142" s="95"/>
    </row>
    <row r="143" spans="2:11">
      <c r="B143" s="94"/>
      <c r="C143" s="95"/>
      <c r="D143" s="95"/>
      <c r="E143" s="95"/>
      <c r="F143" s="95"/>
      <c r="G143" s="95"/>
      <c r="H143" s="95"/>
      <c r="I143" s="95"/>
      <c r="J143" s="95"/>
      <c r="K143" s="95"/>
    </row>
    <row r="144" spans="2:11">
      <c r="B144" s="94"/>
      <c r="C144" s="95"/>
      <c r="D144" s="95"/>
      <c r="E144" s="95"/>
      <c r="F144" s="95"/>
      <c r="G144" s="95"/>
      <c r="H144" s="95"/>
      <c r="I144" s="95"/>
      <c r="J144" s="95"/>
      <c r="K144" s="95"/>
    </row>
    <row r="145" spans="2:11">
      <c r="B145" s="94"/>
      <c r="C145" s="95"/>
      <c r="D145" s="95"/>
      <c r="E145" s="95"/>
      <c r="F145" s="95"/>
      <c r="G145" s="95"/>
      <c r="H145" s="95"/>
      <c r="I145" s="95"/>
      <c r="J145" s="95"/>
      <c r="K145" s="95"/>
    </row>
    <row r="146" spans="2:11">
      <c r="B146" s="94"/>
      <c r="C146" s="95"/>
      <c r="D146" s="95"/>
      <c r="E146" s="95"/>
      <c r="F146" s="95"/>
      <c r="G146" s="95"/>
      <c r="H146" s="95"/>
      <c r="I146" s="95"/>
      <c r="J146" s="95"/>
      <c r="K146" s="95"/>
    </row>
    <row r="147" spans="2:11">
      <c r="B147" s="94"/>
      <c r="C147" s="95"/>
      <c r="D147" s="95"/>
      <c r="E147" s="95"/>
      <c r="F147" s="95"/>
      <c r="G147" s="95"/>
      <c r="H147" s="95"/>
      <c r="I147" s="95"/>
      <c r="J147" s="95"/>
      <c r="K147" s="95"/>
    </row>
    <row r="148" spans="2:11">
      <c r="B148" s="94"/>
      <c r="C148" s="95"/>
      <c r="D148" s="95"/>
      <c r="E148" s="95"/>
      <c r="F148" s="95"/>
      <c r="G148" s="95"/>
      <c r="H148" s="95"/>
      <c r="I148" s="95"/>
      <c r="J148" s="95"/>
      <c r="K148" s="95"/>
    </row>
    <row r="149" spans="2:11">
      <c r="B149" s="94"/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2:11">
      <c r="B150" s="94"/>
      <c r="C150" s="95"/>
      <c r="D150" s="95"/>
      <c r="E150" s="95"/>
      <c r="F150" s="95"/>
      <c r="G150" s="95"/>
      <c r="H150" s="95"/>
      <c r="I150" s="95"/>
      <c r="J150" s="95"/>
      <c r="K150" s="95"/>
    </row>
    <row r="151" spans="2:11">
      <c r="B151" s="94"/>
      <c r="C151" s="95"/>
      <c r="D151" s="95"/>
      <c r="E151" s="95"/>
      <c r="F151" s="95"/>
      <c r="G151" s="95"/>
      <c r="H151" s="95"/>
      <c r="I151" s="95"/>
      <c r="J151" s="95"/>
      <c r="K151" s="95"/>
    </row>
    <row r="152" spans="2:11">
      <c r="B152" s="94"/>
      <c r="C152" s="95"/>
      <c r="D152" s="95"/>
      <c r="E152" s="95"/>
      <c r="F152" s="95"/>
      <c r="G152" s="95"/>
      <c r="H152" s="95"/>
      <c r="I152" s="95"/>
      <c r="J152" s="95"/>
      <c r="K152" s="95"/>
    </row>
    <row r="153" spans="2:11">
      <c r="B153" s="94"/>
      <c r="C153" s="95"/>
      <c r="D153" s="95"/>
      <c r="E153" s="95"/>
      <c r="F153" s="95"/>
      <c r="G153" s="95"/>
      <c r="H153" s="95"/>
      <c r="I153" s="95"/>
      <c r="J153" s="95"/>
      <c r="K153" s="95"/>
    </row>
    <row r="154" spans="2:11">
      <c r="B154" s="94"/>
      <c r="C154" s="95"/>
      <c r="D154" s="95"/>
      <c r="E154" s="95"/>
      <c r="F154" s="95"/>
      <c r="G154" s="95"/>
      <c r="H154" s="95"/>
      <c r="I154" s="95"/>
      <c r="J154" s="95"/>
      <c r="K154" s="95"/>
    </row>
    <row r="155" spans="2:11">
      <c r="B155" s="94"/>
      <c r="C155" s="95"/>
      <c r="D155" s="95"/>
      <c r="E155" s="95"/>
      <c r="F155" s="95"/>
      <c r="G155" s="95"/>
      <c r="H155" s="95"/>
      <c r="I155" s="95"/>
      <c r="J155" s="95"/>
      <c r="K155" s="95"/>
    </row>
    <row r="156" spans="2:11">
      <c r="B156" s="94"/>
      <c r="C156" s="95"/>
      <c r="D156" s="95"/>
      <c r="E156" s="95"/>
      <c r="F156" s="95"/>
      <c r="G156" s="95"/>
      <c r="H156" s="95"/>
      <c r="I156" s="95"/>
      <c r="J156" s="95"/>
      <c r="K156" s="95"/>
    </row>
    <row r="157" spans="2:11">
      <c r="B157" s="94"/>
      <c r="C157" s="95"/>
      <c r="D157" s="95"/>
      <c r="E157" s="95"/>
      <c r="F157" s="95"/>
      <c r="G157" s="95"/>
      <c r="H157" s="95"/>
      <c r="I157" s="95"/>
      <c r="J157" s="95"/>
      <c r="K157" s="95"/>
    </row>
    <row r="158" spans="2:11">
      <c r="B158" s="94"/>
      <c r="C158" s="95"/>
      <c r="D158" s="95"/>
      <c r="E158" s="95"/>
      <c r="F158" s="95"/>
      <c r="G158" s="95"/>
      <c r="H158" s="95"/>
      <c r="I158" s="95"/>
      <c r="J158" s="95"/>
      <c r="K158" s="95"/>
    </row>
    <row r="159" spans="2:11">
      <c r="B159" s="94"/>
      <c r="C159" s="95"/>
      <c r="D159" s="95"/>
      <c r="E159" s="95"/>
      <c r="F159" s="95"/>
      <c r="G159" s="95"/>
      <c r="H159" s="95"/>
      <c r="I159" s="95"/>
      <c r="J159" s="95"/>
      <c r="K159" s="95"/>
    </row>
    <row r="160" spans="2:11">
      <c r="B160" s="94"/>
      <c r="C160" s="95"/>
      <c r="D160" s="95"/>
      <c r="E160" s="95"/>
      <c r="F160" s="95"/>
      <c r="G160" s="95"/>
      <c r="H160" s="95"/>
      <c r="I160" s="95"/>
      <c r="J160" s="95"/>
      <c r="K160" s="95"/>
    </row>
    <row r="161" spans="2:11">
      <c r="B161" s="94"/>
      <c r="C161" s="95"/>
      <c r="D161" s="95"/>
      <c r="E161" s="95"/>
      <c r="F161" s="95"/>
      <c r="G161" s="95"/>
      <c r="H161" s="95"/>
      <c r="I161" s="95"/>
      <c r="J161" s="95"/>
      <c r="K161" s="95"/>
    </row>
    <row r="162" spans="2:11">
      <c r="B162" s="94"/>
      <c r="C162" s="95"/>
      <c r="D162" s="95"/>
      <c r="E162" s="95"/>
      <c r="F162" s="95"/>
      <c r="G162" s="95"/>
      <c r="H162" s="95"/>
      <c r="I162" s="95"/>
      <c r="J162" s="95"/>
      <c r="K162" s="95"/>
    </row>
    <row r="163" spans="2:11">
      <c r="B163" s="94"/>
      <c r="C163" s="95"/>
      <c r="D163" s="95"/>
      <c r="E163" s="95"/>
      <c r="F163" s="95"/>
      <c r="G163" s="95"/>
      <c r="H163" s="95"/>
      <c r="I163" s="95"/>
      <c r="J163" s="95"/>
      <c r="K163" s="95"/>
    </row>
    <row r="164" spans="2:11">
      <c r="B164" s="94"/>
      <c r="C164" s="95"/>
      <c r="D164" s="95"/>
      <c r="E164" s="95"/>
      <c r="F164" s="95"/>
      <c r="G164" s="95"/>
      <c r="H164" s="95"/>
      <c r="I164" s="95"/>
      <c r="J164" s="95"/>
      <c r="K164" s="95"/>
    </row>
    <row r="165" spans="2:11">
      <c r="B165" s="94"/>
      <c r="C165" s="95"/>
      <c r="D165" s="95"/>
      <c r="E165" s="95"/>
      <c r="F165" s="95"/>
      <c r="G165" s="95"/>
      <c r="H165" s="95"/>
      <c r="I165" s="95"/>
      <c r="J165" s="95"/>
      <c r="K165" s="95"/>
    </row>
    <row r="166" spans="2:11">
      <c r="B166" s="94"/>
      <c r="C166" s="95"/>
      <c r="D166" s="95"/>
      <c r="E166" s="95"/>
      <c r="F166" s="95"/>
      <c r="G166" s="95"/>
      <c r="H166" s="95"/>
      <c r="I166" s="95"/>
      <c r="J166" s="95"/>
      <c r="K166" s="95"/>
    </row>
    <row r="167" spans="2:11">
      <c r="B167" s="94"/>
      <c r="C167" s="95"/>
      <c r="D167" s="95"/>
      <c r="E167" s="95"/>
      <c r="F167" s="95"/>
      <c r="G167" s="95"/>
      <c r="H167" s="95"/>
      <c r="I167" s="95"/>
      <c r="J167" s="95"/>
      <c r="K167" s="95"/>
    </row>
    <row r="168" spans="2:11">
      <c r="B168" s="94"/>
      <c r="C168" s="95"/>
      <c r="D168" s="95"/>
      <c r="E168" s="95"/>
      <c r="F168" s="95"/>
      <c r="G168" s="95"/>
      <c r="H168" s="95"/>
      <c r="I168" s="95"/>
      <c r="J168" s="95"/>
      <c r="K168" s="95"/>
    </row>
    <row r="169" spans="2:11">
      <c r="B169" s="94"/>
      <c r="C169" s="95"/>
      <c r="D169" s="95"/>
      <c r="E169" s="95"/>
      <c r="F169" s="95"/>
      <c r="G169" s="95"/>
      <c r="H169" s="95"/>
      <c r="I169" s="95"/>
      <c r="J169" s="95"/>
      <c r="K169" s="95"/>
    </row>
    <row r="170" spans="2:11">
      <c r="B170" s="94"/>
      <c r="C170" s="95"/>
      <c r="D170" s="95"/>
      <c r="E170" s="95"/>
      <c r="F170" s="95"/>
      <c r="G170" s="95"/>
      <c r="H170" s="95"/>
      <c r="I170" s="95"/>
      <c r="J170" s="95"/>
      <c r="K170" s="95"/>
    </row>
    <row r="171" spans="2:11">
      <c r="B171" s="94"/>
      <c r="C171" s="95"/>
      <c r="D171" s="95"/>
      <c r="E171" s="95"/>
      <c r="F171" s="95"/>
      <c r="G171" s="95"/>
      <c r="H171" s="95"/>
      <c r="I171" s="95"/>
      <c r="J171" s="95"/>
      <c r="K171" s="95"/>
    </row>
    <row r="172" spans="2:11">
      <c r="B172" s="94"/>
      <c r="C172" s="95"/>
      <c r="D172" s="95"/>
      <c r="E172" s="95"/>
      <c r="F172" s="95"/>
      <c r="G172" s="95"/>
      <c r="H172" s="95"/>
      <c r="I172" s="95"/>
      <c r="J172" s="95"/>
      <c r="K172" s="95"/>
    </row>
    <row r="173" spans="2:11">
      <c r="B173" s="94"/>
      <c r="C173" s="95"/>
      <c r="D173" s="95"/>
      <c r="E173" s="95"/>
      <c r="F173" s="95"/>
      <c r="G173" s="95"/>
      <c r="H173" s="95"/>
      <c r="I173" s="95"/>
      <c r="J173" s="95"/>
      <c r="K173" s="95"/>
    </row>
    <row r="174" spans="2:11">
      <c r="B174" s="94"/>
      <c r="C174" s="95"/>
      <c r="D174" s="95"/>
      <c r="E174" s="95"/>
      <c r="F174" s="95"/>
      <c r="G174" s="95"/>
      <c r="H174" s="95"/>
      <c r="I174" s="95"/>
      <c r="J174" s="95"/>
      <c r="K174" s="95"/>
    </row>
    <row r="175" spans="2:11">
      <c r="B175" s="94"/>
      <c r="C175" s="95"/>
      <c r="D175" s="95"/>
      <c r="E175" s="95"/>
      <c r="F175" s="95"/>
      <c r="G175" s="95"/>
      <c r="H175" s="95"/>
      <c r="I175" s="95"/>
      <c r="J175" s="95"/>
      <c r="K175" s="95"/>
    </row>
    <row r="176" spans="2:11">
      <c r="B176" s="94"/>
      <c r="C176" s="95"/>
      <c r="D176" s="95"/>
      <c r="E176" s="95"/>
      <c r="F176" s="95"/>
      <c r="G176" s="95"/>
      <c r="H176" s="95"/>
      <c r="I176" s="95"/>
      <c r="J176" s="95"/>
      <c r="K176" s="95"/>
    </row>
    <row r="177" spans="2:11">
      <c r="B177" s="94"/>
      <c r="C177" s="95"/>
      <c r="D177" s="95"/>
      <c r="E177" s="95"/>
      <c r="F177" s="95"/>
      <c r="G177" s="95"/>
      <c r="H177" s="95"/>
      <c r="I177" s="95"/>
      <c r="J177" s="95"/>
      <c r="K177" s="95"/>
    </row>
    <row r="178" spans="2:11">
      <c r="B178" s="94"/>
      <c r="C178" s="95"/>
      <c r="D178" s="95"/>
      <c r="E178" s="95"/>
      <c r="F178" s="95"/>
      <c r="G178" s="95"/>
      <c r="H178" s="95"/>
      <c r="I178" s="95"/>
      <c r="J178" s="95"/>
      <c r="K178" s="95"/>
    </row>
    <row r="179" spans="2:11">
      <c r="B179" s="94"/>
      <c r="C179" s="95"/>
      <c r="D179" s="95"/>
      <c r="E179" s="95"/>
      <c r="F179" s="95"/>
      <c r="G179" s="95"/>
      <c r="H179" s="95"/>
      <c r="I179" s="95"/>
      <c r="J179" s="95"/>
      <c r="K179" s="95"/>
    </row>
    <row r="180" spans="2:11">
      <c r="B180" s="94"/>
      <c r="C180" s="95"/>
      <c r="D180" s="95"/>
      <c r="E180" s="95"/>
      <c r="F180" s="95"/>
      <c r="G180" s="95"/>
      <c r="H180" s="95"/>
      <c r="I180" s="95"/>
      <c r="J180" s="95"/>
      <c r="K180" s="95"/>
    </row>
    <row r="181" spans="2:11">
      <c r="B181" s="94"/>
      <c r="C181" s="95"/>
      <c r="D181" s="95"/>
      <c r="E181" s="95"/>
      <c r="F181" s="95"/>
      <c r="G181" s="95"/>
      <c r="H181" s="95"/>
      <c r="I181" s="95"/>
      <c r="J181" s="95"/>
      <c r="K181" s="95"/>
    </row>
    <row r="182" spans="2:11">
      <c r="B182" s="94"/>
      <c r="C182" s="95"/>
      <c r="D182" s="95"/>
      <c r="E182" s="95"/>
      <c r="F182" s="95"/>
      <c r="G182" s="95"/>
      <c r="H182" s="95"/>
      <c r="I182" s="95"/>
      <c r="J182" s="95"/>
      <c r="K182" s="95"/>
    </row>
    <row r="183" spans="2:11">
      <c r="B183" s="94"/>
      <c r="C183" s="95"/>
      <c r="D183" s="95"/>
      <c r="E183" s="95"/>
      <c r="F183" s="95"/>
      <c r="G183" s="95"/>
      <c r="H183" s="95"/>
      <c r="I183" s="95"/>
      <c r="J183" s="95"/>
      <c r="K183" s="95"/>
    </row>
    <row r="184" spans="2:11">
      <c r="B184" s="94"/>
      <c r="C184" s="95"/>
      <c r="D184" s="95"/>
      <c r="E184" s="95"/>
      <c r="F184" s="95"/>
      <c r="G184" s="95"/>
      <c r="H184" s="95"/>
      <c r="I184" s="95"/>
      <c r="J184" s="95"/>
      <c r="K184" s="95"/>
    </row>
    <row r="185" spans="2:11">
      <c r="B185" s="94"/>
      <c r="C185" s="95"/>
      <c r="D185" s="95"/>
      <c r="E185" s="95"/>
      <c r="F185" s="95"/>
      <c r="G185" s="95"/>
      <c r="H185" s="95"/>
      <c r="I185" s="95"/>
      <c r="J185" s="95"/>
      <c r="K185" s="95"/>
    </row>
    <row r="186" spans="2:11">
      <c r="B186" s="94"/>
      <c r="C186" s="95"/>
      <c r="D186" s="95"/>
      <c r="E186" s="95"/>
      <c r="F186" s="95"/>
      <c r="G186" s="95"/>
      <c r="H186" s="95"/>
      <c r="I186" s="95"/>
      <c r="J186" s="95"/>
      <c r="K186" s="95"/>
    </row>
    <row r="187" spans="2:11">
      <c r="B187" s="94"/>
      <c r="C187" s="95"/>
      <c r="D187" s="95"/>
      <c r="E187" s="95"/>
      <c r="F187" s="95"/>
      <c r="G187" s="95"/>
      <c r="H187" s="95"/>
      <c r="I187" s="95"/>
      <c r="J187" s="95"/>
      <c r="K187" s="95"/>
    </row>
    <row r="188" spans="2:11">
      <c r="B188" s="94"/>
      <c r="C188" s="95"/>
      <c r="D188" s="95"/>
      <c r="E188" s="95"/>
      <c r="F188" s="95"/>
      <c r="G188" s="95"/>
      <c r="H188" s="95"/>
      <c r="I188" s="95"/>
      <c r="J188" s="95"/>
      <c r="K188" s="95"/>
    </row>
    <row r="189" spans="2:11">
      <c r="B189" s="94"/>
      <c r="C189" s="95"/>
      <c r="D189" s="95"/>
      <c r="E189" s="95"/>
      <c r="F189" s="95"/>
      <c r="G189" s="95"/>
      <c r="H189" s="95"/>
      <c r="I189" s="95"/>
      <c r="J189" s="95"/>
      <c r="K189" s="95"/>
    </row>
    <row r="190" spans="2:11">
      <c r="B190" s="94"/>
      <c r="C190" s="95"/>
      <c r="D190" s="95"/>
      <c r="E190" s="95"/>
      <c r="F190" s="95"/>
      <c r="G190" s="95"/>
      <c r="H190" s="95"/>
      <c r="I190" s="95"/>
      <c r="J190" s="95"/>
      <c r="K190" s="95"/>
    </row>
    <row r="191" spans="2:11">
      <c r="B191" s="94"/>
      <c r="C191" s="95"/>
      <c r="D191" s="95"/>
      <c r="E191" s="95"/>
      <c r="F191" s="95"/>
      <c r="G191" s="95"/>
      <c r="H191" s="95"/>
      <c r="I191" s="95"/>
      <c r="J191" s="95"/>
      <c r="K191" s="95"/>
    </row>
    <row r="192" spans="2:11">
      <c r="B192" s="94"/>
      <c r="C192" s="95"/>
      <c r="D192" s="95"/>
      <c r="E192" s="95"/>
      <c r="F192" s="95"/>
      <c r="G192" s="95"/>
      <c r="H192" s="95"/>
      <c r="I192" s="95"/>
      <c r="J192" s="95"/>
      <c r="K192" s="95"/>
    </row>
    <row r="193" spans="2:11">
      <c r="B193" s="94"/>
      <c r="C193" s="95"/>
      <c r="D193" s="95"/>
      <c r="E193" s="95"/>
      <c r="F193" s="95"/>
      <c r="G193" s="95"/>
      <c r="H193" s="95"/>
      <c r="I193" s="95"/>
      <c r="J193" s="95"/>
      <c r="K193" s="95"/>
    </row>
    <row r="194" spans="2:11">
      <c r="B194" s="94"/>
      <c r="C194" s="95"/>
      <c r="D194" s="95"/>
      <c r="E194" s="95"/>
      <c r="F194" s="95"/>
      <c r="G194" s="95"/>
      <c r="H194" s="95"/>
      <c r="I194" s="95"/>
      <c r="J194" s="95"/>
      <c r="K194" s="95"/>
    </row>
    <row r="195" spans="2:11">
      <c r="B195" s="94"/>
      <c r="C195" s="95"/>
      <c r="D195" s="95"/>
      <c r="E195" s="95"/>
      <c r="F195" s="95"/>
      <c r="G195" s="95"/>
      <c r="H195" s="95"/>
      <c r="I195" s="95"/>
      <c r="J195" s="95"/>
      <c r="K195" s="95"/>
    </row>
    <row r="196" spans="2:11">
      <c r="B196" s="94"/>
      <c r="C196" s="95"/>
      <c r="D196" s="95"/>
      <c r="E196" s="95"/>
      <c r="F196" s="95"/>
      <c r="G196" s="95"/>
      <c r="H196" s="95"/>
      <c r="I196" s="95"/>
      <c r="J196" s="95"/>
      <c r="K196" s="95"/>
    </row>
    <row r="197" spans="2:11">
      <c r="B197" s="94"/>
      <c r="C197" s="95"/>
      <c r="D197" s="95"/>
      <c r="E197" s="95"/>
      <c r="F197" s="95"/>
      <c r="G197" s="95"/>
      <c r="H197" s="95"/>
      <c r="I197" s="95"/>
      <c r="J197" s="95"/>
      <c r="K197" s="95"/>
    </row>
    <row r="198" spans="2:11">
      <c r="B198" s="94"/>
      <c r="C198" s="95"/>
      <c r="D198" s="95"/>
      <c r="E198" s="95"/>
      <c r="F198" s="95"/>
      <c r="G198" s="95"/>
      <c r="H198" s="95"/>
      <c r="I198" s="95"/>
      <c r="J198" s="95"/>
      <c r="K198" s="95"/>
    </row>
    <row r="199" spans="2:11">
      <c r="B199" s="94"/>
      <c r="C199" s="95"/>
      <c r="D199" s="95"/>
      <c r="E199" s="95"/>
      <c r="F199" s="95"/>
      <c r="G199" s="95"/>
      <c r="H199" s="95"/>
      <c r="I199" s="95"/>
      <c r="J199" s="95"/>
      <c r="K199" s="95"/>
    </row>
    <row r="200" spans="2:11">
      <c r="B200" s="94"/>
      <c r="C200" s="95"/>
      <c r="D200" s="95"/>
      <c r="E200" s="95"/>
      <c r="F200" s="95"/>
      <c r="G200" s="95"/>
      <c r="H200" s="95"/>
      <c r="I200" s="95"/>
      <c r="J200" s="95"/>
      <c r="K200" s="95"/>
    </row>
    <row r="201" spans="2:11">
      <c r="B201" s="94"/>
      <c r="C201" s="95"/>
      <c r="D201" s="95"/>
      <c r="E201" s="95"/>
      <c r="F201" s="95"/>
      <c r="G201" s="95"/>
      <c r="H201" s="95"/>
      <c r="I201" s="95"/>
      <c r="J201" s="95"/>
      <c r="K201" s="95"/>
    </row>
    <row r="202" spans="2:11">
      <c r="B202" s="94"/>
      <c r="C202" s="95"/>
      <c r="D202" s="95"/>
      <c r="E202" s="95"/>
      <c r="F202" s="95"/>
      <c r="G202" s="95"/>
      <c r="H202" s="95"/>
      <c r="I202" s="95"/>
      <c r="J202" s="95"/>
      <c r="K202" s="95"/>
    </row>
    <row r="203" spans="2:11">
      <c r="B203" s="94"/>
      <c r="C203" s="95"/>
      <c r="D203" s="95"/>
      <c r="E203" s="95"/>
      <c r="F203" s="95"/>
      <c r="G203" s="95"/>
      <c r="H203" s="95"/>
      <c r="I203" s="95"/>
      <c r="J203" s="95"/>
      <c r="K203" s="95"/>
    </row>
    <row r="204" spans="2:11">
      <c r="B204" s="94"/>
      <c r="C204" s="95"/>
      <c r="D204" s="95"/>
      <c r="E204" s="95"/>
      <c r="F204" s="95"/>
      <c r="G204" s="95"/>
      <c r="H204" s="95"/>
      <c r="I204" s="95"/>
      <c r="J204" s="95"/>
      <c r="K204" s="95"/>
    </row>
    <row r="205" spans="2:11">
      <c r="B205" s="94"/>
      <c r="C205" s="95"/>
      <c r="D205" s="95"/>
      <c r="E205" s="95"/>
      <c r="F205" s="95"/>
      <c r="G205" s="95"/>
      <c r="H205" s="95"/>
      <c r="I205" s="95"/>
      <c r="J205" s="95"/>
      <c r="K205" s="95"/>
    </row>
    <row r="206" spans="2:11">
      <c r="B206" s="94"/>
      <c r="C206" s="95"/>
      <c r="D206" s="95"/>
      <c r="E206" s="95"/>
      <c r="F206" s="95"/>
      <c r="G206" s="95"/>
      <c r="H206" s="95"/>
      <c r="I206" s="95"/>
      <c r="J206" s="95"/>
      <c r="K206" s="95"/>
    </row>
    <row r="207" spans="2:11">
      <c r="B207" s="94"/>
      <c r="C207" s="95"/>
      <c r="D207" s="95"/>
      <c r="E207" s="95"/>
      <c r="F207" s="95"/>
      <c r="G207" s="95"/>
      <c r="H207" s="95"/>
      <c r="I207" s="95"/>
      <c r="J207" s="95"/>
      <c r="K207" s="95"/>
    </row>
    <row r="208" spans="2:11">
      <c r="B208" s="94"/>
      <c r="C208" s="95"/>
      <c r="D208" s="95"/>
      <c r="E208" s="95"/>
      <c r="F208" s="95"/>
      <c r="G208" s="95"/>
      <c r="H208" s="95"/>
      <c r="I208" s="95"/>
      <c r="J208" s="95"/>
      <c r="K208" s="95"/>
    </row>
    <row r="209" spans="2:11">
      <c r="B209" s="94"/>
      <c r="C209" s="95"/>
      <c r="D209" s="95"/>
      <c r="E209" s="95"/>
      <c r="F209" s="95"/>
      <c r="G209" s="95"/>
      <c r="H209" s="95"/>
      <c r="I209" s="95"/>
      <c r="J209" s="95"/>
      <c r="K209" s="95"/>
    </row>
    <row r="210" spans="2:11">
      <c r="B210" s="94"/>
      <c r="C210" s="95"/>
      <c r="D210" s="95"/>
      <c r="E210" s="95"/>
      <c r="F210" s="95"/>
      <c r="G210" s="95"/>
      <c r="H210" s="95"/>
      <c r="I210" s="95"/>
      <c r="J210" s="95"/>
      <c r="K210" s="95"/>
    </row>
    <row r="211" spans="2:11">
      <c r="B211" s="94"/>
      <c r="C211" s="95"/>
      <c r="D211" s="95"/>
      <c r="E211" s="95"/>
      <c r="F211" s="95"/>
      <c r="G211" s="95"/>
      <c r="H211" s="95"/>
      <c r="I211" s="95"/>
      <c r="J211" s="95"/>
      <c r="K211" s="95"/>
    </row>
    <row r="212" spans="2:11">
      <c r="B212" s="94"/>
      <c r="C212" s="95"/>
      <c r="D212" s="95"/>
      <c r="E212" s="95"/>
      <c r="F212" s="95"/>
      <c r="G212" s="95"/>
      <c r="H212" s="95"/>
      <c r="I212" s="95"/>
      <c r="J212" s="95"/>
      <c r="K212" s="95"/>
    </row>
    <row r="213" spans="2:11">
      <c r="B213" s="94"/>
      <c r="C213" s="95"/>
      <c r="D213" s="95"/>
      <c r="E213" s="95"/>
      <c r="F213" s="95"/>
      <c r="G213" s="95"/>
      <c r="H213" s="95"/>
      <c r="I213" s="95"/>
      <c r="J213" s="95"/>
      <c r="K213" s="95"/>
    </row>
    <row r="214" spans="2:11">
      <c r="B214" s="94"/>
      <c r="C214" s="95"/>
      <c r="D214" s="95"/>
      <c r="E214" s="95"/>
      <c r="F214" s="95"/>
      <c r="G214" s="95"/>
      <c r="H214" s="95"/>
      <c r="I214" s="95"/>
      <c r="J214" s="95"/>
      <c r="K214" s="95"/>
    </row>
    <row r="215" spans="2:11">
      <c r="B215" s="94"/>
      <c r="C215" s="95"/>
      <c r="D215" s="95"/>
      <c r="E215" s="95"/>
      <c r="F215" s="95"/>
      <c r="G215" s="95"/>
      <c r="H215" s="95"/>
      <c r="I215" s="95"/>
      <c r="J215" s="95"/>
      <c r="K215" s="95"/>
    </row>
    <row r="216" spans="2:11">
      <c r="B216" s="94"/>
      <c r="C216" s="95"/>
      <c r="D216" s="95"/>
      <c r="E216" s="95"/>
      <c r="F216" s="95"/>
      <c r="G216" s="95"/>
      <c r="H216" s="95"/>
      <c r="I216" s="95"/>
      <c r="J216" s="95"/>
      <c r="K216" s="95"/>
    </row>
    <row r="217" spans="2:11">
      <c r="B217" s="94"/>
      <c r="C217" s="95"/>
      <c r="D217" s="95"/>
      <c r="E217" s="95"/>
      <c r="F217" s="95"/>
      <c r="G217" s="95"/>
      <c r="H217" s="95"/>
      <c r="I217" s="95"/>
      <c r="J217" s="95"/>
      <c r="K217" s="95"/>
    </row>
    <row r="218" spans="2:11">
      <c r="B218" s="94"/>
      <c r="C218" s="95"/>
      <c r="D218" s="95"/>
      <c r="E218" s="95"/>
      <c r="F218" s="95"/>
      <c r="G218" s="95"/>
      <c r="H218" s="95"/>
      <c r="I218" s="95"/>
      <c r="J218" s="95"/>
      <c r="K218" s="95"/>
    </row>
    <row r="219" spans="2:11">
      <c r="B219" s="94"/>
      <c r="C219" s="95"/>
      <c r="D219" s="95"/>
      <c r="E219" s="95"/>
      <c r="F219" s="95"/>
      <c r="G219" s="95"/>
      <c r="H219" s="95"/>
      <c r="I219" s="95"/>
      <c r="J219" s="95"/>
      <c r="K219" s="95"/>
    </row>
    <row r="220" spans="2:11">
      <c r="B220" s="94"/>
      <c r="C220" s="95"/>
      <c r="D220" s="95"/>
      <c r="E220" s="95"/>
      <c r="F220" s="95"/>
      <c r="G220" s="95"/>
      <c r="H220" s="95"/>
      <c r="I220" s="95"/>
      <c r="J220" s="95"/>
      <c r="K220" s="95"/>
    </row>
    <row r="221" spans="2:11">
      <c r="B221" s="94"/>
      <c r="C221" s="95"/>
      <c r="D221" s="95"/>
      <c r="E221" s="95"/>
      <c r="F221" s="95"/>
      <c r="G221" s="95"/>
      <c r="H221" s="95"/>
      <c r="I221" s="95"/>
      <c r="J221" s="95"/>
      <c r="K221" s="95"/>
    </row>
    <row r="222" spans="2:11">
      <c r="B222" s="94"/>
      <c r="C222" s="95"/>
      <c r="D222" s="95"/>
      <c r="E222" s="95"/>
      <c r="F222" s="95"/>
      <c r="G222" s="95"/>
      <c r="H222" s="95"/>
      <c r="I222" s="95"/>
      <c r="J222" s="95"/>
      <c r="K222" s="95"/>
    </row>
    <row r="223" spans="2:11">
      <c r="B223" s="94"/>
      <c r="C223" s="95"/>
      <c r="D223" s="95"/>
      <c r="E223" s="95"/>
      <c r="F223" s="95"/>
      <c r="G223" s="95"/>
      <c r="H223" s="95"/>
      <c r="I223" s="95"/>
      <c r="J223" s="95"/>
      <c r="K223" s="95"/>
    </row>
    <row r="224" spans="2:11">
      <c r="B224" s="94"/>
      <c r="C224" s="95"/>
      <c r="D224" s="95"/>
      <c r="E224" s="95"/>
      <c r="F224" s="95"/>
      <c r="G224" s="95"/>
      <c r="H224" s="95"/>
      <c r="I224" s="95"/>
      <c r="J224" s="95"/>
      <c r="K224" s="95"/>
    </row>
    <row r="225" spans="2:11">
      <c r="B225" s="94"/>
      <c r="C225" s="95"/>
      <c r="D225" s="95"/>
      <c r="E225" s="95"/>
      <c r="F225" s="95"/>
      <c r="G225" s="95"/>
      <c r="H225" s="95"/>
      <c r="I225" s="95"/>
      <c r="J225" s="95"/>
      <c r="K225" s="95"/>
    </row>
    <row r="226" spans="2:11">
      <c r="B226" s="94"/>
      <c r="C226" s="95"/>
      <c r="D226" s="95"/>
      <c r="E226" s="95"/>
      <c r="F226" s="95"/>
      <c r="G226" s="95"/>
      <c r="H226" s="95"/>
      <c r="I226" s="95"/>
      <c r="J226" s="95"/>
      <c r="K226" s="95"/>
    </row>
    <row r="227" spans="2:11">
      <c r="B227" s="94"/>
      <c r="C227" s="95"/>
      <c r="D227" s="95"/>
      <c r="E227" s="95"/>
      <c r="F227" s="95"/>
      <c r="G227" s="95"/>
      <c r="H227" s="95"/>
      <c r="I227" s="95"/>
      <c r="J227" s="95"/>
      <c r="K227" s="95"/>
    </row>
    <row r="228" spans="2:11">
      <c r="B228" s="94"/>
      <c r="C228" s="95"/>
      <c r="D228" s="95"/>
      <c r="E228" s="95"/>
      <c r="F228" s="95"/>
      <c r="G228" s="95"/>
      <c r="H228" s="95"/>
      <c r="I228" s="95"/>
      <c r="J228" s="95"/>
      <c r="K228" s="95"/>
    </row>
    <row r="229" spans="2:11">
      <c r="B229" s="94"/>
      <c r="C229" s="95"/>
      <c r="D229" s="95"/>
      <c r="E229" s="95"/>
      <c r="F229" s="95"/>
      <c r="G229" s="95"/>
      <c r="H229" s="95"/>
      <c r="I229" s="95"/>
      <c r="J229" s="95"/>
      <c r="K229" s="95"/>
    </row>
    <row r="230" spans="2:11">
      <c r="B230" s="94"/>
      <c r="C230" s="95"/>
      <c r="D230" s="95"/>
      <c r="E230" s="95"/>
      <c r="F230" s="95"/>
      <c r="G230" s="95"/>
      <c r="H230" s="95"/>
      <c r="I230" s="95"/>
      <c r="J230" s="95"/>
      <c r="K230" s="95"/>
    </row>
    <row r="231" spans="2:11">
      <c r="B231" s="94"/>
      <c r="C231" s="95"/>
      <c r="D231" s="95"/>
      <c r="E231" s="95"/>
      <c r="F231" s="95"/>
      <c r="G231" s="95"/>
      <c r="H231" s="95"/>
      <c r="I231" s="95"/>
      <c r="J231" s="95"/>
      <c r="K231" s="95"/>
    </row>
    <row r="232" spans="2:11">
      <c r="B232" s="94"/>
      <c r="C232" s="95"/>
      <c r="D232" s="95"/>
      <c r="E232" s="95"/>
      <c r="F232" s="95"/>
      <c r="G232" s="95"/>
      <c r="H232" s="95"/>
      <c r="I232" s="95"/>
      <c r="J232" s="95"/>
      <c r="K232" s="95"/>
    </row>
    <row r="233" spans="2:11">
      <c r="B233" s="94"/>
      <c r="C233" s="95"/>
      <c r="D233" s="95"/>
      <c r="E233" s="95"/>
      <c r="F233" s="95"/>
      <c r="G233" s="95"/>
      <c r="H233" s="95"/>
      <c r="I233" s="95"/>
      <c r="J233" s="95"/>
      <c r="K233" s="95"/>
    </row>
    <row r="234" spans="2:11">
      <c r="B234" s="94"/>
      <c r="C234" s="95"/>
      <c r="D234" s="95"/>
      <c r="E234" s="95"/>
      <c r="F234" s="95"/>
      <c r="G234" s="95"/>
      <c r="H234" s="95"/>
      <c r="I234" s="95"/>
      <c r="J234" s="95"/>
      <c r="K234" s="95"/>
    </row>
    <row r="235" spans="2:11">
      <c r="B235" s="94"/>
      <c r="C235" s="95"/>
      <c r="D235" s="95"/>
      <c r="E235" s="95"/>
      <c r="F235" s="95"/>
      <c r="G235" s="95"/>
      <c r="H235" s="95"/>
      <c r="I235" s="95"/>
      <c r="J235" s="95"/>
      <c r="K235" s="95"/>
    </row>
    <row r="236" spans="2:11">
      <c r="B236" s="94"/>
      <c r="C236" s="95"/>
      <c r="D236" s="95"/>
      <c r="E236" s="95"/>
      <c r="F236" s="95"/>
      <c r="G236" s="95"/>
      <c r="H236" s="95"/>
      <c r="I236" s="95"/>
      <c r="J236" s="95"/>
      <c r="K236" s="95"/>
    </row>
    <row r="237" spans="2:11">
      <c r="B237" s="94"/>
      <c r="C237" s="95"/>
      <c r="D237" s="95"/>
      <c r="E237" s="95"/>
      <c r="F237" s="95"/>
      <c r="G237" s="95"/>
      <c r="H237" s="95"/>
      <c r="I237" s="95"/>
      <c r="J237" s="95"/>
      <c r="K237" s="95"/>
    </row>
    <row r="238" spans="2:11">
      <c r="B238" s="94"/>
      <c r="C238" s="95"/>
      <c r="D238" s="95"/>
      <c r="E238" s="95"/>
      <c r="F238" s="95"/>
      <c r="G238" s="95"/>
      <c r="H238" s="95"/>
      <c r="I238" s="95"/>
      <c r="J238" s="95"/>
      <c r="K238" s="95"/>
    </row>
    <row r="239" spans="2:11">
      <c r="B239" s="94"/>
      <c r="C239" s="95"/>
      <c r="D239" s="95"/>
      <c r="E239" s="95"/>
      <c r="F239" s="95"/>
      <c r="G239" s="95"/>
      <c r="H239" s="95"/>
      <c r="I239" s="95"/>
      <c r="J239" s="95"/>
      <c r="K239" s="95"/>
    </row>
    <row r="240" spans="2:11">
      <c r="B240" s="94"/>
      <c r="C240" s="95"/>
      <c r="D240" s="95"/>
      <c r="E240" s="95"/>
      <c r="F240" s="95"/>
      <c r="G240" s="95"/>
      <c r="H240" s="95"/>
      <c r="I240" s="95"/>
      <c r="J240" s="95"/>
      <c r="K240" s="95"/>
    </row>
    <row r="241" spans="2:11">
      <c r="B241" s="94"/>
      <c r="C241" s="95"/>
      <c r="D241" s="95"/>
      <c r="E241" s="95"/>
      <c r="F241" s="95"/>
      <c r="G241" s="95"/>
      <c r="H241" s="95"/>
      <c r="I241" s="95"/>
      <c r="J241" s="95"/>
      <c r="K241" s="95"/>
    </row>
    <row r="242" spans="2:11">
      <c r="B242" s="94"/>
      <c r="C242" s="95"/>
      <c r="D242" s="95"/>
      <c r="E242" s="95"/>
      <c r="F242" s="95"/>
      <c r="G242" s="95"/>
      <c r="H242" s="95"/>
      <c r="I242" s="95"/>
      <c r="J242" s="95"/>
      <c r="K242" s="95"/>
    </row>
    <row r="243" spans="2:11">
      <c r="B243" s="94"/>
      <c r="C243" s="95"/>
      <c r="D243" s="95"/>
      <c r="E243" s="95"/>
      <c r="F243" s="95"/>
      <c r="G243" s="95"/>
      <c r="H243" s="95"/>
      <c r="I243" s="95"/>
      <c r="J243" s="95"/>
      <c r="K243" s="95"/>
    </row>
    <row r="244" spans="2:11">
      <c r="B244" s="94"/>
      <c r="C244" s="95"/>
      <c r="D244" s="95"/>
      <c r="E244" s="95"/>
      <c r="F244" s="95"/>
      <c r="G244" s="95"/>
      <c r="H244" s="95"/>
      <c r="I244" s="95"/>
      <c r="J244" s="95"/>
      <c r="K244" s="95"/>
    </row>
    <row r="245" spans="2:11">
      <c r="B245" s="94"/>
      <c r="C245" s="95"/>
      <c r="D245" s="95"/>
      <c r="E245" s="95"/>
      <c r="F245" s="95"/>
      <c r="G245" s="95"/>
      <c r="H245" s="95"/>
      <c r="I245" s="95"/>
      <c r="J245" s="95"/>
      <c r="K245" s="95"/>
    </row>
    <row r="246" spans="2:11">
      <c r="B246" s="94"/>
      <c r="C246" s="95"/>
      <c r="D246" s="95"/>
      <c r="E246" s="95"/>
      <c r="F246" s="95"/>
      <c r="G246" s="95"/>
      <c r="H246" s="95"/>
      <c r="I246" s="95"/>
      <c r="J246" s="95"/>
      <c r="K246" s="95"/>
    </row>
    <row r="247" spans="2:11">
      <c r="B247" s="94"/>
      <c r="C247" s="95"/>
      <c r="D247" s="95"/>
      <c r="E247" s="95"/>
      <c r="F247" s="95"/>
      <c r="G247" s="95"/>
      <c r="H247" s="95"/>
      <c r="I247" s="95"/>
      <c r="J247" s="95"/>
      <c r="K247" s="95"/>
    </row>
    <row r="248" spans="2:11">
      <c r="B248" s="94"/>
      <c r="C248" s="95"/>
      <c r="D248" s="95"/>
      <c r="E248" s="95"/>
      <c r="F248" s="95"/>
      <c r="G248" s="95"/>
      <c r="H248" s="95"/>
      <c r="I248" s="95"/>
      <c r="J248" s="95"/>
      <c r="K248" s="95"/>
    </row>
    <row r="249" spans="2:11">
      <c r="B249" s="94"/>
      <c r="C249" s="95"/>
      <c r="D249" s="95"/>
      <c r="E249" s="95"/>
      <c r="F249" s="95"/>
      <c r="G249" s="95"/>
      <c r="H249" s="95"/>
      <c r="I249" s="95"/>
      <c r="J249" s="95"/>
      <c r="K249" s="95"/>
    </row>
    <row r="250" spans="2:11">
      <c r="B250" s="94"/>
      <c r="C250" s="95"/>
      <c r="D250" s="95"/>
      <c r="E250" s="95"/>
      <c r="F250" s="95"/>
      <c r="G250" s="95"/>
      <c r="H250" s="95"/>
      <c r="I250" s="95"/>
      <c r="J250" s="95"/>
      <c r="K250" s="95"/>
    </row>
    <row r="251" spans="2:11">
      <c r="B251" s="94"/>
      <c r="C251" s="95"/>
      <c r="D251" s="95"/>
      <c r="E251" s="95"/>
      <c r="F251" s="95"/>
      <c r="G251" s="95"/>
      <c r="H251" s="95"/>
      <c r="I251" s="95"/>
      <c r="J251" s="95"/>
      <c r="K251" s="95"/>
    </row>
    <row r="252" spans="2:11">
      <c r="B252" s="94"/>
      <c r="C252" s="95"/>
      <c r="D252" s="95"/>
      <c r="E252" s="95"/>
      <c r="F252" s="95"/>
      <c r="G252" s="95"/>
      <c r="H252" s="95"/>
      <c r="I252" s="95"/>
      <c r="J252" s="95"/>
      <c r="K252" s="95"/>
    </row>
    <row r="253" spans="2:11">
      <c r="B253" s="94"/>
      <c r="C253" s="95"/>
      <c r="D253" s="95"/>
      <c r="E253" s="95"/>
      <c r="F253" s="95"/>
      <c r="G253" s="95"/>
      <c r="H253" s="95"/>
      <c r="I253" s="95"/>
      <c r="J253" s="95"/>
      <c r="K253" s="95"/>
    </row>
    <row r="254" spans="2:11">
      <c r="B254" s="94"/>
      <c r="C254" s="95"/>
      <c r="D254" s="95"/>
      <c r="E254" s="95"/>
      <c r="F254" s="95"/>
      <c r="G254" s="95"/>
      <c r="H254" s="95"/>
      <c r="I254" s="95"/>
      <c r="J254" s="95"/>
      <c r="K254" s="95"/>
    </row>
    <row r="255" spans="2:11">
      <c r="B255" s="94"/>
      <c r="C255" s="95"/>
      <c r="D255" s="95"/>
      <c r="E255" s="95"/>
      <c r="F255" s="95"/>
      <c r="G255" s="95"/>
      <c r="H255" s="95"/>
      <c r="I255" s="95"/>
      <c r="J255" s="95"/>
      <c r="K255" s="95"/>
    </row>
    <row r="256" spans="2:11">
      <c r="B256" s="94"/>
      <c r="C256" s="95"/>
      <c r="D256" s="95"/>
      <c r="E256" s="95"/>
      <c r="F256" s="95"/>
      <c r="G256" s="95"/>
      <c r="H256" s="95"/>
      <c r="I256" s="95"/>
      <c r="J256" s="95"/>
      <c r="K256" s="95"/>
    </row>
    <row r="257" spans="2:11">
      <c r="B257" s="94"/>
      <c r="C257" s="95"/>
      <c r="D257" s="95"/>
      <c r="E257" s="95"/>
      <c r="F257" s="95"/>
      <c r="G257" s="95"/>
      <c r="H257" s="95"/>
      <c r="I257" s="95"/>
      <c r="J257" s="95"/>
      <c r="K257" s="95"/>
    </row>
    <row r="258" spans="2:11">
      <c r="B258" s="94"/>
      <c r="C258" s="95"/>
      <c r="D258" s="95"/>
      <c r="E258" s="95"/>
      <c r="F258" s="95"/>
      <c r="G258" s="95"/>
      <c r="H258" s="95"/>
      <c r="I258" s="95"/>
      <c r="J258" s="95"/>
      <c r="K258" s="95"/>
    </row>
    <row r="259" spans="2:11">
      <c r="B259" s="94"/>
      <c r="C259" s="95"/>
      <c r="D259" s="95"/>
      <c r="E259" s="95"/>
      <c r="F259" s="95"/>
      <c r="G259" s="95"/>
      <c r="H259" s="95"/>
      <c r="I259" s="95"/>
      <c r="J259" s="95"/>
      <c r="K259" s="95"/>
    </row>
    <row r="260" spans="2:11">
      <c r="B260" s="94"/>
      <c r="C260" s="95"/>
      <c r="D260" s="95"/>
      <c r="E260" s="95"/>
      <c r="F260" s="95"/>
      <c r="G260" s="95"/>
      <c r="H260" s="95"/>
      <c r="I260" s="95"/>
      <c r="J260" s="95"/>
      <c r="K260" s="95"/>
    </row>
    <row r="261" spans="2:11">
      <c r="B261" s="94"/>
      <c r="C261" s="95"/>
      <c r="D261" s="95"/>
      <c r="E261" s="95"/>
      <c r="F261" s="95"/>
      <c r="G261" s="95"/>
      <c r="H261" s="95"/>
      <c r="I261" s="95"/>
      <c r="J261" s="95"/>
      <c r="K261" s="95"/>
    </row>
    <row r="262" spans="2:11">
      <c r="B262" s="94"/>
      <c r="C262" s="95"/>
      <c r="D262" s="95"/>
      <c r="E262" s="95"/>
      <c r="F262" s="95"/>
      <c r="G262" s="95"/>
      <c r="H262" s="95"/>
      <c r="I262" s="95"/>
      <c r="J262" s="95"/>
      <c r="K262" s="95"/>
    </row>
    <row r="263" spans="2:11">
      <c r="B263" s="94"/>
      <c r="C263" s="95"/>
      <c r="D263" s="95"/>
      <c r="E263" s="95"/>
      <c r="F263" s="95"/>
      <c r="G263" s="95"/>
      <c r="H263" s="95"/>
      <c r="I263" s="95"/>
      <c r="J263" s="95"/>
      <c r="K263" s="95"/>
    </row>
    <row r="264" spans="2:11">
      <c r="B264" s="94"/>
      <c r="C264" s="95"/>
      <c r="D264" s="95"/>
      <c r="E264" s="95"/>
      <c r="F264" s="95"/>
      <c r="G264" s="95"/>
      <c r="H264" s="95"/>
      <c r="I264" s="95"/>
      <c r="J264" s="95"/>
      <c r="K264" s="95"/>
    </row>
    <row r="265" spans="2:11">
      <c r="B265" s="94"/>
      <c r="C265" s="95"/>
      <c r="D265" s="95"/>
      <c r="E265" s="95"/>
      <c r="F265" s="95"/>
      <c r="G265" s="95"/>
      <c r="H265" s="95"/>
      <c r="I265" s="95"/>
      <c r="J265" s="95"/>
      <c r="K265" s="95"/>
    </row>
    <row r="266" spans="2:11">
      <c r="B266" s="94"/>
      <c r="C266" s="95"/>
      <c r="D266" s="95"/>
      <c r="E266" s="95"/>
      <c r="F266" s="95"/>
      <c r="G266" s="95"/>
      <c r="H266" s="95"/>
      <c r="I266" s="95"/>
      <c r="J266" s="95"/>
      <c r="K266" s="95"/>
    </row>
    <row r="267" spans="2:11">
      <c r="B267" s="94"/>
      <c r="C267" s="95"/>
      <c r="D267" s="95"/>
      <c r="E267" s="95"/>
      <c r="F267" s="95"/>
      <c r="G267" s="95"/>
      <c r="H267" s="95"/>
      <c r="I267" s="95"/>
      <c r="J267" s="95"/>
      <c r="K267" s="95"/>
    </row>
    <row r="268" spans="2:11">
      <c r="B268" s="94"/>
      <c r="C268" s="95"/>
      <c r="D268" s="95"/>
      <c r="E268" s="95"/>
      <c r="F268" s="95"/>
      <c r="G268" s="95"/>
      <c r="H268" s="95"/>
      <c r="I268" s="95"/>
      <c r="J268" s="95"/>
      <c r="K268" s="95"/>
    </row>
    <row r="269" spans="2:11">
      <c r="B269" s="94"/>
      <c r="C269" s="95"/>
      <c r="D269" s="95"/>
      <c r="E269" s="95"/>
      <c r="F269" s="95"/>
      <c r="G269" s="95"/>
      <c r="H269" s="95"/>
      <c r="I269" s="95"/>
      <c r="J269" s="95"/>
      <c r="K269" s="95"/>
    </row>
    <row r="270" spans="2:11">
      <c r="B270" s="94"/>
      <c r="C270" s="95"/>
      <c r="D270" s="95"/>
      <c r="E270" s="95"/>
      <c r="F270" s="95"/>
      <c r="G270" s="95"/>
      <c r="H270" s="95"/>
      <c r="I270" s="95"/>
      <c r="J270" s="95"/>
      <c r="K270" s="95"/>
    </row>
    <row r="271" spans="2:11">
      <c r="B271" s="94"/>
      <c r="C271" s="95"/>
      <c r="D271" s="95"/>
      <c r="E271" s="95"/>
      <c r="F271" s="95"/>
      <c r="G271" s="95"/>
      <c r="H271" s="95"/>
      <c r="I271" s="95"/>
      <c r="J271" s="95"/>
      <c r="K271" s="95"/>
    </row>
    <row r="272" spans="2:11">
      <c r="B272" s="94"/>
      <c r="C272" s="95"/>
      <c r="D272" s="95"/>
      <c r="E272" s="95"/>
      <c r="F272" s="95"/>
      <c r="G272" s="95"/>
      <c r="H272" s="95"/>
      <c r="I272" s="95"/>
      <c r="J272" s="95"/>
      <c r="K272" s="95"/>
    </row>
    <row r="273" spans="2:11">
      <c r="B273" s="94"/>
      <c r="C273" s="95"/>
      <c r="D273" s="95"/>
      <c r="E273" s="95"/>
      <c r="F273" s="95"/>
      <c r="G273" s="95"/>
      <c r="H273" s="95"/>
      <c r="I273" s="95"/>
      <c r="J273" s="95"/>
      <c r="K273" s="95"/>
    </row>
    <row r="274" spans="2:11">
      <c r="B274" s="94"/>
      <c r="C274" s="95"/>
      <c r="D274" s="95"/>
      <c r="E274" s="95"/>
      <c r="F274" s="95"/>
      <c r="G274" s="95"/>
      <c r="H274" s="95"/>
      <c r="I274" s="95"/>
      <c r="J274" s="95"/>
      <c r="K274" s="95"/>
    </row>
    <row r="275" spans="2:11">
      <c r="B275" s="94"/>
      <c r="C275" s="95"/>
      <c r="D275" s="95"/>
      <c r="E275" s="95"/>
      <c r="F275" s="95"/>
      <c r="G275" s="95"/>
      <c r="H275" s="95"/>
      <c r="I275" s="95"/>
      <c r="J275" s="95"/>
      <c r="K275" s="95"/>
    </row>
    <row r="276" spans="2:11">
      <c r="B276" s="94"/>
      <c r="C276" s="95"/>
      <c r="D276" s="95"/>
      <c r="E276" s="95"/>
      <c r="F276" s="95"/>
      <c r="G276" s="95"/>
      <c r="H276" s="95"/>
      <c r="I276" s="95"/>
      <c r="J276" s="95"/>
      <c r="K276" s="95"/>
    </row>
    <row r="277" spans="2:11">
      <c r="B277" s="94"/>
      <c r="C277" s="95"/>
      <c r="D277" s="95"/>
      <c r="E277" s="95"/>
      <c r="F277" s="95"/>
      <c r="G277" s="95"/>
      <c r="H277" s="95"/>
      <c r="I277" s="95"/>
      <c r="J277" s="95"/>
      <c r="K277" s="95"/>
    </row>
    <row r="278" spans="2:11">
      <c r="B278" s="94"/>
      <c r="C278" s="95"/>
      <c r="D278" s="95"/>
      <c r="E278" s="95"/>
      <c r="F278" s="95"/>
      <c r="G278" s="95"/>
      <c r="H278" s="95"/>
      <c r="I278" s="95"/>
      <c r="J278" s="95"/>
      <c r="K278" s="95"/>
    </row>
    <row r="279" spans="2:11">
      <c r="B279" s="94"/>
      <c r="C279" s="95"/>
      <c r="D279" s="95"/>
      <c r="E279" s="95"/>
      <c r="F279" s="95"/>
      <c r="G279" s="95"/>
      <c r="H279" s="95"/>
      <c r="I279" s="95"/>
      <c r="J279" s="95"/>
      <c r="K279" s="95"/>
    </row>
    <row r="280" spans="2:11">
      <c r="B280" s="94"/>
      <c r="C280" s="95"/>
      <c r="D280" s="95"/>
      <c r="E280" s="95"/>
      <c r="F280" s="95"/>
      <c r="G280" s="95"/>
      <c r="H280" s="95"/>
      <c r="I280" s="95"/>
      <c r="J280" s="95"/>
      <c r="K280" s="95"/>
    </row>
    <row r="281" spans="2:11">
      <c r="B281" s="94"/>
      <c r="C281" s="95"/>
      <c r="D281" s="95"/>
      <c r="E281" s="95"/>
      <c r="F281" s="95"/>
      <c r="G281" s="95"/>
      <c r="H281" s="95"/>
      <c r="I281" s="95"/>
      <c r="J281" s="95"/>
      <c r="K281" s="95"/>
    </row>
    <row r="282" spans="2:11">
      <c r="B282" s="94"/>
      <c r="C282" s="95"/>
      <c r="D282" s="95"/>
      <c r="E282" s="95"/>
      <c r="F282" s="95"/>
      <c r="G282" s="95"/>
      <c r="H282" s="95"/>
      <c r="I282" s="95"/>
      <c r="J282" s="95"/>
      <c r="K282" s="95"/>
    </row>
    <row r="283" spans="2:11">
      <c r="B283" s="94"/>
      <c r="C283" s="95"/>
      <c r="D283" s="95"/>
      <c r="E283" s="95"/>
      <c r="F283" s="95"/>
      <c r="G283" s="95"/>
      <c r="H283" s="95"/>
      <c r="I283" s="95"/>
      <c r="J283" s="95"/>
      <c r="K283" s="95"/>
    </row>
    <row r="284" spans="2:11">
      <c r="B284" s="94"/>
      <c r="C284" s="95"/>
      <c r="D284" s="95"/>
      <c r="E284" s="95"/>
      <c r="F284" s="95"/>
      <c r="G284" s="95"/>
      <c r="H284" s="95"/>
      <c r="I284" s="95"/>
      <c r="J284" s="95"/>
      <c r="K284" s="95"/>
    </row>
    <row r="285" spans="2:11">
      <c r="B285" s="94"/>
      <c r="C285" s="95"/>
      <c r="D285" s="95"/>
      <c r="E285" s="95"/>
      <c r="F285" s="95"/>
      <c r="G285" s="95"/>
      <c r="H285" s="95"/>
      <c r="I285" s="95"/>
      <c r="J285" s="95"/>
      <c r="K285" s="95"/>
    </row>
    <row r="286" spans="2:11">
      <c r="B286" s="94"/>
      <c r="C286" s="95"/>
      <c r="D286" s="95"/>
      <c r="E286" s="95"/>
      <c r="F286" s="95"/>
      <c r="G286" s="95"/>
      <c r="H286" s="95"/>
      <c r="I286" s="95"/>
      <c r="J286" s="95"/>
      <c r="K286" s="95"/>
    </row>
    <row r="287" spans="2:11">
      <c r="B287" s="94"/>
      <c r="C287" s="95"/>
      <c r="D287" s="95"/>
      <c r="E287" s="95"/>
      <c r="F287" s="95"/>
      <c r="G287" s="95"/>
      <c r="H287" s="95"/>
      <c r="I287" s="95"/>
      <c r="J287" s="95"/>
      <c r="K287" s="95"/>
    </row>
    <row r="288" spans="2:11">
      <c r="B288" s="94"/>
      <c r="C288" s="95"/>
      <c r="D288" s="95"/>
      <c r="E288" s="95"/>
      <c r="F288" s="95"/>
      <c r="G288" s="95"/>
      <c r="H288" s="95"/>
      <c r="I288" s="95"/>
      <c r="J288" s="95"/>
      <c r="K288" s="95"/>
    </row>
    <row r="289" spans="2:11">
      <c r="B289" s="94"/>
      <c r="C289" s="95"/>
      <c r="D289" s="95"/>
      <c r="E289" s="95"/>
      <c r="F289" s="95"/>
      <c r="G289" s="95"/>
      <c r="H289" s="95"/>
      <c r="I289" s="95"/>
      <c r="J289" s="95"/>
      <c r="K289" s="95"/>
    </row>
    <row r="290" spans="2:11">
      <c r="B290" s="94"/>
      <c r="C290" s="95"/>
      <c r="D290" s="95"/>
      <c r="E290" s="95"/>
      <c r="F290" s="95"/>
      <c r="G290" s="95"/>
      <c r="H290" s="95"/>
      <c r="I290" s="95"/>
      <c r="J290" s="95"/>
      <c r="K290" s="95"/>
    </row>
    <row r="291" spans="2:11">
      <c r="B291" s="94"/>
      <c r="C291" s="95"/>
      <c r="D291" s="95"/>
      <c r="E291" s="95"/>
      <c r="F291" s="95"/>
      <c r="G291" s="95"/>
      <c r="H291" s="95"/>
      <c r="I291" s="95"/>
      <c r="J291" s="95"/>
      <c r="K291" s="95"/>
    </row>
    <row r="292" spans="2:11">
      <c r="B292" s="94"/>
      <c r="C292" s="95"/>
      <c r="D292" s="95"/>
      <c r="E292" s="95"/>
      <c r="F292" s="95"/>
      <c r="G292" s="95"/>
      <c r="H292" s="95"/>
      <c r="I292" s="95"/>
      <c r="J292" s="95"/>
      <c r="K292" s="95"/>
    </row>
    <row r="293" spans="2:11">
      <c r="B293" s="94"/>
      <c r="C293" s="95"/>
      <c r="D293" s="95"/>
      <c r="E293" s="95"/>
      <c r="F293" s="95"/>
      <c r="G293" s="95"/>
      <c r="H293" s="95"/>
      <c r="I293" s="95"/>
      <c r="J293" s="95"/>
      <c r="K293" s="95"/>
    </row>
    <row r="294" spans="2:11">
      <c r="B294" s="94"/>
      <c r="C294" s="95"/>
      <c r="D294" s="95"/>
      <c r="E294" s="95"/>
      <c r="F294" s="95"/>
      <c r="G294" s="95"/>
      <c r="H294" s="95"/>
      <c r="I294" s="95"/>
      <c r="J294" s="95"/>
      <c r="K294" s="95"/>
    </row>
    <row r="295" spans="2:11">
      <c r="B295" s="94"/>
      <c r="C295" s="95"/>
      <c r="D295" s="95"/>
      <c r="E295" s="95"/>
      <c r="F295" s="95"/>
      <c r="G295" s="95"/>
      <c r="H295" s="95"/>
      <c r="I295" s="95"/>
      <c r="J295" s="95"/>
      <c r="K295" s="95"/>
    </row>
    <row r="296" spans="2:11">
      <c r="B296" s="94"/>
      <c r="C296" s="95"/>
      <c r="D296" s="95"/>
      <c r="E296" s="95"/>
      <c r="F296" s="95"/>
      <c r="G296" s="95"/>
      <c r="H296" s="95"/>
      <c r="I296" s="95"/>
      <c r="J296" s="95"/>
      <c r="K296" s="95"/>
    </row>
    <row r="297" spans="2:11">
      <c r="B297" s="94"/>
      <c r="C297" s="95"/>
      <c r="D297" s="95"/>
      <c r="E297" s="95"/>
      <c r="F297" s="95"/>
      <c r="G297" s="95"/>
      <c r="H297" s="95"/>
      <c r="I297" s="95"/>
      <c r="J297" s="95"/>
      <c r="K297" s="95"/>
    </row>
    <row r="298" spans="2:11">
      <c r="B298" s="94"/>
      <c r="C298" s="95"/>
      <c r="D298" s="95"/>
      <c r="E298" s="95"/>
      <c r="F298" s="95"/>
      <c r="G298" s="95"/>
      <c r="H298" s="95"/>
      <c r="I298" s="95"/>
      <c r="J298" s="95"/>
      <c r="K298" s="95"/>
    </row>
    <row r="299" spans="2:11">
      <c r="B299" s="94"/>
      <c r="C299" s="95"/>
      <c r="D299" s="95"/>
      <c r="E299" s="95"/>
      <c r="F299" s="95"/>
      <c r="G299" s="95"/>
      <c r="H299" s="95"/>
      <c r="I299" s="95"/>
      <c r="J299" s="95"/>
      <c r="K299" s="95"/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95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3.570312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145</v>
      </c>
      <c r="C1" s="46" t="s" vm="1">
        <v>229</v>
      </c>
    </row>
    <row r="2" spans="2:12">
      <c r="B2" s="46" t="s">
        <v>144</v>
      </c>
      <c r="C2" s="46" t="s">
        <v>230</v>
      </c>
    </row>
    <row r="3" spans="2:12">
      <c r="B3" s="46" t="s">
        <v>146</v>
      </c>
      <c r="C3" s="46" t="s">
        <v>231</v>
      </c>
    </row>
    <row r="4" spans="2:12">
      <c r="B4" s="46" t="s">
        <v>147</v>
      </c>
      <c r="C4" s="46">
        <v>9455</v>
      </c>
    </row>
    <row r="6" spans="2:12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98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59</v>
      </c>
      <c r="K8" s="29" t="s">
        <v>148</v>
      </c>
      <c r="L8" s="30" t="s">
        <v>150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49</v>
      </c>
      <c r="C11" s="88"/>
      <c r="D11" s="89"/>
      <c r="E11" s="89"/>
      <c r="F11" s="102"/>
      <c r="G11" s="91"/>
      <c r="H11" s="103"/>
      <c r="I11" s="91">
        <v>9.7977319000000021E-2</v>
      </c>
      <c r="J11" s="92"/>
      <c r="K11" s="92">
        <f>IFERROR(I11/$I$11,0)</f>
        <v>1</v>
      </c>
      <c r="L11" s="92">
        <f>I11/'סכום נכסי הקרן'!$C$42</f>
        <v>8.5720762979545749E-7</v>
      </c>
    </row>
    <row r="12" spans="2:12" ht="21" customHeight="1">
      <c r="B12" s="113" t="s">
        <v>1954</v>
      </c>
      <c r="C12" s="88"/>
      <c r="D12" s="89"/>
      <c r="E12" s="89"/>
      <c r="F12" s="102"/>
      <c r="G12" s="91"/>
      <c r="H12" s="103"/>
      <c r="I12" s="91">
        <v>2.2607319000000004E-2</v>
      </c>
      <c r="J12" s="92"/>
      <c r="K12" s="92">
        <f t="shared" ref="K12:K17" si="0">IFERROR(I12/$I$11,0)</f>
        <v>0.23074033083105691</v>
      </c>
      <c r="L12" s="92">
        <f>I12/'סכום נכסי הקרן'!$C$42</f>
        <v>1.9779237208991003E-7</v>
      </c>
    </row>
    <row r="13" spans="2:12">
      <c r="B13" s="93" t="s">
        <v>1955</v>
      </c>
      <c r="C13" s="88">
        <v>8944</v>
      </c>
      <c r="D13" s="89" t="s">
        <v>497</v>
      </c>
      <c r="E13" s="89" t="s">
        <v>132</v>
      </c>
      <c r="F13" s="102">
        <v>44607</v>
      </c>
      <c r="G13" s="91">
        <v>366.34405000000004</v>
      </c>
      <c r="H13" s="103">
        <v>6.1585999999999999</v>
      </c>
      <c r="I13" s="91">
        <v>2.2561665000000002E-2</v>
      </c>
      <c r="J13" s="92">
        <v>2.1992951179183822E-6</v>
      </c>
      <c r="K13" s="92">
        <f t="shared" si="0"/>
        <v>0.23027436584583413</v>
      </c>
      <c r="L13" s="92">
        <f>I13/'סכום נכסי הקרן'!$C$42</f>
        <v>1.9739294334935954E-7</v>
      </c>
    </row>
    <row r="14" spans="2:12">
      <c r="B14" s="93" t="s">
        <v>1956</v>
      </c>
      <c r="C14" s="88" t="s">
        <v>1957</v>
      </c>
      <c r="D14" s="89" t="s">
        <v>1101</v>
      </c>
      <c r="E14" s="89" t="s">
        <v>132</v>
      </c>
      <c r="F14" s="102">
        <v>44628</v>
      </c>
      <c r="G14" s="91">
        <v>649.96525000000008</v>
      </c>
      <c r="H14" s="103">
        <v>1E-4</v>
      </c>
      <c r="I14" s="91">
        <v>6.4999999999999992E-7</v>
      </c>
      <c r="J14" s="92">
        <v>7.1459663541341298E-6</v>
      </c>
      <c r="K14" s="92">
        <f t="shared" si="0"/>
        <v>6.6341884696804143E-6</v>
      </c>
      <c r="L14" s="92">
        <f>I14/'סכום נכסי הקרן'!$C$42</f>
        <v>5.6868769737111011E-12</v>
      </c>
    </row>
    <row r="15" spans="2:12">
      <c r="B15" s="93" t="s">
        <v>1958</v>
      </c>
      <c r="C15" s="88">
        <v>8731</v>
      </c>
      <c r="D15" s="89" t="s">
        <v>154</v>
      </c>
      <c r="E15" s="89" t="s">
        <v>132</v>
      </c>
      <c r="F15" s="102">
        <v>44537</v>
      </c>
      <c r="G15" s="91">
        <v>77.995830000000012</v>
      </c>
      <c r="H15" s="103">
        <v>5.7700000000000001E-2</v>
      </c>
      <c r="I15" s="91">
        <v>4.5004000000000012E-5</v>
      </c>
      <c r="J15" s="92">
        <v>1.1919869436829417E-5</v>
      </c>
      <c r="K15" s="92">
        <f t="shared" si="0"/>
        <v>4.5933079675307306E-4</v>
      </c>
      <c r="L15" s="92">
        <f>I15/'סכום נכסי הקרן'!$C$42</f>
        <v>3.9374186357676075E-10</v>
      </c>
    </row>
    <row r="16" spans="2:12">
      <c r="B16" s="113" t="s">
        <v>198</v>
      </c>
      <c r="C16" s="88"/>
      <c r="D16" s="89"/>
      <c r="E16" s="89"/>
      <c r="F16" s="102"/>
      <c r="G16" s="91"/>
      <c r="H16" s="103"/>
      <c r="I16" s="91">
        <v>7.537000000000002E-2</v>
      </c>
      <c r="J16" s="92"/>
      <c r="K16" s="92">
        <f t="shared" si="0"/>
        <v>0.76925966916894306</v>
      </c>
      <c r="L16" s="92">
        <f>I16/'סכום נכסי הקרן'!$C$42</f>
        <v>6.5941525770554749E-7</v>
      </c>
    </row>
    <row r="17" spans="2:12">
      <c r="B17" s="93" t="s">
        <v>1959</v>
      </c>
      <c r="C17" s="88">
        <v>9122</v>
      </c>
      <c r="D17" s="89" t="s">
        <v>1194</v>
      </c>
      <c r="E17" s="89" t="s">
        <v>131</v>
      </c>
      <c r="F17" s="102">
        <v>44742</v>
      </c>
      <c r="G17" s="91">
        <v>122.34000000000002</v>
      </c>
      <c r="H17" s="103">
        <v>16.649999999999999</v>
      </c>
      <c r="I17" s="91">
        <v>7.537000000000002E-2</v>
      </c>
      <c r="J17" s="92">
        <v>1.4707240441549974E-5</v>
      </c>
      <c r="K17" s="92">
        <f t="shared" si="0"/>
        <v>0.76925966916894306</v>
      </c>
      <c r="L17" s="92">
        <f>I17/'סכום נכסי הקרן'!$C$42</f>
        <v>6.5941525770554749E-7</v>
      </c>
    </row>
    <row r="18" spans="2:12">
      <c r="B18" s="88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9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19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19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5.14062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145</v>
      </c>
      <c r="C1" s="46" t="s" vm="1">
        <v>229</v>
      </c>
    </row>
    <row r="2" spans="2:12">
      <c r="B2" s="46" t="s">
        <v>144</v>
      </c>
      <c r="C2" s="46" t="s">
        <v>230</v>
      </c>
    </row>
    <row r="3" spans="2:12">
      <c r="B3" s="46" t="s">
        <v>146</v>
      </c>
      <c r="C3" s="46" t="s">
        <v>231</v>
      </c>
    </row>
    <row r="4" spans="2:12">
      <c r="B4" s="46" t="s">
        <v>147</v>
      </c>
      <c r="C4" s="46">
        <v>9455</v>
      </c>
    </row>
    <row r="6" spans="2:12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99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59</v>
      </c>
      <c r="K8" s="29" t="s">
        <v>148</v>
      </c>
      <c r="L8" s="30" t="s">
        <v>150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51</v>
      </c>
      <c r="C11" s="88"/>
      <c r="D11" s="89"/>
      <c r="E11" s="89"/>
      <c r="F11" s="102"/>
      <c r="G11" s="91"/>
      <c r="H11" s="103"/>
      <c r="I11" s="91">
        <v>-0.21754554300000009</v>
      </c>
      <c r="J11" s="92"/>
      <c r="K11" s="92">
        <f>IFERROR(I11/$I$11,0)</f>
        <v>1</v>
      </c>
      <c r="L11" s="92">
        <f>I11/'סכום נכסי הקרן'!$C$42</f>
        <v>-1.9033149834156599E-6</v>
      </c>
    </row>
    <row r="12" spans="2:12" ht="19.5" customHeight="1">
      <c r="B12" s="113" t="s">
        <v>200</v>
      </c>
      <c r="C12" s="88"/>
      <c r="D12" s="89"/>
      <c r="E12" s="89"/>
      <c r="F12" s="102"/>
      <c r="G12" s="91"/>
      <c r="H12" s="103"/>
      <c r="I12" s="91">
        <v>-0.21754554300000009</v>
      </c>
      <c r="J12" s="92"/>
      <c r="K12" s="92">
        <f t="shared" ref="K12:K17" si="0">IFERROR(I12/$I$11,0)</f>
        <v>1</v>
      </c>
      <c r="L12" s="92">
        <f>I12/'סכום נכסי הקרן'!$C$42</f>
        <v>-1.9033149834156599E-6</v>
      </c>
    </row>
    <row r="13" spans="2:12">
      <c r="B13" s="93" t="s">
        <v>1960</v>
      </c>
      <c r="C13" s="88"/>
      <c r="D13" s="89"/>
      <c r="E13" s="89"/>
      <c r="F13" s="102"/>
      <c r="G13" s="91"/>
      <c r="H13" s="103"/>
      <c r="I13" s="91">
        <v>-0.21754554300000009</v>
      </c>
      <c r="J13" s="92"/>
      <c r="K13" s="92">
        <f t="shared" si="0"/>
        <v>1</v>
      </c>
      <c r="L13" s="92">
        <f>I13/'סכום נכסי הקרן'!$C$42</f>
        <v>-1.9033149834156599E-6</v>
      </c>
    </row>
    <row r="14" spans="2:12">
      <c r="B14" s="86" t="s">
        <v>1961</v>
      </c>
      <c r="C14" s="88" t="s">
        <v>1962</v>
      </c>
      <c r="D14" s="89" t="s">
        <v>533</v>
      </c>
      <c r="E14" s="89" t="s">
        <v>131</v>
      </c>
      <c r="F14" s="102">
        <v>45048</v>
      </c>
      <c r="G14" s="91">
        <v>-15215.103000000001</v>
      </c>
      <c r="H14" s="103">
        <v>1.4449000000000001</v>
      </c>
      <c r="I14" s="91">
        <v>-0.21984302300000003</v>
      </c>
      <c r="J14" s="92"/>
      <c r="K14" s="92">
        <f t="shared" si="0"/>
        <v>1.0105609150540029</v>
      </c>
      <c r="L14" s="92">
        <f>I14/'סכום נכסי הקרן'!$C$42</f>
        <v>-1.9234157312765237E-6</v>
      </c>
    </row>
    <row r="15" spans="2:12">
      <c r="B15" s="86" t="s">
        <v>1963</v>
      </c>
      <c r="C15" s="88" t="s">
        <v>1964</v>
      </c>
      <c r="D15" s="89" t="s">
        <v>533</v>
      </c>
      <c r="E15" s="89" t="s">
        <v>131</v>
      </c>
      <c r="F15" s="102">
        <v>45076</v>
      </c>
      <c r="G15" s="91">
        <v>-71003.814000000013</v>
      </c>
      <c r="H15" s="103">
        <v>1.0383</v>
      </c>
      <c r="I15" s="91">
        <v>-0.73723260100000021</v>
      </c>
      <c r="J15" s="92"/>
      <c r="K15" s="92">
        <f t="shared" si="0"/>
        <v>3.388865571932218</v>
      </c>
      <c r="L15" s="92">
        <f>I15/'סכום נכסי הקרן'!$C$42</f>
        <v>-6.4500786198400703E-6</v>
      </c>
    </row>
    <row r="16" spans="2:12" s="6" customFormat="1">
      <c r="B16" s="86" t="s">
        <v>1965</v>
      </c>
      <c r="C16" s="88" t="s">
        <v>1966</v>
      </c>
      <c r="D16" s="89" t="s">
        <v>533</v>
      </c>
      <c r="E16" s="89" t="s">
        <v>131</v>
      </c>
      <c r="F16" s="102">
        <v>45048</v>
      </c>
      <c r="G16" s="91">
        <v>15215.103000000001</v>
      </c>
      <c r="H16" s="103">
        <v>0.1817</v>
      </c>
      <c r="I16" s="91">
        <v>2.7645842E-2</v>
      </c>
      <c r="J16" s="92"/>
      <c r="K16" s="92">
        <f t="shared" si="0"/>
        <v>-0.127080709716034</v>
      </c>
      <c r="L16" s="92">
        <f>I16/'סכום נכסי הקרן'!$C$42</f>
        <v>2.4187461890562349E-7</v>
      </c>
    </row>
    <row r="17" spans="2:12" s="6" customFormat="1">
      <c r="B17" s="86" t="s">
        <v>1967</v>
      </c>
      <c r="C17" s="88" t="s">
        <v>1968</v>
      </c>
      <c r="D17" s="89" t="s">
        <v>533</v>
      </c>
      <c r="E17" s="89" t="s">
        <v>131</v>
      </c>
      <c r="F17" s="102">
        <v>45076</v>
      </c>
      <c r="G17" s="91">
        <v>71003.814000000013</v>
      </c>
      <c r="H17" s="103">
        <v>1.0025999999999999</v>
      </c>
      <c r="I17" s="91">
        <v>0.71188423900000009</v>
      </c>
      <c r="J17" s="92"/>
      <c r="K17" s="92">
        <f t="shared" si="0"/>
        <v>-3.2723457772701865</v>
      </c>
      <c r="L17" s="92">
        <f>I17/'סכום נכסי הקרן'!$C$42</f>
        <v>6.2283047487953097E-6</v>
      </c>
    </row>
    <row r="18" spans="2:12" s="6" customFormat="1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0" t="s">
        <v>220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10" t="s">
        <v>111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10" t="s">
        <v>203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211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4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4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4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4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4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4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4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4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4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4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4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4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4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4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4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4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4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4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4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4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4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4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4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4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4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4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4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4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4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4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4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4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4"/>
      <c r="D506" s="94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4"/>
      <c r="D507" s="94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4"/>
      <c r="D508" s="94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4"/>
      <c r="D509" s="94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4"/>
      <c r="D510" s="94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4"/>
      <c r="D511" s="94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4"/>
      <c r="D512" s="94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4"/>
      <c r="D513" s="94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4"/>
      <c r="D514" s="94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4"/>
      <c r="D515" s="94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4"/>
      <c r="D516" s="94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4"/>
      <c r="D517" s="94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4"/>
      <c r="D518" s="94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4"/>
      <c r="D519" s="94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4"/>
      <c r="D520" s="94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4"/>
      <c r="D521" s="94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4"/>
      <c r="D522" s="94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4"/>
      <c r="D523" s="94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4"/>
      <c r="D524" s="94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4"/>
      <c r="D525" s="94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4"/>
      <c r="D526" s="94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4"/>
      <c r="D527" s="94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4"/>
      <c r="D528" s="94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4"/>
      <c r="D529" s="94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4"/>
      <c r="D530" s="94"/>
      <c r="E530" s="95"/>
      <c r="F530" s="95"/>
      <c r="G530" s="95"/>
      <c r="H530" s="95"/>
      <c r="I530" s="95"/>
      <c r="J530" s="95"/>
      <c r="K530" s="95"/>
      <c r="L530" s="9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69" sqref="C6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2.71093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145</v>
      </c>
      <c r="C1" s="46" t="s" vm="1">
        <v>229</v>
      </c>
    </row>
    <row r="2" spans="2:12">
      <c r="B2" s="46" t="s">
        <v>144</v>
      </c>
      <c r="C2" s="46" t="s">
        <v>230</v>
      </c>
    </row>
    <row r="3" spans="2:12">
      <c r="B3" s="46" t="s">
        <v>146</v>
      </c>
      <c r="C3" s="46" t="s">
        <v>231</v>
      </c>
    </row>
    <row r="4" spans="2:12">
      <c r="B4" s="46" t="s">
        <v>147</v>
      </c>
      <c r="C4" s="46">
        <v>9455</v>
      </c>
    </row>
    <row r="6" spans="2:12" ht="26.25" customHeight="1">
      <c r="B6" s="136" t="s">
        <v>171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s="3" customFormat="1" ht="63">
      <c r="B7" s="66" t="s">
        <v>114</v>
      </c>
      <c r="C7" s="49" t="s">
        <v>46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f>J11+J55</f>
        <v>12256.857259723141</v>
      </c>
      <c r="K10" s="78">
        <f>IFERROR(J10/$J$10,0)</f>
        <v>1</v>
      </c>
      <c r="L10" s="78">
        <f>J10/'סכום נכסי הקרן'!$C$42</f>
        <v>0.10723575280058967</v>
      </c>
    </row>
    <row r="11" spans="2:12">
      <c r="B11" s="79" t="s">
        <v>197</v>
      </c>
      <c r="C11" s="80"/>
      <c r="D11" s="80"/>
      <c r="E11" s="80"/>
      <c r="F11" s="80"/>
      <c r="G11" s="81"/>
      <c r="H11" s="82"/>
      <c r="I11" s="82"/>
      <c r="J11" s="83">
        <f>J12+J21</f>
        <v>11927.044277242141</v>
      </c>
      <c r="K11" s="84">
        <f t="shared" ref="K11:K53" si="0">IFERROR(J11/$J$10,0)</f>
        <v>0.97309155393652269</v>
      </c>
      <c r="L11" s="84">
        <f>J11/'סכום נכסי הקרן'!$C$42</f>
        <v>0.10435020533027863</v>
      </c>
    </row>
    <row r="12" spans="2:12">
      <c r="B12" s="85" t="s">
        <v>43</v>
      </c>
      <c r="C12" s="80"/>
      <c r="D12" s="80"/>
      <c r="E12" s="80"/>
      <c r="F12" s="80"/>
      <c r="G12" s="81"/>
      <c r="H12" s="82"/>
      <c r="I12" s="82"/>
      <c r="J12" s="83">
        <v>8333.4314300900023</v>
      </c>
      <c r="K12" s="84">
        <f t="shared" si="0"/>
        <v>0.67989952509883744</v>
      </c>
      <c r="L12" s="84">
        <f>J12/'סכום נכסי הקרן'!$C$42</f>
        <v>7.2909537402737257E-2</v>
      </c>
    </row>
    <row r="13" spans="2:12">
      <c r="B13" s="86" t="s">
        <v>2608</v>
      </c>
      <c r="C13" s="87">
        <v>30011000</v>
      </c>
      <c r="D13" s="88">
        <v>11</v>
      </c>
      <c r="E13" s="88" t="s">
        <v>326</v>
      </c>
      <c r="F13" s="88" t="s">
        <v>327</v>
      </c>
      <c r="G13" s="89" t="s">
        <v>132</v>
      </c>
      <c r="H13" s="90"/>
      <c r="I13" s="90"/>
      <c r="J13" s="91">
        <v>913.25902122000025</v>
      </c>
      <c r="K13" s="92">
        <f t="shared" si="0"/>
        <v>7.4510047875080587E-2</v>
      </c>
      <c r="L13" s="92">
        <f>J13/'סכום נכסי הקרן'!$C$42</f>
        <v>7.9901410750922424E-3</v>
      </c>
    </row>
    <row r="14" spans="2:12">
      <c r="B14" s="86" t="s">
        <v>2609</v>
      </c>
      <c r="C14" s="87">
        <v>30012000</v>
      </c>
      <c r="D14" s="88">
        <v>12</v>
      </c>
      <c r="E14" s="88" t="s">
        <v>326</v>
      </c>
      <c r="F14" s="88" t="s">
        <v>327</v>
      </c>
      <c r="G14" s="89" t="s">
        <v>132</v>
      </c>
      <c r="H14" s="90"/>
      <c r="I14" s="90"/>
      <c r="J14" s="91">
        <v>842.43773445800014</v>
      </c>
      <c r="K14" s="92">
        <f t="shared" si="0"/>
        <v>6.8731952784202466E-2</v>
      </c>
      <c r="L14" s="92">
        <f>J14/'סכום נכסי הקרן'!$C$42</f>
        <v>7.3705226982685368E-3</v>
      </c>
    </row>
    <row r="15" spans="2:12">
      <c r="B15" s="86" t="s">
        <v>2609</v>
      </c>
      <c r="C15" s="87">
        <v>30112000</v>
      </c>
      <c r="D15" s="88">
        <v>12</v>
      </c>
      <c r="E15" s="88" t="s">
        <v>326</v>
      </c>
      <c r="F15" s="88" t="s">
        <v>327</v>
      </c>
      <c r="G15" s="89" t="s">
        <v>132</v>
      </c>
      <c r="H15" s="90"/>
      <c r="I15" s="90"/>
      <c r="J15" s="91">
        <v>794.42299000000014</v>
      </c>
      <c r="K15" s="92">
        <f t="shared" si="0"/>
        <v>6.4814574663484711E-2</v>
      </c>
      <c r="L15" s="92">
        <f>J15/'סכום נכסי הקרן'!$C$42</f>
        <v>6.9504397064888085E-3</v>
      </c>
    </row>
    <row r="16" spans="2:12">
      <c r="B16" s="86" t="s">
        <v>2610</v>
      </c>
      <c r="C16" s="87">
        <v>34810000</v>
      </c>
      <c r="D16" s="88">
        <v>10</v>
      </c>
      <c r="E16" s="88" t="s">
        <v>326</v>
      </c>
      <c r="F16" s="88" t="s">
        <v>327</v>
      </c>
      <c r="G16" s="89" t="s">
        <v>132</v>
      </c>
      <c r="H16" s="90"/>
      <c r="I16" s="90"/>
      <c r="J16" s="91">
        <v>189.38050019300002</v>
      </c>
      <c r="K16" s="92">
        <f t="shared" si="0"/>
        <v>1.5450983574339003E-2</v>
      </c>
      <c r="L16" s="92">
        <f>J16/'סכום נכסי הקרן'!$C$42</f>
        <v>1.6568978551037888E-3</v>
      </c>
    </row>
    <row r="17" spans="2:12">
      <c r="B17" s="86" t="s">
        <v>2610</v>
      </c>
      <c r="C17" s="87">
        <v>30110000</v>
      </c>
      <c r="D17" s="88">
        <v>10</v>
      </c>
      <c r="E17" s="88" t="s">
        <v>326</v>
      </c>
      <c r="F17" s="88" t="s">
        <v>327</v>
      </c>
      <c r="G17" s="89" t="s">
        <v>132</v>
      </c>
      <c r="H17" s="90"/>
      <c r="I17" s="90"/>
      <c r="J17" s="91">
        <v>4337.1279500000001</v>
      </c>
      <c r="K17" s="92">
        <f t="shared" si="0"/>
        <v>0.35385318259780135</v>
      </c>
      <c r="L17" s="92">
        <f>J17/'סכום נכסי הקרן'!$C$42</f>
        <v>3.7945712416759744E-2</v>
      </c>
    </row>
    <row r="18" spans="2:12">
      <c r="B18" s="86" t="s">
        <v>2610</v>
      </c>
      <c r="C18" s="87">
        <v>34110000</v>
      </c>
      <c r="D18" s="88">
        <v>10</v>
      </c>
      <c r="E18" s="88" t="s">
        <v>326</v>
      </c>
      <c r="F18" s="88" t="s">
        <v>327</v>
      </c>
      <c r="G18" s="89" t="s">
        <v>132</v>
      </c>
      <c r="H18" s="90"/>
      <c r="I18" s="90"/>
      <c r="J18" s="91">
        <v>1057.8277468780002</v>
      </c>
      <c r="K18" s="92">
        <f t="shared" si="0"/>
        <v>8.6304973980083244E-2</v>
      </c>
      <c r="L18" s="92">
        <f>J18/'סכום נכסי הקרן'!$C$42</f>
        <v>9.2549788551895308E-3</v>
      </c>
    </row>
    <row r="19" spans="2:12">
      <c r="B19" s="86" t="s">
        <v>2611</v>
      </c>
      <c r="C19" s="87">
        <v>30120000</v>
      </c>
      <c r="D19" s="88">
        <v>20</v>
      </c>
      <c r="E19" s="88" t="s">
        <v>326</v>
      </c>
      <c r="F19" s="88" t="s">
        <v>327</v>
      </c>
      <c r="G19" s="89" t="s">
        <v>132</v>
      </c>
      <c r="H19" s="90"/>
      <c r="I19" s="90"/>
      <c r="J19" s="91">
        <v>198.97548734100005</v>
      </c>
      <c r="K19" s="92">
        <f t="shared" si="0"/>
        <v>1.6233809623845984E-2</v>
      </c>
      <c r="L19" s="92">
        <f>J19/'סכום נכסי הקרן'!$C$42</f>
        <v>1.7408447958345815E-3</v>
      </c>
    </row>
    <row r="20" spans="2:12">
      <c r="B20" s="93"/>
      <c r="C20" s="88"/>
      <c r="D20" s="88"/>
      <c r="E20" s="88"/>
      <c r="F20" s="88"/>
      <c r="G20" s="88"/>
      <c r="H20" s="88"/>
      <c r="I20" s="88"/>
      <c r="J20" s="88"/>
      <c r="K20" s="92"/>
      <c r="L20" s="88"/>
    </row>
    <row r="21" spans="2:12">
      <c r="B21" s="85" t="s">
        <v>44</v>
      </c>
      <c r="C21" s="80"/>
      <c r="D21" s="80"/>
      <c r="E21" s="80"/>
      <c r="F21" s="80"/>
      <c r="G21" s="81"/>
      <c r="H21" s="82"/>
      <c r="I21" s="82"/>
      <c r="J21" s="83">
        <f>SUM(J22:J53)</f>
        <v>3593.6128471521388</v>
      </c>
      <c r="K21" s="84">
        <f t="shared" si="0"/>
        <v>0.29319202883768525</v>
      </c>
      <c r="L21" s="84">
        <f>J21/'סכום נכסי הקרן'!$C$42</f>
        <v>3.1440667927541369E-2</v>
      </c>
    </row>
    <row r="22" spans="2:12">
      <c r="B22" s="86" t="s">
        <v>2608</v>
      </c>
      <c r="C22" s="87">
        <v>32011000</v>
      </c>
      <c r="D22" s="88">
        <v>11</v>
      </c>
      <c r="E22" s="88" t="s">
        <v>326</v>
      </c>
      <c r="F22" s="88" t="s">
        <v>327</v>
      </c>
      <c r="G22" s="89" t="s">
        <v>133</v>
      </c>
      <c r="H22" s="90"/>
      <c r="I22" s="90"/>
      <c r="J22" s="91">
        <v>9.5926099999999999E-4</v>
      </c>
      <c r="K22" s="92">
        <f t="shared" si="0"/>
        <v>7.8263210517446126E-8</v>
      </c>
      <c r="L22" s="92">
        <f>J22/'סכום נכסי הקרן'!$C$42</f>
        <v>8.3926142964293613E-9</v>
      </c>
    </row>
    <row r="23" spans="2:12">
      <c r="B23" s="86" t="s">
        <v>2608</v>
      </c>
      <c r="C23" s="87">
        <v>31211000</v>
      </c>
      <c r="D23" s="88">
        <v>11</v>
      </c>
      <c r="E23" s="88" t="s">
        <v>326</v>
      </c>
      <c r="F23" s="88" t="s">
        <v>327</v>
      </c>
      <c r="G23" s="89" t="s">
        <v>135</v>
      </c>
      <c r="H23" s="90"/>
      <c r="I23" s="90"/>
      <c r="J23" s="91">
        <v>8.2860000000000016E-6</v>
      </c>
      <c r="K23" s="92">
        <f t="shared" si="0"/>
        <v>6.7602973783731299E-10</v>
      </c>
      <c r="L23" s="92">
        <f>J23/'סכום נכסי הקרן'!$C$42</f>
        <v>7.2494557852569539E-11</v>
      </c>
    </row>
    <row r="24" spans="2:12">
      <c r="B24" s="86" t="s">
        <v>2608</v>
      </c>
      <c r="C24" s="87">
        <v>30211000</v>
      </c>
      <c r="D24" s="88">
        <v>11</v>
      </c>
      <c r="E24" s="88" t="s">
        <v>326</v>
      </c>
      <c r="F24" s="88" t="s">
        <v>327</v>
      </c>
      <c r="G24" s="89" t="s">
        <v>134</v>
      </c>
      <c r="H24" s="90"/>
      <c r="I24" s="90"/>
      <c r="J24" s="91">
        <v>3.61524E-4</v>
      </c>
      <c r="K24" s="92">
        <f t="shared" si="0"/>
        <v>2.9495652298080701E-8</v>
      </c>
      <c r="L24" s="92">
        <f>J24/'סכום נכסי הקרן'!$C$42</f>
        <v>3.1629884785291268E-9</v>
      </c>
    </row>
    <row r="25" spans="2:12">
      <c r="B25" s="86" t="s">
        <v>2608</v>
      </c>
      <c r="C25" s="87">
        <v>30311000</v>
      </c>
      <c r="D25" s="88">
        <v>11</v>
      </c>
      <c r="E25" s="88" t="s">
        <v>326</v>
      </c>
      <c r="F25" s="88" t="s">
        <v>327</v>
      </c>
      <c r="G25" s="89" t="s">
        <v>131</v>
      </c>
      <c r="H25" s="90"/>
      <c r="I25" s="90"/>
      <c r="J25" s="91">
        <v>362.07365477600007</v>
      </c>
      <c r="K25" s="92">
        <f t="shared" si="0"/>
        <v>2.9540496972727134E-2</v>
      </c>
      <c r="L25" s="92">
        <f>J25/'סכום נכסי הקרן'!$C$42</f>
        <v>3.1677974309739345E-3</v>
      </c>
    </row>
    <row r="26" spans="2:12">
      <c r="B26" s="86" t="s">
        <v>2609</v>
      </c>
      <c r="C26" s="87">
        <v>32012000</v>
      </c>
      <c r="D26" s="88">
        <v>12</v>
      </c>
      <c r="E26" s="88" t="s">
        <v>326</v>
      </c>
      <c r="F26" s="88" t="s">
        <v>327</v>
      </c>
      <c r="G26" s="89" t="s">
        <v>133</v>
      </c>
      <c r="H26" s="90"/>
      <c r="I26" s="90"/>
      <c r="J26" s="91">
        <v>11.753736318000001</v>
      </c>
      <c r="K26" s="92">
        <f t="shared" si="0"/>
        <v>9.5895188048110598E-4</v>
      </c>
      <c r="L26" s="92">
        <f>J26/'סכום נכסי הקרן'!$C$42</f>
        <v>1.0283392680293249E-4</v>
      </c>
    </row>
    <row r="27" spans="2:12">
      <c r="B27" s="86" t="s">
        <v>2609</v>
      </c>
      <c r="C27" s="87">
        <v>31212000</v>
      </c>
      <c r="D27" s="88">
        <v>12</v>
      </c>
      <c r="E27" s="88" t="s">
        <v>326</v>
      </c>
      <c r="F27" s="88" t="s">
        <v>327</v>
      </c>
      <c r="G27" s="89" t="s">
        <v>135</v>
      </c>
      <c r="H27" s="90"/>
      <c r="I27" s="90"/>
      <c r="J27" s="91">
        <v>1.5245700000000004</v>
      </c>
      <c r="K27" s="92">
        <f t="shared" si="0"/>
        <v>1.2438506606500511E-4</v>
      </c>
      <c r="L27" s="92">
        <f>J27/'סכום נכסי הקרן'!$C$42</f>
        <v>1.3338526196631903E-5</v>
      </c>
    </row>
    <row r="28" spans="2:12">
      <c r="B28" s="86" t="s">
        <v>2609</v>
      </c>
      <c r="C28" s="87">
        <v>30212000</v>
      </c>
      <c r="D28" s="88">
        <v>12</v>
      </c>
      <c r="E28" s="88" t="s">
        <v>326</v>
      </c>
      <c r="F28" s="88" t="s">
        <v>327</v>
      </c>
      <c r="G28" s="89" t="s">
        <v>134</v>
      </c>
      <c r="H28" s="90"/>
      <c r="I28" s="90"/>
      <c r="J28" s="91">
        <v>4.2179812940000012</v>
      </c>
      <c r="K28" s="92">
        <f t="shared" si="0"/>
        <v>3.4413236644768408E-4</v>
      </c>
      <c r="L28" s="92">
        <f>J28/'סכום נכסי הקרן'!$C$42</f>
        <v>3.6903293379065794E-5</v>
      </c>
    </row>
    <row r="29" spans="2:12">
      <c r="B29" s="86" t="s">
        <v>2609</v>
      </c>
      <c r="C29" s="87">
        <v>30312000</v>
      </c>
      <c r="D29" s="88">
        <v>12</v>
      </c>
      <c r="E29" s="88" t="s">
        <v>326</v>
      </c>
      <c r="F29" s="88" t="s">
        <v>327</v>
      </c>
      <c r="G29" s="89" t="s">
        <v>131</v>
      </c>
      <c r="H29" s="90"/>
      <c r="I29" s="90"/>
      <c r="J29" s="91">
        <v>301.75121068300012</v>
      </c>
      <c r="K29" s="92">
        <f t="shared" si="0"/>
        <v>2.4618970776022247E-2</v>
      </c>
      <c r="L29" s="92">
        <f>J29/'סכום נכסי הקרן'!$C$42</f>
        <v>2.640033864342463E-3</v>
      </c>
    </row>
    <row r="30" spans="2:12">
      <c r="B30" s="86" t="s">
        <v>2609</v>
      </c>
      <c r="C30" s="87">
        <v>31712000</v>
      </c>
      <c r="D30" s="88">
        <v>12</v>
      </c>
      <c r="E30" s="88" t="s">
        <v>326</v>
      </c>
      <c r="F30" s="88" t="s">
        <v>327</v>
      </c>
      <c r="G30" s="89" t="s">
        <v>140</v>
      </c>
      <c r="H30" s="90"/>
      <c r="I30" s="90"/>
      <c r="J30" s="91">
        <v>6.6416288000000004E-2</v>
      </c>
      <c r="K30" s="92">
        <f t="shared" si="0"/>
        <v>5.4187045335225038E-6</v>
      </c>
      <c r="L30" s="92">
        <f>J30/'סכום נכסי הקרן'!$C$42</f>
        <v>5.8107885985625386E-7</v>
      </c>
    </row>
    <row r="31" spans="2:12">
      <c r="B31" s="86" t="s">
        <v>2610</v>
      </c>
      <c r="C31" s="87">
        <v>32610000</v>
      </c>
      <c r="D31" s="88">
        <v>10</v>
      </c>
      <c r="E31" s="88" t="s">
        <v>326</v>
      </c>
      <c r="F31" s="88" t="s">
        <v>327</v>
      </c>
      <c r="G31" s="89" t="s">
        <v>136</v>
      </c>
      <c r="H31" s="90"/>
      <c r="I31" s="90"/>
      <c r="J31" s="91">
        <v>9.298492000000002E-3</v>
      </c>
      <c r="K31" s="92">
        <f t="shared" si="0"/>
        <v>7.5863590502562787E-7</v>
      </c>
      <c r="L31" s="92">
        <f>J31/'סכום נכסי הקרן'!$C$42</f>
        <v>8.1352892376979854E-8</v>
      </c>
    </row>
    <row r="32" spans="2:12">
      <c r="B32" s="86" t="s">
        <v>2610</v>
      </c>
      <c r="C32" s="87">
        <v>34510000</v>
      </c>
      <c r="D32" s="88">
        <v>10</v>
      </c>
      <c r="E32" s="88" t="s">
        <v>326</v>
      </c>
      <c r="F32" s="88" t="s">
        <v>327</v>
      </c>
      <c r="G32" s="89" t="s">
        <v>133</v>
      </c>
      <c r="H32" s="90"/>
      <c r="I32" s="90"/>
      <c r="J32" s="91">
        <v>201.59348188300004</v>
      </c>
      <c r="K32" s="92">
        <f t="shared" si="0"/>
        <v>1.6447403898995364E-2</v>
      </c>
      <c r="L32" s="92">
        <f>J32/'סכום נכסי הקרן'!$C$42</f>
        <v>1.7637497387241218E-3</v>
      </c>
    </row>
    <row r="33" spans="2:12">
      <c r="B33" s="86" t="s">
        <v>2610</v>
      </c>
      <c r="C33" s="87">
        <v>30310000</v>
      </c>
      <c r="D33" s="88">
        <v>10</v>
      </c>
      <c r="E33" s="88" t="s">
        <v>326</v>
      </c>
      <c r="F33" s="88" t="s">
        <v>327</v>
      </c>
      <c r="G33" s="89" t="s">
        <v>131</v>
      </c>
      <c r="H33" s="90"/>
      <c r="I33" s="90"/>
      <c r="J33" s="91">
        <v>30.374970000000005</v>
      </c>
      <c r="K33" s="92">
        <f t="shared" si="0"/>
        <v>2.4782021489157913E-3</v>
      </c>
      <c r="L33" s="92">
        <f>J33/'סכום נכסי הקרן'!$C$42</f>
        <v>2.6575187303102388E-4</v>
      </c>
    </row>
    <row r="34" spans="2:12">
      <c r="B34" s="86" t="s">
        <v>2610</v>
      </c>
      <c r="C34" s="87">
        <v>32010000</v>
      </c>
      <c r="D34" s="88">
        <v>10</v>
      </c>
      <c r="E34" s="88" t="s">
        <v>326</v>
      </c>
      <c r="F34" s="88" t="s">
        <v>327</v>
      </c>
      <c r="G34" s="89" t="s">
        <v>133</v>
      </c>
      <c r="H34" s="90"/>
      <c r="I34" s="90"/>
      <c r="J34" s="91">
        <v>3.759910000000001</v>
      </c>
      <c r="K34" s="92">
        <f t="shared" si="0"/>
        <v>3.0675971175378848E-4</v>
      </c>
      <c r="L34" s="92">
        <f>J34/'סכום נכסי הקרן'!$C$42</f>
        <v>3.2895608618809406E-5</v>
      </c>
    </row>
    <row r="35" spans="2:12">
      <c r="B35" s="86" t="s">
        <v>2610</v>
      </c>
      <c r="C35" s="87">
        <v>33810000</v>
      </c>
      <c r="D35" s="88">
        <v>10</v>
      </c>
      <c r="E35" s="88" t="s">
        <v>326</v>
      </c>
      <c r="F35" s="88" t="s">
        <v>327</v>
      </c>
      <c r="G35" s="89" t="s">
        <v>134</v>
      </c>
      <c r="H35" s="90"/>
      <c r="I35" s="90"/>
      <c r="J35" s="91">
        <v>4.9959595740000005</v>
      </c>
      <c r="K35" s="92">
        <f t="shared" si="0"/>
        <v>4.0760526684250947E-4</v>
      </c>
      <c r="L35" s="92">
        <f>J35/'סכום נכסי הקרן'!$C$42</f>
        <v>4.3709857635341737E-5</v>
      </c>
    </row>
    <row r="36" spans="2:12">
      <c r="B36" s="86" t="s">
        <v>2610</v>
      </c>
      <c r="C36" s="87">
        <v>31110000</v>
      </c>
      <c r="D36" s="88">
        <v>10</v>
      </c>
      <c r="E36" s="88" t="s">
        <v>326</v>
      </c>
      <c r="F36" s="88" t="s">
        <v>327</v>
      </c>
      <c r="G36" s="89" t="s">
        <v>139</v>
      </c>
      <c r="H36" s="90"/>
      <c r="I36" s="90"/>
      <c r="J36" s="91">
        <v>0.19849000000000003</v>
      </c>
      <c r="K36" s="92">
        <f t="shared" si="0"/>
        <v>1.6194200176602492E-5</v>
      </c>
      <c r="L36" s="92">
        <f>J36/'סכום נכסי הקרן'!$C$42</f>
        <v>1.7365972469414104E-6</v>
      </c>
    </row>
    <row r="37" spans="2:12">
      <c r="B37" s="86" t="s">
        <v>2610</v>
      </c>
      <c r="C37" s="87">
        <v>34610000</v>
      </c>
      <c r="D37" s="88">
        <v>10</v>
      </c>
      <c r="E37" s="88" t="s">
        <v>326</v>
      </c>
      <c r="F37" s="88" t="s">
        <v>327</v>
      </c>
      <c r="G37" s="89" t="s">
        <v>135</v>
      </c>
      <c r="H37" s="90"/>
      <c r="I37" s="90"/>
      <c r="J37" s="91">
        <v>-1.6915054000000006E-2</v>
      </c>
      <c r="K37" s="92">
        <f t="shared" si="0"/>
        <v>-1.3800482164040543E-6</v>
      </c>
      <c r="L37" s="92">
        <f>J37/'סכום נכסי הקרן'!$C$42</f>
        <v>-1.4799050938719984E-7</v>
      </c>
    </row>
    <row r="38" spans="2:12">
      <c r="B38" s="86" t="s">
        <v>2610</v>
      </c>
      <c r="C38" s="87">
        <v>31710000</v>
      </c>
      <c r="D38" s="88">
        <v>10</v>
      </c>
      <c r="E38" s="88" t="s">
        <v>326</v>
      </c>
      <c r="F38" s="88" t="s">
        <v>327</v>
      </c>
      <c r="G38" s="89" t="s">
        <v>140</v>
      </c>
      <c r="H38" s="90"/>
      <c r="I38" s="90"/>
      <c r="J38" s="91">
        <v>3.4677754000000005E-2</v>
      </c>
      <c r="K38" s="92">
        <f t="shared" si="0"/>
        <v>2.8292533122624703E-6</v>
      </c>
      <c r="L38" s="92">
        <f>J38/'סכום נכסי הקרן'!$C$42</f>
        <v>3.0339710880402784E-7</v>
      </c>
    </row>
    <row r="39" spans="2:12">
      <c r="B39" s="86" t="s">
        <v>2610</v>
      </c>
      <c r="C39" s="87">
        <v>30710000</v>
      </c>
      <c r="D39" s="88">
        <v>10</v>
      </c>
      <c r="E39" s="88" t="s">
        <v>326</v>
      </c>
      <c r="F39" s="88" t="s">
        <v>327</v>
      </c>
      <c r="G39" s="89" t="s">
        <v>2603</v>
      </c>
      <c r="H39" s="90"/>
      <c r="I39" s="90"/>
      <c r="J39" s="91">
        <v>1.0207284E-2</v>
      </c>
      <c r="K39" s="92">
        <f t="shared" si="0"/>
        <v>8.3278150211815095E-7</v>
      </c>
      <c r="L39" s="92">
        <f>J39/'סכום נכסי הקרן'!$C$42</f>
        <v>8.9303951298045772E-8</v>
      </c>
    </row>
    <row r="40" spans="2:12">
      <c r="B40" s="86" t="s">
        <v>2610</v>
      </c>
      <c r="C40" s="87">
        <v>30210000</v>
      </c>
      <c r="D40" s="88">
        <v>10</v>
      </c>
      <c r="E40" s="88" t="s">
        <v>326</v>
      </c>
      <c r="F40" s="88" t="s">
        <v>327</v>
      </c>
      <c r="G40" s="89" t="s">
        <v>134</v>
      </c>
      <c r="H40" s="90"/>
      <c r="I40" s="90"/>
      <c r="J40" s="91">
        <v>26.559090000000005</v>
      </c>
      <c r="K40" s="92">
        <f t="shared" si="0"/>
        <v>2.1668760137457882E-3</v>
      </c>
      <c r="L40" s="92">
        <f>J40/'סכום נכסי הקרן'!$C$42</f>
        <v>2.3236658055957049E-4</v>
      </c>
    </row>
    <row r="41" spans="2:12">
      <c r="B41" s="86" t="s">
        <v>2610</v>
      </c>
      <c r="C41" s="87">
        <v>34710000</v>
      </c>
      <c r="D41" s="88">
        <v>10</v>
      </c>
      <c r="E41" s="88" t="s">
        <v>326</v>
      </c>
      <c r="F41" s="88" t="s">
        <v>327</v>
      </c>
      <c r="G41" s="89" t="s">
        <v>139</v>
      </c>
      <c r="H41" s="90"/>
      <c r="I41" s="90"/>
      <c r="J41" s="91">
        <v>7.0872359549999997</v>
      </c>
      <c r="K41" s="92">
        <f t="shared" si="0"/>
        <v>5.7822619655440832E-4</v>
      </c>
      <c r="L41" s="92">
        <f>J41/'סכום נכסי הקרן'!$C$42</f>
        <v>6.200652147653371E-5</v>
      </c>
    </row>
    <row r="42" spans="2:12">
      <c r="B42" s="86" t="s">
        <v>2610</v>
      </c>
      <c r="C42" s="87">
        <v>31410000</v>
      </c>
      <c r="D42" s="88">
        <v>10</v>
      </c>
      <c r="E42" s="88" t="s">
        <v>326</v>
      </c>
      <c r="F42" s="88" t="s">
        <v>327</v>
      </c>
      <c r="G42" s="89" t="s">
        <v>131</v>
      </c>
      <c r="H42" s="90"/>
      <c r="I42" s="90"/>
      <c r="J42" s="91">
        <v>14.555585548000002</v>
      </c>
      <c r="K42" s="92">
        <f t="shared" si="0"/>
        <v>1.1875463048615761E-3</v>
      </c>
      <c r="L42" s="92">
        <f>J42/'סכום נכסי הקרן'!$C$42</f>
        <v>1.2734742198738971E-4</v>
      </c>
    </row>
    <row r="43" spans="2:12">
      <c r="B43" s="86" t="s">
        <v>2610</v>
      </c>
      <c r="C43" s="87">
        <v>30910000</v>
      </c>
      <c r="D43" s="88">
        <v>10</v>
      </c>
      <c r="E43" s="88" t="s">
        <v>326</v>
      </c>
      <c r="F43" s="88" t="s">
        <v>327</v>
      </c>
      <c r="G43" s="89" t="s">
        <v>2605</v>
      </c>
      <c r="H43" s="90"/>
      <c r="I43" s="90"/>
      <c r="J43" s="91">
        <v>1.5882570210000004</v>
      </c>
      <c r="K43" s="92">
        <f t="shared" si="0"/>
        <v>1.2958109793928334E-4</v>
      </c>
      <c r="L43" s="92">
        <f>J43/'סכום נכסי הקרן'!$C$42</f>
        <v>1.3895726586245988E-5</v>
      </c>
    </row>
    <row r="44" spans="2:12">
      <c r="B44" s="86" t="s">
        <v>2610</v>
      </c>
      <c r="C44" s="87">
        <v>34010000</v>
      </c>
      <c r="D44" s="88">
        <v>10</v>
      </c>
      <c r="E44" s="88" t="s">
        <v>326</v>
      </c>
      <c r="F44" s="88" t="s">
        <v>327</v>
      </c>
      <c r="G44" s="89" t="s">
        <v>131</v>
      </c>
      <c r="H44" s="90"/>
      <c r="I44" s="90"/>
      <c r="J44" s="91">
        <v>1933.9730753090003</v>
      </c>
      <c r="K44" s="92">
        <f t="shared" si="0"/>
        <v>0.15778702764730451</v>
      </c>
      <c r="L44" s="92">
        <f>J44/'סכום נכסי הקרן'!$C$42</f>
        <v>1.6920410691926156E-2</v>
      </c>
    </row>
    <row r="45" spans="2:12">
      <c r="B45" s="86" t="s">
        <v>2610</v>
      </c>
      <c r="C45" s="87">
        <v>30810000</v>
      </c>
      <c r="D45" s="88">
        <v>10</v>
      </c>
      <c r="E45" s="88" t="s">
        <v>326</v>
      </c>
      <c r="F45" s="88" t="s">
        <v>327</v>
      </c>
      <c r="G45" s="89" t="s">
        <v>137</v>
      </c>
      <c r="H45" s="90"/>
      <c r="I45" s="90"/>
      <c r="J45" s="91">
        <v>2.8022141000000004E-2</v>
      </c>
      <c r="K45" s="92">
        <f t="shared" si="0"/>
        <v>2.2862419302281217E-6</v>
      </c>
      <c r="L45" s="92">
        <f>J45/'סכום נכסי הקרן'!$C$42</f>
        <v>2.4516687447228588E-7</v>
      </c>
    </row>
    <row r="46" spans="2:12">
      <c r="B46" s="86" t="s">
        <v>2611</v>
      </c>
      <c r="C46" s="87">
        <v>33820000</v>
      </c>
      <c r="D46" s="88">
        <v>20</v>
      </c>
      <c r="E46" s="88" t="s">
        <v>326</v>
      </c>
      <c r="F46" s="88" t="s">
        <v>327</v>
      </c>
      <c r="G46" s="89" t="s">
        <v>134</v>
      </c>
      <c r="H46" s="90"/>
      <c r="I46" s="90"/>
      <c r="J46" s="91">
        <v>3.6057646000000006E-2</v>
      </c>
      <c r="K46" s="92">
        <f t="shared" si="0"/>
        <v>2.9418345368586333E-6</v>
      </c>
      <c r="L46" s="92">
        <f>J46/'סכום נכסי הקרן'!$C$42</f>
        <v>3.1546984117480961E-7</v>
      </c>
    </row>
    <row r="47" spans="2:12">
      <c r="B47" s="86" t="s">
        <v>2611</v>
      </c>
      <c r="C47" s="87">
        <v>32020000</v>
      </c>
      <c r="D47" s="88">
        <v>20</v>
      </c>
      <c r="E47" s="88" t="s">
        <v>326</v>
      </c>
      <c r="F47" s="88" t="s">
        <v>327</v>
      </c>
      <c r="G47" s="89" t="s">
        <v>133</v>
      </c>
      <c r="H47" s="90"/>
      <c r="I47" s="90"/>
      <c r="J47" s="91">
        <v>5.2202538970000001</v>
      </c>
      <c r="K47" s="92">
        <f t="shared" si="0"/>
        <v>4.2590476387076043E-4</v>
      </c>
      <c r="L47" s="92">
        <f>J47/'סכום נכסי הקרן'!$C$42</f>
        <v>4.5672217975038382E-5</v>
      </c>
    </row>
    <row r="48" spans="2:12">
      <c r="B48" s="86" t="s">
        <v>2611</v>
      </c>
      <c r="C48" s="87">
        <v>31720000</v>
      </c>
      <c r="D48" s="88">
        <v>20</v>
      </c>
      <c r="E48" s="88" t="s">
        <v>326</v>
      </c>
      <c r="F48" s="88" t="s">
        <v>327</v>
      </c>
      <c r="G48" s="89" t="s">
        <v>140</v>
      </c>
      <c r="H48" s="90"/>
      <c r="I48" s="90"/>
      <c r="J48" s="91">
        <v>1.1479217E-2</v>
      </c>
      <c r="K48" s="92">
        <f t="shared" si="0"/>
        <v>9.3655467765962159E-7</v>
      </c>
      <c r="L48" s="92">
        <f>J48/'סכום נכסי הקרן'!$C$42</f>
        <v>1.0043214589774313E-7</v>
      </c>
    </row>
    <row r="49" spans="2:12">
      <c r="B49" s="86" t="s">
        <v>2611</v>
      </c>
      <c r="C49" s="87">
        <v>34020000</v>
      </c>
      <c r="D49" s="88">
        <v>20</v>
      </c>
      <c r="E49" s="88" t="s">
        <v>326</v>
      </c>
      <c r="F49" s="88" t="s">
        <v>327</v>
      </c>
      <c r="G49" s="89" t="s">
        <v>131</v>
      </c>
      <c r="H49" s="90"/>
      <c r="I49" s="90"/>
      <c r="J49" s="91">
        <v>682.00798714413838</v>
      </c>
      <c r="K49" s="92">
        <f t="shared" si="0"/>
        <v>5.5642973781318522E-2</v>
      </c>
      <c r="L49" s="92">
        <f>J49/'סכום נכסי הקרן'!$C$42</f>
        <v>5.9669161815031659E-3</v>
      </c>
    </row>
    <row r="50" spans="2:12">
      <c r="B50" s="86" t="s">
        <v>2611</v>
      </c>
      <c r="C50" s="87">
        <v>30820000</v>
      </c>
      <c r="D50" s="88">
        <v>20</v>
      </c>
      <c r="E50" s="88" t="s">
        <v>326</v>
      </c>
      <c r="F50" s="88" t="s">
        <v>327</v>
      </c>
      <c r="G50" s="89" t="s">
        <v>137</v>
      </c>
      <c r="H50" s="90"/>
      <c r="I50" s="90"/>
      <c r="J50" s="91">
        <v>2.4100000000000005E-7</v>
      </c>
      <c r="K50" s="92">
        <f t="shared" si="0"/>
        <v>1.9662462806998846E-11</v>
      </c>
      <c r="L50" s="92">
        <f>J50/'סכום נכסי הקרן'!$C$42</f>
        <v>2.1085190010221168E-12</v>
      </c>
    </row>
    <row r="51" spans="2:12">
      <c r="B51" s="86" t="s">
        <v>2611</v>
      </c>
      <c r="C51" s="87">
        <v>34520000</v>
      </c>
      <c r="D51" s="88">
        <v>20</v>
      </c>
      <c r="E51" s="88" t="s">
        <v>326</v>
      </c>
      <c r="F51" s="88" t="s">
        <v>327</v>
      </c>
      <c r="G51" s="89" t="s">
        <v>133</v>
      </c>
      <c r="H51" s="90"/>
      <c r="I51" s="90"/>
      <c r="J51" s="91">
        <v>0.12360778500000003</v>
      </c>
      <c r="K51" s="92">
        <f t="shared" si="0"/>
        <v>1.0084786204224106E-5</v>
      </c>
      <c r="L51" s="92">
        <f>J51/'סכום נכסי הקרן'!$C$42</f>
        <v>1.0814496404429735E-6</v>
      </c>
    </row>
    <row r="52" spans="2:12">
      <c r="B52" s="86" t="s">
        <v>2611</v>
      </c>
      <c r="C52" s="87">
        <v>31120000</v>
      </c>
      <c r="D52" s="88">
        <v>20</v>
      </c>
      <c r="E52" s="88" t="s">
        <v>326</v>
      </c>
      <c r="F52" s="88" t="s">
        <v>327</v>
      </c>
      <c r="G52" s="89" t="s">
        <v>139</v>
      </c>
      <c r="H52" s="90"/>
      <c r="I52" s="90"/>
      <c r="J52" s="91">
        <v>6.689819000000001E-2</v>
      </c>
      <c r="K52" s="92">
        <f t="shared" si="0"/>
        <v>5.4580214636122072E-6</v>
      </c>
      <c r="L52" s="92">
        <f>J52/'סכום נכסי הקרן'!$C$42</f>
        <v>5.8529504045223135E-7</v>
      </c>
    </row>
    <row r="53" spans="2:12">
      <c r="B53" s="86" t="s">
        <v>2611</v>
      </c>
      <c r="C53" s="87">
        <v>31220000</v>
      </c>
      <c r="D53" s="88">
        <v>20</v>
      </c>
      <c r="E53" s="88" t="s">
        <v>326</v>
      </c>
      <c r="F53" s="88" t="s">
        <v>327</v>
      </c>
      <c r="G53" s="89" t="s">
        <v>135</v>
      </c>
      <c r="H53" s="90"/>
      <c r="I53" s="90"/>
      <c r="J53" s="91">
        <v>6.3186950000000018E-3</v>
      </c>
      <c r="K53" s="92">
        <f t="shared" si="0"/>
        <v>5.1552325903016418E-7</v>
      </c>
      <c r="L53" s="92">
        <f>J53/'סכום נכסי הקרן'!$C$42</f>
        <v>5.5282524768313047E-8</v>
      </c>
    </row>
    <row r="54" spans="2:12">
      <c r="B54" s="94"/>
      <c r="C54" s="94"/>
      <c r="D54" s="94"/>
      <c r="E54" s="95"/>
      <c r="F54" s="95"/>
      <c r="G54" s="95"/>
      <c r="H54" s="95"/>
      <c r="I54" s="95"/>
      <c r="J54" s="95"/>
      <c r="K54" s="95"/>
      <c r="L54" s="95"/>
    </row>
    <row r="55" spans="2:12">
      <c r="B55" s="79" t="s">
        <v>196</v>
      </c>
      <c r="C55" s="94"/>
      <c r="D55" s="94"/>
      <c r="E55" s="95"/>
      <c r="F55" s="95"/>
      <c r="G55" s="95"/>
      <c r="H55" s="95"/>
      <c r="I55" s="95"/>
      <c r="J55" s="91">
        <f>J56</f>
        <v>329.81298248100006</v>
      </c>
      <c r="K55" s="92">
        <v>2.6908446063477278E-2</v>
      </c>
      <c r="L55" s="92">
        <v>2.8855474703110497E-3</v>
      </c>
    </row>
    <row r="56" spans="2:12">
      <c r="B56" s="85" t="s">
        <v>44</v>
      </c>
      <c r="C56" s="94"/>
      <c r="D56" s="94"/>
      <c r="E56" s="95"/>
      <c r="F56" s="95"/>
      <c r="G56" s="95"/>
      <c r="H56" s="95"/>
      <c r="I56" s="95"/>
      <c r="J56" s="91">
        <f>SUM(J57:J59)</f>
        <v>329.81298248100006</v>
      </c>
      <c r="K56" s="92">
        <f>IFERROR(J56/$J$10,0)</f>
        <v>2.6908446063477278E-2</v>
      </c>
      <c r="L56" s="92">
        <f>J56/'סכום נכסי הקרן'!$C$42</f>
        <v>2.8855474703110497E-3</v>
      </c>
    </row>
    <row r="57" spans="2:12">
      <c r="B57" s="86" t="s">
        <v>2612</v>
      </c>
      <c r="C57" s="87">
        <v>31785000</v>
      </c>
      <c r="D57" s="88">
        <v>85</v>
      </c>
      <c r="E57" s="88" t="s">
        <v>714</v>
      </c>
      <c r="F57" s="88" t="s">
        <v>669</v>
      </c>
      <c r="G57" s="89" t="s">
        <v>140</v>
      </c>
      <c r="H57" s="90"/>
      <c r="I57" s="90"/>
      <c r="J57" s="91">
        <v>4.2750804529999993</v>
      </c>
      <c r="K57" s="92">
        <f>IFERROR(J57/$J$10,0)</f>
        <v>3.4879091453958607E-4</v>
      </c>
      <c r="L57" s="92">
        <f>J57/'סכום נכסי הקרן'!$C$42</f>
        <v>3.7402856290658651E-5</v>
      </c>
    </row>
    <row r="58" spans="2:12">
      <c r="B58" s="86" t="s">
        <v>2612</v>
      </c>
      <c r="C58" s="87">
        <v>32085000</v>
      </c>
      <c r="D58" s="88">
        <v>85</v>
      </c>
      <c r="E58" s="88" t="s">
        <v>714</v>
      </c>
      <c r="F58" s="88" t="s">
        <v>669</v>
      </c>
      <c r="G58" s="89" t="s">
        <v>133</v>
      </c>
      <c r="H58" s="90"/>
      <c r="I58" s="90"/>
      <c r="J58" s="91">
        <v>46.844790381000003</v>
      </c>
      <c r="K58" s="92">
        <f>IFERROR(J58/$J$10,0)</f>
        <v>3.8219250977928202E-3</v>
      </c>
      <c r="L58" s="92">
        <f>J58/'סכום נכסי הקרן'!$C$42</f>
        <v>4.0984701500928035E-4</v>
      </c>
    </row>
    <row r="59" spans="2:12">
      <c r="B59" s="86" t="s">
        <v>2612</v>
      </c>
      <c r="C59" s="87">
        <v>30385000</v>
      </c>
      <c r="D59" s="88">
        <v>85</v>
      </c>
      <c r="E59" s="88" t="s">
        <v>714</v>
      </c>
      <c r="F59" s="88" t="s">
        <v>669</v>
      </c>
      <c r="G59" s="89" t="s">
        <v>131</v>
      </c>
      <c r="H59" s="90"/>
      <c r="I59" s="90"/>
      <c r="J59" s="91">
        <v>278.69311164700008</v>
      </c>
      <c r="K59" s="92">
        <f>IFERROR(J59/$J$10,0)</f>
        <v>2.2737730051144874E-2</v>
      </c>
      <c r="L59" s="92">
        <f>J59/'סכום נכסי הקרן'!$C$42</f>
        <v>2.438297599011111E-3</v>
      </c>
    </row>
    <row r="60" spans="2:12">
      <c r="B60" s="93"/>
      <c r="C60" s="88"/>
      <c r="D60" s="88"/>
      <c r="E60" s="88"/>
      <c r="F60" s="88"/>
      <c r="G60" s="88"/>
      <c r="H60" s="88"/>
      <c r="I60" s="88"/>
      <c r="J60" s="88"/>
      <c r="K60" s="92"/>
      <c r="L60" s="88"/>
    </row>
    <row r="61" spans="2:12">
      <c r="B61" s="93"/>
      <c r="C61" s="88"/>
      <c r="D61" s="88"/>
      <c r="E61" s="88"/>
      <c r="F61" s="88"/>
      <c r="G61" s="88"/>
      <c r="H61" s="88"/>
      <c r="I61" s="88"/>
      <c r="J61" s="88"/>
      <c r="K61" s="92"/>
      <c r="L61" s="88"/>
    </row>
    <row r="62" spans="2:12">
      <c r="B62" s="96" t="s">
        <v>220</v>
      </c>
      <c r="C62" s="88"/>
      <c r="D62" s="88"/>
      <c r="E62" s="88"/>
      <c r="F62" s="88"/>
      <c r="G62" s="88"/>
      <c r="H62" s="88"/>
      <c r="I62" s="88"/>
      <c r="J62" s="88"/>
      <c r="K62" s="92"/>
      <c r="L62" s="88"/>
    </row>
    <row r="63" spans="2:12">
      <c r="B63" s="93"/>
      <c r="C63" s="88"/>
      <c r="D63" s="88"/>
      <c r="E63" s="88"/>
      <c r="F63" s="88"/>
      <c r="G63" s="88"/>
      <c r="H63" s="88"/>
      <c r="I63" s="88"/>
      <c r="J63" s="88"/>
      <c r="K63" s="92"/>
      <c r="L63" s="88"/>
    </row>
    <row r="64" spans="2:12">
      <c r="B64" s="93"/>
      <c r="C64" s="88"/>
      <c r="D64" s="88"/>
      <c r="E64" s="88"/>
      <c r="F64" s="88"/>
      <c r="G64" s="88"/>
      <c r="H64" s="88"/>
      <c r="I64" s="88"/>
      <c r="J64" s="88"/>
      <c r="K64" s="92"/>
      <c r="L64" s="88"/>
    </row>
    <row r="65" spans="2:12">
      <c r="B65" s="93"/>
      <c r="C65" s="88"/>
      <c r="D65" s="88"/>
      <c r="E65" s="88"/>
      <c r="F65" s="88"/>
      <c r="G65" s="88"/>
      <c r="H65" s="88"/>
      <c r="I65" s="88"/>
      <c r="J65" s="88"/>
      <c r="K65" s="92"/>
      <c r="L65" s="88"/>
    </row>
    <row r="66" spans="2:12">
      <c r="B66" s="93"/>
      <c r="C66" s="88"/>
      <c r="D66" s="88"/>
      <c r="E66" s="88"/>
      <c r="F66" s="88"/>
      <c r="G66" s="88"/>
      <c r="H66" s="88"/>
      <c r="I66" s="88"/>
      <c r="J66" s="88"/>
      <c r="K66" s="92"/>
      <c r="L66" s="88"/>
    </row>
    <row r="67" spans="2:12">
      <c r="B67" s="93"/>
      <c r="C67" s="88"/>
      <c r="D67" s="88"/>
      <c r="E67" s="88"/>
      <c r="F67" s="88"/>
      <c r="G67" s="88"/>
      <c r="H67" s="88"/>
      <c r="I67" s="88"/>
      <c r="J67" s="88"/>
      <c r="K67" s="92"/>
      <c r="L67" s="88"/>
    </row>
    <row r="68" spans="2:12">
      <c r="B68" s="93"/>
      <c r="C68" s="88"/>
      <c r="D68" s="88"/>
      <c r="E68" s="88"/>
      <c r="F68" s="88"/>
      <c r="G68" s="88"/>
      <c r="H68" s="88"/>
      <c r="I68" s="88"/>
      <c r="J68" s="88"/>
      <c r="K68" s="92"/>
      <c r="L68" s="88"/>
    </row>
    <row r="69" spans="2:12">
      <c r="B69" s="93"/>
      <c r="C69" s="88"/>
      <c r="D69" s="88"/>
      <c r="E69" s="88"/>
      <c r="F69" s="88"/>
      <c r="G69" s="88"/>
      <c r="H69" s="88"/>
      <c r="I69" s="88"/>
      <c r="J69" s="88"/>
      <c r="K69" s="92"/>
      <c r="L69" s="88"/>
    </row>
    <row r="70" spans="2:12">
      <c r="B70" s="93"/>
      <c r="C70" s="88"/>
      <c r="D70" s="88"/>
      <c r="E70" s="88"/>
      <c r="F70" s="88"/>
      <c r="G70" s="88"/>
      <c r="H70" s="88"/>
      <c r="I70" s="88"/>
      <c r="J70" s="88"/>
      <c r="K70" s="92"/>
      <c r="L70" s="88"/>
    </row>
    <row r="71" spans="2:12">
      <c r="B71" s="93"/>
      <c r="C71" s="88"/>
      <c r="D71" s="88"/>
      <c r="E71" s="88"/>
      <c r="F71" s="88"/>
      <c r="G71" s="88"/>
      <c r="H71" s="88"/>
      <c r="I71" s="88"/>
      <c r="J71" s="88"/>
      <c r="K71" s="92"/>
      <c r="L71" s="88"/>
    </row>
    <row r="72" spans="2:12">
      <c r="B72" s="93"/>
      <c r="C72" s="88"/>
      <c r="D72" s="88"/>
      <c r="E72" s="88"/>
      <c r="F72" s="88"/>
      <c r="G72" s="88"/>
      <c r="H72" s="88"/>
      <c r="I72" s="88"/>
      <c r="J72" s="88"/>
      <c r="K72" s="92"/>
      <c r="L72" s="88"/>
    </row>
    <row r="73" spans="2:12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7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disablePrompts="1"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6.7109375" style="2" customWidth="1"/>
    <col min="4" max="4" width="9.7109375" style="2" bestFit="1" customWidth="1"/>
    <col min="5" max="5" width="12.28515625" style="1" bestFit="1" customWidth="1"/>
    <col min="6" max="7" width="11.28515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145</v>
      </c>
      <c r="C1" s="46" t="s" vm="1">
        <v>229</v>
      </c>
    </row>
    <row r="2" spans="2:11">
      <c r="B2" s="46" t="s">
        <v>144</v>
      </c>
      <c r="C2" s="46" t="s">
        <v>230</v>
      </c>
    </row>
    <row r="3" spans="2:11">
      <c r="B3" s="46" t="s">
        <v>146</v>
      </c>
      <c r="C3" s="46" t="s">
        <v>231</v>
      </c>
    </row>
    <row r="4" spans="2:11">
      <c r="B4" s="46" t="s">
        <v>147</v>
      </c>
      <c r="C4" s="46">
        <v>9455</v>
      </c>
    </row>
    <row r="6" spans="2:11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ht="26.25" customHeight="1">
      <c r="B7" s="136" t="s">
        <v>100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2:11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148</v>
      </c>
      <c r="K8" s="30" t="s">
        <v>150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50</v>
      </c>
      <c r="C11" s="74"/>
      <c r="D11" s="75"/>
      <c r="E11" s="75"/>
      <c r="F11" s="98"/>
      <c r="G11" s="77"/>
      <c r="H11" s="99"/>
      <c r="I11" s="77">
        <v>-282.9658125580001</v>
      </c>
      <c r="J11" s="78">
        <f>IFERROR(I11/$I$11,0)</f>
        <v>1</v>
      </c>
      <c r="K11" s="78">
        <f>I11/'סכום נכסי הקרן'!$C$42</f>
        <v>-2.4756796365900655E-3</v>
      </c>
    </row>
    <row r="12" spans="2:11" ht="19.5" customHeight="1">
      <c r="B12" s="79" t="s">
        <v>34</v>
      </c>
      <c r="C12" s="80"/>
      <c r="D12" s="81"/>
      <c r="E12" s="81"/>
      <c r="F12" s="100"/>
      <c r="G12" s="83"/>
      <c r="H12" s="101"/>
      <c r="I12" s="83">
        <v>-450.78611355700002</v>
      </c>
      <c r="J12" s="84">
        <f t="shared" ref="J12:J75" si="0">IFERROR(I12/$I$11,0)</f>
        <v>1.5930762429634551</v>
      </c>
      <c r="K12" s="84">
        <f>I12/'סכום נכסי הקרן'!$C$42</f>
        <v>-3.9439464142400332E-3</v>
      </c>
    </row>
    <row r="13" spans="2:11">
      <c r="B13" s="85" t="s">
        <v>190</v>
      </c>
      <c r="C13" s="80"/>
      <c r="D13" s="81"/>
      <c r="E13" s="81"/>
      <c r="F13" s="100"/>
      <c r="G13" s="83"/>
      <c r="H13" s="101"/>
      <c r="I13" s="83">
        <v>-8.5350956280000023</v>
      </c>
      <c r="J13" s="84">
        <f t="shared" si="0"/>
        <v>3.0162992309364391E-2</v>
      </c>
      <c r="K13" s="84">
        <f>I13/'סכום נכסי הקרן'!$C$42</f>
        <v>-7.4673905838916173E-5</v>
      </c>
    </row>
    <row r="14" spans="2:11">
      <c r="B14" s="86" t="s">
        <v>1969</v>
      </c>
      <c r="C14" s="88" t="s">
        <v>1970</v>
      </c>
      <c r="D14" s="89" t="s">
        <v>533</v>
      </c>
      <c r="E14" s="89" t="s">
        <v>132</v>
      </c>
      <c r="F14" s="102">
        <v>44952</v>
      </c>
      <c r="G14" s="91">
        <v>22885.137100000004</v>
      </c>
      <c r="H14" s="103">
        <v>-34.616999</v>
      </c>
      <c r="I14" s="91">
        <v>-7.9221476260000019</v>
      </c>
      <c r="J14" s="92">
        <f t="shared" si="0"/>
        <v>2.7996836629782557E-2</v>
      </c>
      <c r="K14" s="92">
        <f>I14/'סכום נכסי הקרן'!$C$42</f>
        <v>-6.9311198333291509E-5</v>
      </c>
    </row>
    <row r="15" spans="2:11">
      <c r="B15" s="86" t="s">
        <v>961</v>
      </c>
      <c r="C15" s="88" t="s">
        <v>1971</v>
      </c>
      <c r="D15" s="89" t="s">
        <v>533</v>
      </c>
      <c r="E15" s="89" t="s">
        <v>132</v>
      </c>
      <c r="F15" s="102">
        <v>44952</v>
      </c>
      <c r="G15" s="91">
        <v>38089.520322000004</v>
      </c>
      <c r="H15" s="103">
        <v>-20.266642000000001</v>
      </c>
      <c r="I15" s="91">
        <v>-7.7194667870000009</v>
      </c>
      <c r="J15" s="92">
        <f t="shared" si="0"/>
        <v>2.7280563391090668E-2</v>
      </c>
      <c r="K15" s="92">
        <f>I15/'סכום נכסי הקרן'!$C$42</f>
        <v>-6.7537935262027587E-5</v>
      </c>
    </row>
    <row r="16" spans="2:11" s="6" customFormat="1">
      <c r="B16" s="86" t="s">
        <v>972</v>
      </c>
      <c r="C16" s="88" t="s">
        <v>1972</v>
      </c>
      <c r="D16" s="89" t="s">
        <v>533</v>
      </c>
      <c r="E16" s="89" t="s">
        <v>132</v>
      </c>
      <c r="F16" s="102">
        <v>44882</v>
      </c>
      <c r="G16" s="91">
        <v>10295.922262000002</v>
      </c>
      <c r="H16" s="103">
        <v>-3.8064249999999999</v>
      </c>
      <c r="I16" s="91">
        <v>-0.39190651400000009</v>
      </c>
      <c r="J16" s="92">
        <f t="shared" si="0"/>
        <v>1.3849959839924838E-3</v>
      </c>
      <c r="K16" s="92">
        <f>I16/'סכום נכסי הקרן'!$C$42</f>
        <v>-3.4288063543292126E-6</v>
      </c>
    </row>
    <row r="17" spans="2:11" s="6" customFormat="1">
      <c r="B17" s="86" t="s">
        <v>972</v>
      </c>
      <c r="C17" s="88" t="s">
        <v>1973</v>
      </c>
      <c r="D17" s="89" t="s">
        <v>533</v>
      </c>
      <c r="E17" s="89" t="s">
        <v>132</v>
      </c>
      <c r="F17" s="102">
        <v>44965</v>
      </c>
      <c r="G17" s="91">
        <v>10703.864088</v>
      </c>
      <c r="H17" s="103">
        <v>-3.0257000000000001</v>
      </c>
      <c r="I17" s="91">
        <v>-0.32386677900000005</v>
      </c>
      <c r="J17" s="92">
        <f t="shared" si="0"/>
        <v>1.1445438446159159E-3</v>
      </c>
      <c r="K17" s="92">
        <f>I17/'סכום נכסי הקרן'!$C$42</f>
        <v>-2.8335238893001269E-6</v>
      </c>
    </row>
    <row r="18" spans="2:11" s="6" customFormat="1">
      <c r="B18" s="86" t="s">
        <v>1078</v>
      </c>
      <c r="C18" s="88" t="s">
        <v>1974</v>
      </c>
      <c r="D18" s="89" t="s">
        <v>533</v>
      </c>
      <c r="E18" s="89" t="s">
        <v>132</v>
      </c>
      <c r="F18" s="102">
        <v>44965</v>
      </c>
      <c r="G18" s="91">
        <v>9153.8742300000013</v>
      </c>
      <c r="H18" s="103">
        <v>18.024788000000001</v>
      </c>
      <c r="I18" s="91">
        <v>1.6499663920000003</v>
      </c>
      <c r="J18" s="92">
        <f t="shared" si="0"/>
        <v>-5.8309743395655025E-3</v>
      </c>
      <c r="K18" s="92">
        <f>I18/'סכום נכסי הקרן'!$C$42</f>
        <v>1.4435624433941518E-5</v>
      </c>
    </row>
    <row r="19" spans="2:11">
      <c r="B19" s="86" t="s">
        <v>1078</v>
      </c>
      <c r="C19" s="88" t="s">
        <v>1975</v>
      </c>
      <c r="D19" s="89" t="s">
        <v>533</v>
      </c>
      <c r="E19" s="89" t="s">
        <v>132</v>
      </c>
      <c r="F19" s="102">
        <v>44952</v>
      </c>
      <c r="G19" s="91">
        <v>26354.813576</v>
      </c>
      <c r="H19" s="103">
        <v>30.234833999999999</v>
      </c>
      <c r="I19" s="91">
        <v>7.9683342220000011</v>
      </c>
      <c r="J19" s="92">
        <f t="shared" si="0"/>
        <v>-2.8160059867185245E-2</v>
      </c>
      <c r="K19" s="92">
        <f>I19/'סכום נכסי הקרן'!$C$42</f>
        <v>6.9715286778347657E-5</v>
      </c>
    </row>
    <row r="20" spans="2:11">
      <c r="B20" s="86" t="s">
        <v>985</v>
      </c>
      <c r="C20" s="88" t="s">
        <v>1976</v>
      </c>
      <c r="D20" s="89" t="s">
        <v>533</v>
      </c>
      <c r="E20" s="89" t="s">
        <v>132</v>
      </c>
      <c r="F20" s="102">
        <v>45091</v>
      </c>
      <c r="G20" s="91">
        <v>22426.164635000005</v>
      </c>
      <c r="H20" s="103">
        <v>1.5185919999999999</v>
      </c>
      <c r="I20" s="91">
        <v>0.34056189000000009</v>
      </c>
      <c r="J20" s="92">
        <f t="shared" si="0"/>
        <v>-1.203544297176163E-3</v>
      </c>
      <c r="K20" s="92">
        <f>I20/'סכום נכסי הקרן'!$C$42</f>
        <v>2.9795901082531289E-6</v>
      </c>
    </row>
    <row r="21" spans="2:11">
      <c r="B21" s="86" t="s">
        <v>1004</v>
      </c>
      <c r="C21" s="88" t="s">
        <v>1977</v>
      </c>
      <c r="D21" s="89" t="s">
        <v>533</v>
      </c>
      <c r="E21" s="89" t="s">
        <v>132</v>
      </c>
      <c r="F21" s="102">
        <v>44917</v>
      </c>
      <c r="G21" s="91">
        <v>36255.784974000009</v>
      </c>
      <c r="H21" s="103">
        <v>-5.9169239999999999</v>
      </c>
      <c r="I21" s="91">
        <v>-2.1452271970000005</v>
      </c>
      <c r="J21" s="92">
        <f t="shared" si="0"/>
        <v>7.5812239563756096E-3</v>
      </c>
      <c r="K21" s="92">
        <f>I21/'סכום נכסי הקרן'!$C$42</f>
        <v>-1.8768681769227865E-5</v>
      </c>
    </row>
    <row r="22" spans="2:11">
      <c r="B22" s="86" t="s">
        <v>1004</v>
      </c>
      <c r="C22" s="88" t="s">
        <v>1978</v>
      </c>
      <c r="D22" s="89" t="s">
        <v>533</v>
      </c>
      <c r="E22" s="89" t="s">
        <v>132</v>
      </c>
      <c r="F22" s="102">
        <v>45043</v>
      </c>
      <c r="G22" s="91">
        <v>29879.493420000003</v>
      </c>
      <c r="H22" s="103">
        <v>2.8972000000000001E-2</v>
      </c>
      <c r="I22" s="91">
        <v>8.6567710000000023E-3</v>
      </c>
      <c r="J22" s="92">
        <f t="shared" si="0"/>
        <v>-3.0592992565932698E-5</v>
      </c>
      <c r="K22" s="92">
        <f>I22/'סכום נכסי הקרן'!$C$42</f>
        <v>7.573844871783084E-8</v>
      </c>
    </row>
    <row r="23" spans="2:11">
      <c r="B23" s="93"/>
      <c r="C23" s="88"/>
      <c r="D23" s="88"/>
      <c r="E23" s="88"/>
      <c r="F23" s="88"/>
      <c r="G23" s="91"/>
      <c r="H23" s="103"/>
      <c r="I23" s="88"/>
      <c r="J23" s="92"/>
      <c r="K23" s="88"/>
    </row>
    <row r="24" spans="2:11">
      <c r="B24" s="85" t="s">
        <v>1960</v>
      </c>
      <c r="C24" s="80"/>
      <c r="D24" s="81"/>
      <c r="E24" s="81"/>
      <c r="F24" s="100"/>
      <c r="G24" s="83"/>
      <c r="H24" s="101"/>
      <c r="I24" s="83">
        <v>-390.306504641</v>
      </c>
      <c r="J24" s="84">
        <f t="shared" si="0"/>
        <v>1.3793415575989345</v>
      </c>
      <c r="K24" s="84">
        <f>I24/'סכום נכסי הקרן'!$C$42</f>
        <v>-3.4148078060501049E-3</v>
      </c>
    </row>
    <row r="25" spans="2:11">
      <c r="B25" s="86" t="s">
        <v>1979</v>
      </c>
      <c r="C25" s="88" t="s">
        <v>1980</v>
      </c>
      <c r="D25" s="89" t="s">
        <v>533</v>
      </c>
      <c r="E25" s="89" t="s">
        <v>131</v>
      </c>
      <c r="F25" s="102">
        <v>44951</v>
      </c>
      <c r="G25" s="91">
        <v>31759.814100000007</v>
      </c>
      <c r="H25" s="103">
        <v>-11.310268000000001</v>
      </c>
      <c r="I25" s="91">
        <v>-3.5921202090000004</v>
      </c>
      <c r="J25" s="92">
        <f t="shared" si="0"/>
        <v>1.2694537818994357E-2</v>
      </c>
      <c r="K25" s="92">
        <f>I25/'סכום נכסי הקרן'!$C$42</f>
        <v>-3.142760877440679E-5</v>
      </c>
    </row>
    <row r="26" spans="2:11">
      <c r="B26" s="86" t="s">
        <v>1979</v>
      </c>
      <c r="C26" s="88" t="s">
        <v>1981</v>
      </c>
      <c r="D26" s="89" t="s">
        <v>533</v>
      </c>
      <c r="E26" s="89" t="s">
        <v>131</v>
      </c>
      <c r="F26" s="102">
        <v>44951</v>
      </c>
      <c r="G26" s="91">
        <v>11734.827150000001</v>
      </c>
      <c r="H26" s="103">
        <v>-11.310268000000001</v>
      </c>
      <c r="I26" s="91">
        <v>-1.3272404420000004</v>
      </c>
      <c r="J26" s="92">
        <f t="shared" si="0"/>
        <v>4.6904621798718286E-3</v>
      </c>
      <c r="K26" s="92">
        <f>I26/'סכום נכסי הקרן'!$C$42</f>
        <v>-1.1612081704904534E-5</v>
      </c>
    </row>
    <row r="27" spans="2:11">
      <c r="B27" s="86" t="s">
        <v>1982</v>
      </c>
      <c r="C27" s="88" t="s">
        <v>1983</v>
      </c>
      <c r="D27" s="89" t="s">
        <v>533</v>
      </c>
      <c r="E27" s="89" t="s">
        <v>131</v>
      </c>
      <c r="F27" s="102">
        <v>44951</v>
      </c>
      <c r="G27" s="91">
        <v>36296.930399999997</v>
      </c>
      <c r="H27" s="103">
        <v>-11.310268000000001</v>
      </c>
      <c r="I27" s="91">
        <v>-4.1052802380000015</v>
      </c>
      <c r="J27" s="92">
        <f t="shared" si="0"/>
        <v>1.45080432186787E-2</v>
      </c>
      <c r="K27" s="92">
        <f>I27/'סכום נכסי הקרן'!$C$42</f>
        <v>-3.5917267163251451E-5</v>
      </c>
    </row>
    <row r="28" spans="2:11">
      <c r="B28" s="86" t="s">
        <v>1984</v>
      </c>
      <c r="C28" s="88" t="s">
        <v>1985</v>
      </c>
      <c r="D28" s="89" t="s">
        <v>533</v>
      </c>
      <c r="E28" s="89" t="s">
        <v>131</v>
      </c>
      <c r="F28" s="102">
        <v>44951</v>
      </c>
      <c r="G28" s="91">
        <v>160481.03545300002</v>
      </c>
      <c r="H28" s="103">
        <v>-11.259849000000001</v>
      </c>
      <c r="I28" s="91">
        <v>-18.069921466000004</v>
      </c>
      <c r="J28" s="92">
        <f t="shared" si="0"/>
        <v>6.3859027006296656E-2</v>
      </c>
      <c r="K28" s="92">
        <f>I28/'סכום נכסי הקרן'!$C$42</f>
        <v>-1.5809449277194367E-4</v>
      </c>
    </row>
    <row r="29" spans="2:11">
      <c r="B29" s="86" t="s">
        <v>1984</v>
      </c>
      <c r="C29" s="88" t="s">
        <v>1986</v>
      </c>
      <c r="D29" s="89" t="s">
        <v>533</v>
      </c>
      <c r="E29" s="89" t="s">
        <v>131</v>
      </c>
      <c r="F29" s="102">
        <v>44951</v>
      </c>
      <c r="G29" s="91">
        <v>68087.585925000007</v>
      </c>
      <c r="H29" s="103">
        <v>-11.259848</v>
      </c>
      <c r="I29" s="91">
        <v>-7.6665590220000013</v>
      </c>
      <c r="J29" s="92">
        <f t="shared" si="0"/>
        <v>2.7093587570507553E-2</v>
      </c>
      <c r="K29" s="92">
        <f>I29/'סכום נכסי הקרן'!$C$42</f>
        <v>-6.7075043030475251E-5</v>
      </c>
    </row>
    <row r="30" spans="2:11">
      <c r="B30" s="86" t="s">
        <v>1987</v>
      </c>
      <c r="C30" s="88" t="s">
        <v>1988</v>
      </c>
      <c r="D30" s="89" t="s">
        <v>533</v>
      </c>
      <c r="E30" s="89" t="s">
        <v>131</v>
      </c>
      <c r="F30" s="102">
        <v>44950</v>
      </c>
      <c r="G30" s="91">
        <v>35438.468940000006</v>
      </c>
      <c r="H30" s="103">
        <v>-10.581398999999999</v>
      </c>
      <c r="I30" s="91">
        <v>-3.7498856420000006</v>
      </c>
      <c r="J30" s="92">
        <f t="shared" si="0"/>
        <v>1.3252080200435445E-2</v>
      </c>
      <c r="K30" s="92">
        <f>I30/'סכום נכסי הקרן'!$C$42</f>
        <v>-3.2807905094676425E-5</v>
      </c>
    </row>
    <row r="31" spans="2:11">
      <c r="B31" s="86" t="s">
        <v>1989</v>
      </c>
      <c r="C31" s="88" t="s">
        <v>1990</v>
      </c>
      <c r="D31" s="89" t="s">
        <v>533</v>
      </c>
      <c r="E31" s="89" t="s">
        <v>131</v>
      </c>
      <c r="F31" s="102">
        <v>44950</v>
      </c>
      <c r="G31" s="91">
        <v>54869.77360800001</v>
      </c>
      <c r="H31" s="103">
        <v>-10.455429000000001</v>
      </c>
      <c r="I31" s="91">
        <v>-5.7368702120000004</v>
      </c>
      <c r="J31" s="92">
        <f t="shared" si="0"/>
        <v>2.0274075373766583E-2</v>
      </c>
      <c r="K31" s="92">
        <f>I31/'סכום נכסי הקרן'!$C$42</f>
        <v>-5.0192115553526047E-5</v>
      </c>
    </row>
    <row r="32" spans="2:11">
      <c r="B32" s="86" t="s">
        <v>1991</v>
      </c>
      <c r="C32" s="88" t="s">
        <v>1992</v>
      </c>
      <c r="D32" s="89" t="s">
        <v>533</v>
      </c>
      <c r="E32" s="89" t="s">
        <v>131</v>
      </c>
      <c r="F32" s="102">
        <v>44950</v>
      </c>
      <c r="G32" s="91">
        <v>32009.286960000005</v>
      </c>
      <c r="H32" s="103">
        <v>-10.448807</v>
      </c>
      <c r="I32" s="91">
        <v>-3.3445886020000009</v>
      </c>
      <c r="J32" s="92">
        <f t="shared" si="0"/>
        <v>1.1819762153473764E-2</v>
      </c>
      <c r="K32" s="92">
        <f>I32/'סכום נכסי הקרן'!$C$42</f>
        <v>-2.9261944472692939E-5</v>
      </c>
    </row>
    <row r="33" spans="2:11">
      <c r="B33" s="86" t="s">
        <v>1993</v>
      </c>
      <c r="C33" s="88" t="s">
        <v>1994</v>
      </c>
      <c r="D33" s="89" t="s">
        <v>533</v>
      </c>
      <c r="E33" s="89" t="s">
        <v>131</v>
      </c>
      <c r="F33" s="102">
        <v>44952</v>
      </c>
      <c r="G33" s="91">
        <v>43025.131190000007</v>
      </c>
      <c r="H33" s="103">
        <v>-10.330845</v>
      </c>
      <c r="I33" s="91">
        <v>-4.4448594960000012</v>
      </c>
      <c r="J33" s="92">
        <f t="shared" si="0"/>
        <v>1.5708114898470037E-2</v>
      </c>
      <c r="K33" s="92">
        <f>I33/'סכום נכסי הקרן'!$C$42</f>
        <v>-3.8888260183359291E-5</v>
      </c>
    </row>
    <row r="34" spans="2:11">
      <c r="B34" s="86" t="s">
        <v>1995</v>
      </c>
      <c r="C34" s="88" t="s">
        <v>1996</v>
      </c>
      <c r="D34" s="89" t="s">
        <v>533</v>
      </c>
      <c r="E34" s="89" t="s">
        <v>131</v>
      </c>
      <c r="F34" s="102">
        <v>44952</v>
      </c>
      <c r="G34" s="91">
        <v>86986.525800000018</v>
      </c>
      <c r="H34" s="103">
        <v>-10.304418</v>
      </c>
      <c r="I34" s="91">
        <v>-8.9634553750000006</v>
      </c>
      <c r="J34" s="92">
        <f t="shared" si="0"/>
        <v>3.1676813866561147E-2</v>
      </c>
      <c r="K34" s="92">
        <f>I34/'סכום נכסי הקרן'!$C$42</f>
        <v>-7.8421643041499253E-5</v>
      </c>
    </row>
    <row r="35" spans="2:11">
      <c r="B35" s="86" t="s">
        <v>1997</v>
      </c>
      <c r="C35" s="88" t="s">
        <v>1998</v>
      </c>
      <c r="D35" s="89" t="s">
        <v>533</v>
      </c>
      <c r="E35" s="89" t="s">
        <v>131</v>
      </c>
      <c r="F35" s="102">
        <v>44952</v>
      </c>
      <c r="G35" s="91">
        <v>43968.193430000007</v>
      </c>
      <c r="H35" s="103">
        <v>-10.261502</v>
      </c>
      <c r="I35" s="91">
        <v>-4.511797058</v>
      </c>
      <c r="J35" s="92">
        <f t="shared" si="0"/>
        <v>1.5944671963066943E-2</v>
      </c>
      <c r="K35" s="92">
        <f>I35/'סכום נכסי הקרן'!$C$42</f>
        <v>-3.9473899691073371E-5</v>
      </c>
    </row>
    <row r="36" spans="2:11">
      <c r="B36" s="86" t="s">
        <v>1999</v>
      </c>
      <c r="C36" s="88" t="s">
        <v>2000</v>
      </c>
      <c r="D36" s="89" t="s">
        <v>533</v>
      </c>
      <c r="E36" s="89" t="s">
        <v>131</v>
      </c>
      <c r="F36" s="102">
        <v>44959</v>
      </c>
      <c r="G36" s="91">
        <v>57341.254627000009</v>
      </c>
      <c r="H36" s="103">
        <v>-9.1638409999999997</v>
      </c>
      <c r="I36" s="91">
        <v>-5.2546615719999998</v>
      </c>
      <c r="J36" s="92">
        <f t="shared" si="0"/>
        <v>1.8569952053564567E-2</v>
      </c>
      <c r="K36" s="92">
        <f>I36/'סכום נכסי הקרן'!$C$42</f>
        <v>-4.5973252151463665E-5</v>
      </c>
    </row>
    <row r="37" spans="2:11">
      <c r="B37" s="86" t="s">
        <v>2001</v>
      </c>
      <c r="C37" s="88" t="s">
        <v>2002</v>
      </c>
      <c r="D37" s="89" t="s">
        <v>533</v>
      </c>
      <c r="E37" s="89" t="s">
        <v>131</v>
      </c>
      <c r="F37" s="102">
        <v>44959</v>
      </c>
      <c r="G37" s="91">
        <v>18701.980780000005</v>
      </c>
      <c r="H37" s="103">
        <v>-9.1509</v>
      </c>
      <c r="I37" s="91">
        <v>-1.7113994710000002</v>
      </c>
      <c r="J37" s="92">
        <f t="shared" si="0"/>
        <v>6.0480785842254746E-3</v>
      </c>
      <c r="K37" s="92">
        <f>I37/'סכום נכסי הקרן'!$C$42</f>
        <v>-1.4973104991463479E-5</v>
      </c>
    </row>
    <row r="38" spans="2:11">
      <c r="B38" s="86" t="s">
        <v>2003</v>
      </c>
      <c r="C38" s="88" t="s">
        <v>2004</v>
      </c>
      <c r="D38" s="89" t="s">
        <v>533</v>
      </c>
      <c r="E38" s="89" t="s">
        <v>131</v>
      </c>
      <c r="F38" s="102">
        <v>44959</v>
      </c>
      <c r="G38" s="91">
        <v>46285.439910000001</v>
      </c>
      <c r="H38" s="103">
        <v>-9.0636229999999998</v>
      </c>
      <c r="I38" s="91">
        <v>-4.1951376700000003</v>
      </c>
      <c r="J38" s="92">
        <f t="shared" si="0"/>
        <v>1.4825599008149134E-2</v>
      </c>
      <c r="K38" s="92">
        <f>I38/'סכום נכסי הקרן'!$C$42</f>
        <v>-3.6703433564724688E-5</v>
      </c>
    </row>
    <row r="39" spans="2:11">
      <c r="B39" s="86" t="s">
        <v>2003</v>
      </c>
      <c r="C39" s="88" t="s">
        <v>2005</v>
      </c>
      <c r="D39" s="89" t="s">
        <v>533</v>
      </c>
      <c r="E39" s="89" t="s">
        <v>131</v>
      </c>
      <c r="F39" s="102">
        <v>44959</v>
      </c>
      <c r="G39" s="91">
        <v>31923.456868000008</v>
      </c>
      <c r="H39" s="103">
        <v>-9.0636229999999998</v>
      </c>
      <c r="I39" s="91">
        <v>-2.8934217050000006</v>
      </c>
      <c r="J39" s="92">
        <f t="shared" si="0"/>
        <v>1.0225340223412784E-2</v>
      </c>
      <c r="K39" s="92">
        <f>I39/'סכום נכסי הקרן'!$C$42</f>
        <v>-2.531466656830834E-5</v>
      </c>
    </row>
    <row r="40" spans="2:11">
      <c r="B40" s="86" t="s">
        <v>2006</v>
      </c>
      <c r="C40" s="88" t="s">
        <v>2007</v>
      </c>
      <c r="D40" s="89" t="s">
        <v>533</v>
      </c>
      <c r="E40" s="89" t="s">
        <v>131</v>
      </c>
      <c r="F40" s="102">
        <v>44958</v>
      </c>
      <c r="G40" s="91">
        <v>24047.532495000003</v>
      </c>
      <c r="H40" s="103">
        <v>-8.5936509999999995</v>
      </c>
      <c r="I40" s="91">
        <v>-2.0665609690000002</v>
      </c>
      <c r="J40" s="92">
        <f t="shared" si="0"/>
        <v>7.303217835110073E-3</v>
      </c>
      <c r="K40" s="92">
        <f>I40/'סכום נכסי הקרן'!$C$42</f>
        <v>-1.8080427675963389E-5</v>
      </c>
    </row>
    <row r="41" spans="2:11">
      <c r="B41" s="86" t="s">
        <v>2006</v>
      </c>
      <c r="C41" s="88" t="s">
        <v>2008</v>
      </c>
      <c r="D41" s="89" t="s">
        <v>533</v>
      </c>
      <c r="E41" s="89" t="s">
        <v>131</v>
      </c>
      <c r="F41" s="102">
        <v>44958</v>
      </c>
      <c r="G41" s="91">
        <v>66943.163448000021</v>
      </c>
      <c r="H41" s="103">
        <v>-8.5936509999999995</v>
      </c>
      <c r="I41" s="91">
        <v>-5.7528617020000006</v>
      </c>
      <c r="J41" s="92">
        <f t="shared" si="0"/>
        <v>2.033058923265094E-2</v>
      </c>
      <c r="K41" s="92">
        <f>I41/'סכום נכסי הקרן'!$C$42</f>
        <v>-5.0332025763151173E-5</v>
      </c>
    </row>
    <row r="42" spans="2:11">
      <c r="B42" s="86" t="s">
        <v>2009</v>
      </c>
      <c r="C42" s="88" t="s">
        <v>2010</v>
      </c>
      <c r="D42" s="89" t="s">
        <v>533</v>
      </c>
      <c r="E42" s="89" t="s">
        <v>131</v>
      </c>
      <c r="F42" s="102">
        <v>44958</v>
      </c>
      <c r="G42" s="91">
        <v>78990.648282000009</v>
      </c>
      <c r="H42" s="103">
        <v>-8.5456430000000001</v>
      </c>
      <c r="I42" s="91">
        <v>-6.7502588040000013</v>
      </c>
      <c r="J42" s="92">
        <f t="shared" si="0"/>
        <v>2.385538642628917E-2</v>
      </c>
      <c r="K42" s="92">
        <f>I42/'סכום נכסי הקרן'!$C$42</f>
        <v>-5.9058294398551154E-5</v>
      </c>
    </row>
    <row r="43" spans="2:11">
      <c r="B43" s="86" t="s">
        <v>2009</v>
      </c>
      <c r="C43" s="88" t="s">
        <v>2011</v>
      </c>
      <c r="D43" s="89" t="s">
        <v>533</v>
      </c>
      <c r="E43" s="89" t="s">
        <v>131</v>
      </c>
      <c r="F43" s="102">
        <v>44958</v>
      </c>
      <c r="G43" s="91">
        <v>41857.982010000007</v>
      </c>
      <c r="H43" s="103">
        <v>-8.5456430000000001</v>
      </c>
      <c r="I43" s="91">
        <v>-3.5770337110000003</v>
      </c>
      <c r="J43" s="92">
        <f t="shared" si="0"/>
        <v>1.2641222198059026E-2</v>
      </c>
      <c r="K43" s="92">
        <f>I43/'סכום נכסי הקרן'!$C$42</f>
        <v>-3.1295616377345036E-5</v>
      </c>
    </row>
    <row r="44" spans="2:11">
      <c r="B44" s="86" t="s">
        <v>2012</v>
      </c>
      <c r="C44" s="88" t="s">
        <v>2013</v>
      </c>
      <c r="D44" s="89" t="s">
        <v>533</v>
      </c>
      <c r="E44" s="89" t="s">
        <v>131</v>
      </c>
      <c r="F44" s="102">
        <v>44958</v>
      </c>
      <c r="G44" s="91">
        <v>34419.606007000009</v>
      </c>
      <c r="H44" s="103">
        <v>-8.5360469999999999</v>
      </c>
      <c r="I44" s="91">
        <v>-2.9380735850000002</v>
      </c>
      <c r="J44" s="92">
        <f t="shared" si="0"/>
        <v>1.0383139780879985E-2</v>
      </c>
      <c r="K44" s="92">
        <f>I44/'סכום נכסי הקרן'!$C$42</f>
        <v>-2.5705327719392814E-5</v>
      </c>
    </row>
    <row r="45" spans="2:11">
      <c r="B45" s="86" t="s">
        <v>2012</v>
      </c>
      <c r="C45" s="88" t="s">
        <v>2014</v>
      </c>
      <c r="D45" s="89" t="s">
        <v>533</v>
      </c>
      <c r="E45" s="89" t="s">
        <v>131</v>
      </c>
      <c r="F45" s="102">
        <v>44958</v>
      </c>
      <c r="G45" s="91">
        <v>94044.800505000021</v>
      </c>
      <c r="H45" s="103">
        <v>-8.5360469999999999</v>
      </c>
      <c r="I45" s="91">
        <v>-8.0277079330000021</v>
      </c>
      <c r="J45" s="92">
        <f t="shared" si="0"/>
        <v>2.8369886313932523E-2</v>
      </c>
      <c r="K45" s="92">
        <f>I45/'סכום נכסי הקרן'!$C$42</f>
        <v>-7.0234749839777935E-5</v>
      </c>
    </row>
    <row r="46" spans="2:11">
      <c r="B46" s="86" t="s">
        <v>2015</v>
      </c>
      <c r="C46" s="88" t="s">
        <v>2016</v>
      </c>
      <c r="D46" s="89" t="s">
        <v>533</v>
      </c>
      <c r="E46" s="89" t="s">
        <v>131</v>
      </c>
      <c r="F46" s="102">
        <v>44963</v>
      </c>
      <c r="G46" s="91">
        <v>41876.486865000006</v>
      </c>
      <c r="H46" s="103">
        <v>-8.4678769999999997</v>
      </c>
      <c r="I46" s="91">
        <v>-3.5460493790000012</v>
      </c>
      <c r="J46" s="92">
        <f t="shared" si="0"/>
        <v>1.2531723698152263E-2</v>
      </c>
      <c r="K46" s="92">
        <f>I46/'סכום נכסי הקרן'!$C$42</f>
        <v>-3.1024533170888705E-5</v>
      </c>
    </row>
    <row r="47" spans="2:11">
      <c r="B47" s="86" t="s">
        <v>2017</v>
      </c>
      <c r="C47" s="88" t="s">
        <v>2018</v>
      </c>
      <c r="D47" s="89" t="s">
        <v>533</v>
      </c>
      <c r="E47" s="89" t="s">
        <v>131</v>
      </c>
      <c r="F47" s="102">
        <v>44963</v>
      </c>
      <c r="G47" s="91">
        <v>188206.00338000004</v>
      </c>
      <c r="H47" s="103">
        <v>-8.4629600000000007</v>
      </c>
      <c r="I47" s="91">
        <v>-15.927799125000002</v>
      </c>
      <c r="J47" s="92">
        <f t="shared" si="0"/>
        <v>5.6288775598060094E-2</v>
      </c>
      <c r="K47" s="92">
        <f>I47/'סכום נכסי הקרן'!$C$42</f>
        <v>-1.3935297551670515E-4</v>
      </c>
    </row>
    <row r="48" spans="2:11">
      <c r="B48" s="86" t="s">
        <v>2019</v>
      </c>
      <c r="C48" s="88" t="s">
        <v>2020</v>
      </c>
      <c r="D48" s="89" t="s">
        <v>533</v>
      </c>
      <c r="E48" s="89" t="s">
        <v>131</v>
      </c>
      <c r="F48" s="102">
        <v>44963</v>
      </c>
      <c r="G48" s="91">
        <v>37250.958480000008</v>
      </c>
      <c r="H48" s="103">
        <v>-8.3880510000000008</v>
      </c>
      <c r="I48" s="91">
        <v>-3.1246292910000006</v>
      </c>
      <c r="J48" s="92">
        <f t="shared" si="0"/>
        <v>1.1042426866883571E-2</v>
      </c>
      <c r="K48" s="92">
        <f>I48/'סכום נכסי הקרן'!$C$42</f>
        <v>-2.733751133287869E-5</v>
      </c>
    </row>
    <row r="49" spans="2:11">
      <c r="B49" s="86" t="s">
        <v>2021</v>
      </c>
      <c r="C49" s="88" t="s">
        <v>2022</v>
      </c>
      <c r="D49" s="89" t="s">
        <v>533</v>
      </c>
      <c r="E49" s="89" t="s">
        <v>131</v>
      </c>
      <c r="F49" s="102">
        <v>44963</v>
      </c>
      <c r="G49" s="91">
        <v>57789.976800000004</v>
      </c>
      <c r="H49" s="103">
        <v>-8.2924140000000008</v>
      </c>
      <c r="I49" s="91">
        <v>-4.7921842470000007</v>
      </c>
      <c r="J49" s="92">
        <f t="shared" si="0"/>
        <v>1.6935559118180527E-2</v>
      </c>
      <c r="K49" s="92">
        <f>I49/'סכום נכסי הקרן'!$C$42</f>
        <v>-4.1927018843146736E-5</v>
      </c>
    </row>
    <row r="50" spans="2:11">
      <c r="B50" s="86" t="s">
        <v>2023</v>
      </c>
      <c r="C50" s="88" t="s">
        <v>2024</v>
      </c>
      <c r="D50" s="89" t="s">
        <v>533</v>
      </c>
      <c r="E50" s="89" t="s">
        <v>131</v>
      </c>
      <c r="F50" s="102">
        <v>44964</v>
      </c>
      <c r="G50" s="91">
        <v>142232.42298300003</v>
      </c>
      <c r="H50" s="103">
        <v>-7.5183980000000004</v>
      </c>
      <c r="I50" s="91">
        <v>-10.693598983999999</v>
      </c>
      <c r="J50" s="92">
        <f t="shared" si="0"/>
        <v>3.7791134156208744E-2</v>
      </c>
      <c r="K50" s="92">
        <f>I50/'סכום נכסי הקרן'!$C$42</f>
        <v>-9.3558741274169272E-5</v>
      </c>
    </row>
    <row r="51" spans="2:11">
      <c r="B51" s="86" t="s">
        <v>2025</v>
      </c>
      <c r="C51" s="88" t="s">
        <v>2026</v>
      </c>
      <c r="D51" s="89" t="s">
        <v>533</v>
      </c>
      <c r="E51" s="89" t="s">
        <v>131</v>
      </c>
      <c r="F51" s="102">
        <v>44964</v>
      </c>
      <c r="G51" s="91">
        <v>86704.880434000021</v>
      </c>
      <c r="H51" s="103">
        <v>-7.5152580000000002</v>
      </c>
      <c r="I51" s="91">
        <v>-6.5160950980000019</v>
      </c>
      <c r="J51" s="92">
        <f t="shared" si="0"/>
        <v>2.3027852867082251E-2</v>
      </c>
      <c r="K51" s="92">
        <f>I51/'סכום נכסי הקרן'!$C$42</f>
        <v>-5.7009586417427688E-5</v>
      </c>
    </row>
    <row r="52" spans="2:11">
      <c r="B52" s="86" t="s">
        <v>2025</v>
      </c>
      <c r="C52" s="88" t="s">
        <v>2027</v>
      </c>
      <c r="D52" s="89" t="s">
        <v>533</v>
      </c>
      <c r="E52" s="89" t="s">
        <v>131</v>
      </c>
      <c r="F52" s="102">
        <v>44964</v>
      </c>
      <c r="G52" s="91">
        <v>37960.475747999997</v>
      </c>
      <c r="H52" s="103">
        <v>-7.5152580000000002</v>
      </c>
      <c r="I52" s="91">
        <v>-2.8528275300000003</v>
      </c>
      <c r="J52" s="92">
        <f t="shared" si="0"/>
        <v>1.0081880578471826E-2</v>
      </c>
      <c r="K52" s="92">
        <f>I52/'סכום נכסי הקרן'!$C$42</f>
        <v>-2.4959506446655567E-5</v>
      </c>
    </row>
    <row r="53" spans="2:11">
      <c r="B53" s="86" t="s">
        <v>2028</v>
      </c>
      <c r="C53" s="88" t="s">
        <v>2029</v>
      </c>
      <c r="D53" s="89" t="s">
        <v>533</v>
      </c>
      <c r="E53" s="89" t="s">
        <v>131</v>
      </c>
      <c r="F53" s="102">
        <v>44964</v>
      </c>
      <c r="G53" s="91">
        <v>18780.645876000002</v>
      </c>
      <c r="H53" s="103">
        <v>-7.4807300000000003</v>
      </c>
      <c r="I53" s="91">
        <v>-1.4049294390000002</v>
      </c>
      <c r="J53" s="92">
        <f t="shared" si="0"/>
        <v>4.9650147708639849E-3</v>
      </c>
      <c r="K53" s="92">
        <f>I53/'סכום נכסי הקרן'!$C$42</f>
        <v>-1.2291785963596858E-5</v>
      </c>
    </row>
    <row r="54" spans="2:11">
      <c r="B54" s="86" t="s">
        <v>2028</v>
      </c>
      <c r="C54" s="88" t="s">
        <v>2030</v>
      </c>
      <c r="D54" s="89" t="s">
        <v>533</v>
      </c>
      <c r="E54" s="89" t="s">
        <v>131</v>
      </c>
      <c r="F54" s="102">
        <v>44964</v>
      </c>
      <c r="G54" s="91">
        <v>37972.670282000006</v>
      </c>
      <c r="H54" s="103">
        <v>-7.4807300000000003</v>
      </c>
      <c r="I54" s="91">
        <v>-2.8406329960000001</v>
      </c>
      <c r="J54" s="92">
        <f t="shared" si="0"/>
        <v>1.0038785146236524E-2</v>
      </c>
      <c r="K54" s="92">
        <f>I54/'סכום נכסי הקרן'!$C$42</f>
        <v>-2.4852815962640586E-5</v>
      </c>
    </row>
    <row r="55" spans="2:11">
      <c r="B55" s="86" t="s">
        <v>2028</v>
      </c>
      <c r="C55" s="88" t="s">
        <v>2031</v>
      </c>
      <c r="D55" s="89" t="s">
        <v>533</v>
      </c>
      <c r="E55" s="89" t="s">
        <v>131</v>
      </c>
      <c r="F55" s="102">
        <v>44964</v>
      </c>
      <c r="G55" s="91">
        <v>16191.461606000003</v>
      </c>
      <c r="H55" s="103">
        <v>-7.4807300000000003</v>
      </c>
      <c r="I55" s="91">
        <v>-1.211239551</v>
      </c>
      <c r="J55" s="92">
        <f t="shared" si="0"/>
        <v>4.2805155154625957E-3</v>
      </c>
      <c r="K55" s="92">
        <f>I55/'סכום נכסי הקרן'!$C$42</f>
        <v>-1.0597185095738575E-5</v>
      </c>
    </row>
    <row r="56" spans="2:11">
      <c r="B56" s="86" t="s">
        <v>2032</v>
      </c>
      <c r="C56" s="88" t="s">
        <v>2033</v>
      </c>
      <c r="D56" s="89" t="s">
        <v>533</v>
      </c>
      <c r="E56" s="89" t="s">
        <v>131</v>
      </c>
      <c r="F56" s="102">
        <v>44964</v>
      </c>
      <c r="G56" s="91">
        <v>113947.94288400002</v>
      </c>
      <c r="H56" s="103">
        <v>-7.4524970000000001</v>
      </c>
      <c r="I56" s="91">
        <v>-8.491966951000002</v>
      </c>
      <c r="J56" s="92">
        <f t="shared" si="0"/>
        <v>3.0010575744938747E-2</v>
      </c>
      <c r="K56" s="92">
        <f>I56/'סכום נכסי הקרן'!$C$42</f>
        <v>-7.4296571254088597E-5</v>
      </c>
    </row>
    <row r="57" spans="2:11">
      <c r="B57" s="86" t="s">
        <v>2034</v>
      </c>
      <c r="C57" s="88" t="s">
        <v>2035</v>
      </c>
      <c r="D57" s="89" t="s">
        <v>533</v>
      </c>
      <c r="E57" s="89" t="s">
        <v>131</v>
      </c>
      <c r="F57" s="102">
        <v>44964</v>
      </c>
      <c r="G57" s="91">
        <v>32900.67267900001</v>
      </c>
      <c r="H57" s="103">
        <v>-7.3737870000000001</v>
      </c>
      <c r="I57" s="91">
        <v>-2.4260253750000005</v>
      </c>
      <c r="J57" s="92">
        <f t="shared" si="0"/>
        <v>8.5735635448990263E-3</v>
      </c>
      <c r="K57" s="92">
        <f>I57/'סכום נכסי הקרן'!$C$42</f>
        <v>-2.1225396681117452E-5</v>
      </c>
    </row>
    <row r="58" spans="2:11">
      <c r="B58" s="86" t="s">
        <v>2036</v>
      </c>
      <c r="C58" s="88" t="s">
        <v>2037</v>
      </c>
      <c r="D58" s="89" t="s">
        <v>533</v>
      </c>
      <c r="E58" s="89" t="s">
        <v>131</v>
      </c>
      <c r="F58" s="102">
        <v>44956</v>
      </c>
      <c r="G58" s="91">
        <v>42314.43510000001</v>
      </c>
      <c r="H58" s="103">
        <v>-7.386539</v>
      </c>
      <c r="I58" s="91">
        <v>-3.1255724030000005</v>
      </c>
      <c r="J58" s="92">
        <f t="shared" si="0"/>
        <v>1.1045759820753419E-2</v>
      </c>
      <c r="K58" s="92">
        <f>I58/'סכום נכסי הקרן'!$C$42</f>
        <v>-2.7345762658903969E-5</v>
      </c>
    </row>
    <row r="59" spans="2:11">
      <c r="B59" s="86" t="s">
        <v>2038</v>
      </c>
      <c r="C59" s="88" t="s">
        <v>2039</v>
      </c>
      <c r="D59" s="89" t="s">
        <v>533</v>
      </c>
      <c r="E59" s="89" t="s">
        <v>131</v>
      </c>
      <c r="F59" s="102">
        <v>44956</v>
      </c>
      <c r="G59" s="91">
        <v>18806.415600000004</v>
      </c>
      <c r="H59" s="103">
        <v>-7.386539</v>
      </c>
      <c r="I59" s="91">
        <v>-1.3891432900000003</v>
      </c>
      <c r="J59" s="92">
        <f t="shared" si="0"/>
        <v>4.9092265862161867E-3</v>
      </c>
      <c r="K59" s="92">
        <f>I59/'סכום נכסי הקרן'!$C$42</f>
        <v>-1.2153672290901977E-5</v>
      </c>
    </row>
    <row r="60" spans="2:11">
      <c r="B60" s="86" t="s">
        <v>2040</v>
      </c>
      <c r="C60" s="88" t="s">
        <v>2041</v>
      </c>
      <c r="D60" s="89" t="s">
        <v>533</v>
      </c>
      <c r="E60" s="89" t="s">
        <v>131</v>
      </c>
      <c r="F60" s="102">
        <v>44957</v>
      </c>
      <c r="G60" s="91">
        <v>145834.70616000003</v>
      </c>
      <c r="H60" s="103">
        <v>-7.3180649999999998</v>
      </c>
      <c r="I60" s="91">
        <v>-10.672278259000002</v>
      </c>
      <c r="J60" s="92">
        <f t="shared" si="0"/>
        <v>3.7715786803087681E-2</v>
      </c>
      <c r="K60" s="92">
        <f>I60/'סכום נכסי הקרן'!$C$42</f>
        <v>-9.3372205366376492E-5</v>
      </c>
    </row>
    <row r="61" spans="2:11">
      <c r="B61" s="86" t="s">
        <v>2042</v>
      </c>
      <c r="C61" s="88" t="s">
        <v>2043</v>
      </c>
      <c r="D61" s="89" t="s">
        <v>533</v>
      </c>
      <c r="E61" s="89" t="s">
        <v>131</v>
      </c>
      <c r="F61" s="102">
        <v>44964</v>
      </c>
      <c r="G61" s="91">
        <v>98752.711200000005</v>
      </c>
      <c r="H61" s="103">
        <v>-7.2767999999999997</v>
      </c>
      <c r="I61" s="91">
        <v>-7.1860370300000014</v>
      </c>
      <c r="J61" s="92">
        <f t="shared" si="0"/>
        <v>2.5395424857294603E-2</v>
      </c>
      <c r="K61" s="92">
        <f>I61/'סכום נכסי הקרן'!$C$42</f>
        <v>-6.2870936181757414E-5</v>
      </c>
    </row>
    <row r="62" spans="2:11">
      <c r="B62" s="86" t="s">
        <v>2042</v>
      </c>
      <c r="C62" s="88" t="s">
        <v>2044</v>
      </c>
      <c r="D62" s="89" t="s">
        <v>533</v>
      </c>
      <c r="E62" s="89" t="s">
        <v>131</v>
      </c>
      <c r="F62" s="102">
        <v>44964</v>
      </c>
      <c r="G62" s="91">
        <v>162672.76172100002</v>
      </c>
      <c r="H62" s="103">
        <v>-7.2767999999999997</v>
      </c>
      <c r="I62" s="91">
        <v>-11.837371098000002</v>
      </c>
      <c r="J62" s="92">
        <f t="shared" si="0"/>
        <v>4.1833220031037038E-2</v>
      </c>
      <c r="K62" s="92">
        <f>I62/'סכום נכסי הקרן'!$C$42</f>
        <v>-1.0356565096383003E-4</v>
      </c>
    </row>
    <row r="63" spans="2:11">
      <c r="B63" s="86" t="s">
        <v>2045</v>
      </c>
      <c r="C63" s="88" t="s">
        <v>2046</v>
      </c>
      <c r="D63" s="89" t="s">
        <v>533</v>
      </c>
      <c r="E63" s="89" t="s">
        <v>131</v>
      </c>
      <c r="F63" s="102">
        <v>44956</v>
      </c>
      <c r="G63" s="91">
        <v>43298.893386000011</v>
      </c>
      <c r="H63" s="103">
        <v>-7.2770729999999997</v>
      </c>
      <c r="I63" s="91">
        <v>-3.1508920620000005</v>
      </c>
      <c r="J63" s="92">
        <f t="shared" si="0"/>
        <v>1.1135239389932151E-2</v>
      </c>
      <c r="K63" s="92">
        <f>I63/'סכום נכסי הקרן'!$C$42</f>
        <v>-2.756728540621061E-5</v>
      </c>
    </row>
    <row r="64" spans="2:11">
      <c r="B64" s="86" t="s">
        <v>2047</v>
      </c>
      <c r="C64" s="88" t="s">
        <v>2048</v>
      </c>
      <c r="D64" s="89" t="s">
        <v>533</v>
      </c>
      <c r="E64" s="89" t="s">
        <v>131</v>
      </c>
      <c r="F64" s="102">
        <v>44956</v>
      </c>
      <c r="G64" s="91">
        <v>33887.07740200001</v>
      </c>
      <c r="H64" s="103">
        <v>-7.273949</v>
      </c>
      <c r="I64" s="91">
        <v>-2.4649286010000004</v>
      </c>
      <c r="J64" s="92">
        <f t="shared" si="0"/>
        <v>8.7110473831348758E-3</v>
      </c>
      <c r="K64" s="92">
        <f>I64/'סכום נכסי הקרן'!$C$42</f>
        <v>-2.1565762619798187E-5</v>
      </c>
    </row>
    <row r="65" spans="2:11">
      <c r="B65" s="86" t="s">
        <v>2049</v>
      </c>
      <c r="C65" s="88" t="s">
        <v>2050</v>
      </c>
      <c r="D65" s="89" t="s">
        <v>533</v>
      </c>
      <c r="E65" s="89" t="s">
        <v>131</v>
      </c>
      <c r="F65" s="102">
        <v>44972</v>
      </c>
      <c r="G65" s="91">
        <v>67668.57776</v>
      </c>
      <c r="H65" s="103">
        <v>-5.5428649999999999</v>
      </c>
      <c r="I65" s="91">
        <v>-3.7507779500000007</v>
      </c>
      <c r="J65" s="92">
        <f t="shared" si="0"/>
        <v>1.3255233613181436E-2</v>
      </c>
      <c r="K65" s="92">
        <f>I65/'סכום נכסי הקרן'!$C$42</f>
        <v>-3.2815711934397438E-5</v>
      </c>
    </row>
    <row r="66" spans="2:11">
      <c r="B66" s="86" t="s">
        <v>2051</v>
      </c>
      <c r="C66" s="88" t="s">
        <v>2052</v>
      </c>
      <c r="D66" s="89" t="s">
        <v>533</v>
      </c>
      <c r="E66" s="89" t="s">
        <v>131</v>
      </c>
      <c r="F66" s="102">
        <v>44972</v>
      </c>
      <c r="G66" s="91">
        <v>38689.930600000007</v>
      </c>
      <c r="H66" s="103">
        <v>-5.4823820000000003</v>
      </c>
      <c r="I66" s="91">
        <v>-2.1211298040000006</v>
      </c>
      <c r="J66" s="92">
        <f t="shared" si="0"/>
        <v>7.4960638701370621E-3</v>
      </c>
      <c r="K66" s="92">
        <f>I66/'סכום נכסי הקרן'!$C$42</f>
        <v>-1.8557852677876842E-5</v>
      </c>
    </row>
    <row r="67" spans="2:11">
      <c r="B67" s="86" t="s">
        <v>2053</v>
      </c>
      <c r="C67" s="88" t="s">
        <v>2054</v>
      </c>
      <c r="D67" s="89" t="s">
        <v>533</v>
      </c>
      <c r="E67" s="89" t="s">
        <v>131</v>
      </c>
      <c r="F67" s="102">
        <v>44972</v>
      </c>
      <c r="G67" s="91">
        <v>47852.184300000008</v>
      </c>
      <c r="H67" s="103">
        <v>-5.4521670000000002</v>
      </c>
      <c r="I67" s="91">
        <v>-2.6089807690000004</v>
      </c>
      <c r="J67" s="92">
        <f t="shared" si="0"/>
        <v>9.2201271433284271E-3</v>
      </c>
      <c r="K67" s="92">
        <f>I67/'סכום נכסי הקרן'!$C$42</f>
        <v>-2.2826081015509518E-5</v>
      </c>
    </row>
    <row r="68" spans="2:11">
      <c r="B68" s="86" t="s">
        <v>2053</v>
      </c>
      <c r="C68" s="88" t="s">
        <v>2055</v>
      </c>
      <c r="D68" s="89" t="s">
        <v>533</v>
      </c>
      <c r="E68" s="89" t="s">
        <v>131</v>
      </c>
      <c r="F68" s="102">
        <v>44972</v>
      </c>
      <c r="G68" s="91">
        <v>33004.053640000006</v>
      </c>
      <c r="H68" s="103">
        <v>-5.4521670000000002</v>
      </c>
      <c r="I68" s="91">
        <v>-1.7994359610000001</v>
      </c>
      <c r="J68" s="92">
        <f t="shared" si="0"/>
        <v>6.3591991722716183E-3</v>
      </c>
      <c r="K68" s="92">
        <f>I68/'סכום נכסי הקרן'!$C$42</f>
        <v>-1.5743339895813245E-5</v>
      </c>
    </row>
    <row r="69" spans="2:11">
      <c r="B69" s="86" t="s">
        <v>2056</v>
      </c>
      <c r="C69" s="88" t="s">
        <v>2057</v>
      </c>
      <c r="D69" s="89" t="s">
        <v>533</v>
      </c>
      <c r="E69" s="89" t="s">
        <v>131</v>
      </c>
      <c r="F69" s="102">
        <v>44972</v>
      </c>
      <c r="G69" s="91">
        <v>9572.0817360000001</v>
      </c>
      <c r="H69" s="103">
        <v>-5.4340460000000004</v>
      </c>
      <c r="I69" s="91">
        <v>-0.52015127800000005</v>
      </c>
      <c r="J69" s="92">
        <f t="shared" si="0"/>
        <v>1.8382124444569908E-3</v>
      </c>
      <c r="K69" s="92">
        <f>I69/'סכום נכסי הקרן'!$C$42</f>
        <v>-4.550825116468619E-6</v>
      </c>
    </row>
    <row r="70" spans="2:11">
      <c r="B70" s="86" t="s">
        <v>2058</v>
      </c>
      <c r="C70" s="88" t="s">
        <v>2059</v>
      </c>
      <c r="D70" s="89" t="s">
        <v>533</v>
      </c>
      <c r="E70" s="89" t="s">
        <v>131</v>
      </c>
      <c r="F70" s="102">
        <v>44973</v>
      </c>
      <c r="G70" s="91">
        <v>48002.964600000007</v>
      </c>
      <c r="H70" s="103">
        <v>-5.0895729999999997</v>
      </c>
      <c r="I70" s="91">
        <v>-2.4431457410000004</v>
      </c>
      <c r="J70" s="92">
        <f t="shared" si="0"/>
        <v>8.6340668468535345E-3</v>
      </c>
      <c r="K70" s="92">
        <f>I70/'סכום נכסי הקרן'!$C$42</f>
        <v>-2.1375183473712691E-5</v>
      </c>
    </row>
    <row r="71" spans="2:11">
      <c r="B71" s="86" t="s">
        <v>2060</v>
      </c>
      <c r="C71" s="88" t="s">
        <v>2061</v>
      </c>
      <c r="D71" s="89" t="s">
        <v>533</v>
      </c>
      <c r="E71" s="89" t="s">
        <v>131</v>
      </c>
      <c r="F71" s="102">
        <v>44973</v>
      </c>
      <c r="G71" s="91">
        <v>119060.94985000002</v>
      </c>
      <c r="H71" s="103">
        <v>-5.0775709999999998</v>
      </c>
      <c r="I71" s="91">
        <v>-6.0454037950000021</v>
      </c>
      <c r="J71" s="92">
        <f t="shared" si="0"/>
        <v>2.1364431767745311E-2</v>
      </c>
      <c r="K71" s="92">
        <f>I71/'סכום נכסי הקרן'!$C$42</f>
        <v>-5.2891488674724959E-5</v>
      </c>
    </row>
    <row r="72" spans="2:11">
      <c r="B72" s="86" t="s">
        <v>2062</v>
      </c>
      <c r="C72" s="88" t="s">
        <v>2063</v>
      </c>
      <c r="D72" s="89" t="s">
        <v>533</v>
      </c>
      <c r="E72" s="89" t="s">
        <v>131</v>
      </c>
      <c r="F72" s="102">
        <v>44977</v>
      </c>
      <c r="G72" s="91">
        <v>83789.901196000021</v>
      </c>
      <c r="H72" s="103">
        <v>-4.7525950000000003</v>
      </c>
      <c r="I72" s="91">
        <v>-3.9821947040000003</v>
      </c>
      <c r="J72" s="92">
        <f t="shared" si="0"/>
        <v>1.4073059455490798E-2</v>
      </c>
      <c r="K72" s="92">
        <f>I72/'סכום נכסי הקרן'!$C$42</f>
        <v>-3.4840386718479842E-5</v>
      </c>
    </row>
    <row r="73" spans="2:11">
      <c r="B73" s="86" t="s">
        <v>2064</v>
      </c>
      <c r="C73" s="88" t="s">
        <v>2065</v>
      </c>
      <c r="D73" s="89" t="s">
        <v>533</v>
      </c>
      <c r="E73" s="89" t="s">
        <v>131</v>
      </c>
      <c r="F73" s="102">
        <v>44977</v>
      </c>
      <c r="G73" s="91">
        <v>78077.18201400002</v>
      </c>
      <c r="H73" s="103">
        <v>-4.7168260000000002</v>
      </c>
      <c r="I73" s="91">
        <v>-3.6827648410000005</v>
      </c>
      <c r="J73" s="92">
        <f t="shared" si="0"/>
        <v>1.3014875569977685E-2</v>
      </c>
      <c r="K73" s="92">
        <f>I73/'סכום נכסי הקרן'!$C$42</f>
        <v>-3.2220662421347274E-5</v>
      </c>
    </row>
    <row r="74" spans="2:11">
      <c r="B74" s="86" t="s">
        <v>2066</v>
      </c>
      <c r="C74" s="88" t="s">
        <v>2067</v>
      </c>
      <c r="D74" s="89" t="s">
        <v>533</v>
      </c>
      <c r="E74" s="89" t="s">
        <v>131</v>
      </c>
      <c r="F74" s="102">
        <v>45013</v>
      </c>
      <c r="G74" s="91">
        <v>48208.574099999998</v>
      </c>
      <c r="H74" s="103">
        <v>-4.5674039999999998</v>
      </c>
      <c r="I74" s="91">
        <v>-2.2018801270000004</v>
      </c>
      <c r="J74" s="92">
        <f t="shared" si="0"/>
        <v>7.7814351744300431E-3</v>
      </c>
      <c r="K74" s="92">
        <f>I74/'סכום נכסי הקרן'!$C$42</f>
        <v>-1.9264340604782121E-5</v>
      </c>
    </row>
    <row r="75" spans="2:11">
      <c r="B75" s="86" t="s">
        <v>2066</v>
      </c>
      <c r="C75" s="88" t="s">
        <v>2068</v>
      </c>
      <c r="D75" s="89" t="s">
        <v>533</v>
      </c>
      <c r="E75" s="89" t="s">
        <v>131</v>
      </c>
      <c r="F75" s="102">
        <v>45013</v>
      </c>
      <c r="G75" s="91">
        <v>12468.697005000002</v>
      </c>
      <c r="H75" s="103">
        <v>-4.5674039999999998</v>
      </c>
      <c r="I75" s="91">
        <v>-0.56949570900000013</v>
      </c>
      <c r="J75" s="92">
        <f t="shared" si="0"/>
        <v>2.0125954575635156E-3</v>
      </c>
      <c r="K75" s="92">
        <f>I75/'סכום נכסי הקרן'!$C$42</f>
        <v>-4.9825415909836598E-6</v>
      </c>
    </row>
    <row r="76" spans="2:11">
      <c r="B76" s="86" t="s">
        <v>2069</v>
      </c>
      <c r="C76" s="88" t="s">
        <v>2070</v>
      </c>
      <c r="D76" s="89" t="s">
        <v>533</v>
      </c>
      <c r="E76" s="89" t="s">
        <v>131</v>
      </c>
      <c r="F76" s="102">
        <v>45013</v>
      </c>
      <c r="G76" s="91">
        <v>16404.896640000003</v>
      </c>
      <c r="H76" s="103">
        <v>-4.4782840000000004</v>
      </c>
      <c r="I76" s="91">
        <v>-0.734657797</v>
      </c>
      <c r="J76" s="92">
        <f t="shared" ref="J76:J139" si="1">IFERROR(I76/$I$11,0)</f>
        <v>2.5962775868884009E-3</v>
      </c>
      <c r="K76" s="92">
        <f>I76/'סכום נכסי הקרן'!$C$42</f>
        <v>-6.427551552794808E-6</v>
      </c>
    </row>
    <row r="77" spans="2:11">
      <c r="B77" s="86" t="s">
        <v>2071</v>
      </c>
      <c r="C77" s="88" t="s">
        <v>2072</v>
      </c>
      <c r="D77" s="89" t="s">
        <v>533</v>
      </c>
      <c r="E77" s="89" t="s">
        <v>131</v>
      </c>
      <c r="F77" s="102">
        <v>45013</v>
      </c>
      <c r="G77" s="91">
        <v>19321.810080000003</v>
      </c>
      <c r="H77" s="103">
        <v>-4.359693</v>
      </c>
      <c r="I77" s="91">
        <v>-0.84237161100000013</v>
      </c>
      <c r="J77" s="92">
        <f t="shared" si="1"/>
        <v>2.9769377557839695E-3</v>
      </c>
      <c r="K77" s="92">
        <f>I77/'סכום נכסי הקרן'!$C$42</f>
        <v>-7.3699441813905021E-6</v>
      </c>
    </row>
    <row r="78" spans="2:11">
      <c r="B78" s="86" t="s">
        <v>2073</v>
      </c>
      <c r="C78" s="88" t="s">
        <v>2074</v>
      </c>
      <c r="D78" s="89" t="s">
        <v>533</v>
      </c>
      <c r="E78" s="89" t="s">
        <v>131</v>
      </c>
      <c r="F78" s="102">
        <v>45014</v>
      </c>
      <c r="G78" s="91">
        <v>16432.859532000002</v>
      </c>
      <c r="H78" s="103">
        <v>-4.2759080000000003</v>
      </c>
      <c r="I78" s="91">
        <v>-0.70265388000000006</v>
      </c>
      <c r="J78" s="92">
        <f t="shared" si="1"/>
        <v>2.4831758778491152E-3</v>
      </c>
      <c r="K78" s="92">
        <f>I78/'סכום נכסי הקרן'!$C$42</f>
        <v>-6.1475479548627142E-6</v>
      </c>
    </row>
    <row r="79" spans="2:11">
      <c r="B79" s="86" t="s">
        <v>2073</v>
      </c>
      <c r="C79" s="88" t="s">
        <v>2075</v>
      </c>
      <c r="D79" s="89" t="s">
        <v>533</v>
      </c>
      <c r="E79" s="89" t="s">
        <v>131</v>
      </c>
      <c r="F79" s="102">
        <v>45014</v>
      </c>
      <c r="G79" s="91">
        <v>20834.340650000002</v>
      </c>
      <c r="H79" s="103">
        <v>-4.2759080000000003</v>
      </c>
      <c r="I79" s="91">
        <v>-0.89085714400000005</v>
      </c>
      <c r="J79" s="92">
        <f t="shared" si="1"/>
        <v>3.1482854269449926E-3</v>
      </c>
      <c r="K79" s="92">
        <f>I79/'סכום נכסי הקרן'!$C$42</f>
        <v>-7.7941461216609783E-6</v>
      </c>
    </row>
    <row r="80" spans="2:11">
      <c r="B80" s="86" t="s">
        <v>2076</v>
      </c>
      <c r="C80" s="88" t="s">
        <v>2077</v>
      </c>
      <c r="D80" s="89" t="s">
        <v>533</v>
      </c>
      <c r="E80" s="89" t="s">
        <v>131</v>
      </c>
      <c r="F80" s="102">
        <v>45012</v>
      </c>
      <c r="G80" s="91">
        <v>67693.501050000021</v>
      </c>
      <c r="H80" s="103">
        <v>-4.2364819999999996</v>
      </c>
      <c r="I80" s="91">
        <v>-2.8678232640000005</v>
      </c>
      <c r="J80" s="92">
        <f t="shared" si="1"/>
        <v>1.013487543981016E-2</v>
      </c>
      <c r="K80" s="92">
        <f>I80/'סכום נכסי הקרן'!$C$42</f>
        <v>-2.5090704745714797E-5</v>
      </c>
    </row>
    <row r="81" spans="2:11">
      <c r="B81" s="86" t="s">
        <v>2078</v>
      </c>
      <c r="C81" s="88" t="s">
        <v>2079</v>
      </c>
      <c r="D81" s="89" t="s">
        <v>533</v>
      </c>
      <c r="E81" s="89" t="s">
        <v>131</v>
      </c>
      <c r="F81" s="102">
        <v>45014</v>
      </c>
      <c r="G81" s="91">
        <v>82210.902480000019</v>
      </c>
      <c r="H81" s="103">
        <v>-4.2167940000000002</v>
      </c>
      <c r="I81" s="91">
        <v>-3.4666645820000004</v>
      </c>
      <c r="J81" s="92">
        <f t="shared" si="1"/>
        <v>1.2251178157041253E-2</v>
      </c>
      <c r="K81" s="92">
        <f>I81/'סכום נכסי הקרן'!$C$42</f>
        <v>-3.0329992287624038E-5</v>
      </c>
    </row>
    <row r="82" spans="2:11">
      <c r="B82" s="86" t="s">
        <v>2080</v>
      </c>
      <c r="C82" s="88" t="s">
        <v>2081</v>
      </c>
      <c r="D82" s="89" t="s">
        <v>533</v>
      </c>
      <c r="E82" s="89" t="s">
        <v>131</v>
      </c>
      <c r="F82" s="102">
        <v>45012</v>
      </c>
      <c r="G82" s="91">
        <v>29032.061400000002</v>
      </c>
      <c r="H82" s="103">
        <v>-4.1626609999999999</v>
      </c>
      <c r="I82" s="91">
        <v>-1.2085061630000002</v>
      </c>
      <c r="J82" s="92">
        <f t="shared" si="1"/>
        <v>4.270855733684401E-3</v>
      </c>
      <c r="K82" s="92">
        <f>I82/'סכום נכסי הקרן'!$C$42</f>
        <v>-1.0573270570696396E-5</v>
      </c>
    </row>
    <row r="83" spans="2:11">
      <c r="B83" s="86" t="s">
        <v>2082</v>
      </c>
      <c r="C83" s="88" t="s">
        <v>2083</v>
      </c>
      <c r="D83" s="89" t="s">
        <v>533</v>
      </c>
      <c r="E83" s="89" t="s">
        <v>131</v>
      </c>
      <c r="F83" s="102">
        <v>45090</v>
      </c>
      <c r="G83" s="91">
        <v>82420.62417000001</v>
      </c>
      <c r="H83" s="103">
        <v>-3.9008470000000002</v>
      </c>
      <c r="I83" s="91">
        <v>-3.2151022500000002</v>
      </c>
      <c r="J83" s="92">
        <f t="shared" si="1"/>
        <v>1.1362157926201752E-2</v>
      </c>
      <c r="K83" s="92">
        <f>I83/'סכום נכסי הקרן'!$C$42</f>
        <v>-2.8129063005618085E-5</v>
      </c>
    </row>
    <row r="84" spans="2:11">
      <c r="B84" s="86" t="s">
        <v>2084</v>
      </c>
      <c r="C84" s="88" t="s">
        <v>2085</v>
      </c>
      <c r="D84" s="89" t="s">
        <v>533</v>
      </c>
      <c r="E84" s="89" t="s">
        <v>131</v>
      </c>
      <c r="F84" s="102">
        <v>45090</v>
      </c>
      <c r="G84" s="91">
        <v>33985.87962</v>
      </c>
      <c r="H84" s="103">
        <v>-3.7541769999999999</v>
      </c>
      <c r="I84" s="91">
        <v>-1.2758900820000001</v>
      </c>
      <c r="J84" s="92">
        <f t="shared" si="1"/>
        <v>4.5089902220554583E-3</v>
      </c>
      <c r="K84" s="92">
        <f>I84/'סכום נכסי הקרן'!$C$42</f>
        <v>-1.1162815274326416E-5</v>
      </c>
    </row>
    <row r="85" spans="2:11">
      <c r="B85" s="86" t="s">
        <v>2086</v>
      </c>
      <c r="C85" s="88" t="s">
        <v>2087</v>
      </c>
      <c r="D85" s="89" t="s">
        <v>533</v>
      </c>
      <c r="E85" s="89" t="s">
        <v>131</v>
      </c>
      <c r="F85" s="102">
        <v>45090</v>
      </c>
      <c r="G85" s="91">
        <v>55113.335658000011</v>
      </c>
      <c r="H85" s="103">
        <v>-3.6079210000000002</v>
      </c>
      <c r="I85" s="91">
        <v>-1.9884454890000003</v>
      </c>
      <c r="J85" s="92">
        <f t="shared" si="1"/>
        <v>7.0271580549767804E-3</v>
      </c>
      <c r="K85" s="92">
        <f>I85/'סכום נכסי הקרן'!$C$42</f>
        <v>-1.7396992099805866E-5</v>
      </c>
    </row>
    <row r="86" spans="2:11">
      <c r="B86" s="86" t="s">
        <v>2086</v>
      </c>
      <c r="C86" s="88" t="s">
        <v>2088</v>
      </c>
      <c r="D86" s="89" t="s">
        <v>533</v>
      </c>
      <c r="E86" s="89" t="s">
        <v>131</v>
      </c>
      <c r="F86" s="102">
        <v>45090</v>
      </c>
      <c r="G86" s="91">
        <v>16766.739940000003</v>
      </c>
      <c r="H86" s="103">
        <v>-3.6079210000000002</v>
      </c>
      <c r="I86" s="91">
        <v>-0.6049306940000001</v>
      </c>
      <c r="J86" s="92">
        <f t="shared" si="1"/>
        <v>2.137822546587695E-3</v>
      </c>
      <c r="K86" s="92">
        <f>I86/'סכום נכסי הקרן'!$C$42</f>
        <v>-5.2925637452302727E-6</v>
      </c>
    </row>
    <row r="87" spans="2:11">
      <c r="B87" s="86" t="s">
        <v>2089</v>
      </c>
      <c r="C87" s="88" t="s">
        <v>2090</v>
      </c>
      <c r="D87" s="89" t="s">
        <v>533</v>
      </c>
      <c r="E87" s="89" t="s">
        <v>131</v>
      </c>
      <c r="F87" s="102">
        <v>44993</v>
      </c>
      <c r="G87" s="91">
        <v>68871.402249999999</v>
      </c>
      <c r="H87" s="103">
        <v>-3.6002540000000001</v>
      </c>
      <c r="I87" s="91">
        <v>-2.4795450850000007</v>
      </c>
      <c r="J87" s="92">
        <f t="shared" si="1"/>
        <v>8.7627019765568435E-3</v>
      </c>
      <c r="K87" s="92">
        <f>I87/'סכום נכסי הקרן'!$C$42</f>
        <v>-2.1693642844869293E-5</v>
      </c>
    </row>
    <row r="88" spans="2:11">
      <c r="B88" s="86" t="s">
        <v>2091</v>
      </c>
      <c r="C88" s="88" t="s">
        <v>2092</v>
      </c>
      <c r="D88" s="89" t="s">
        <v>533</v>
      </c>
      <c r="E88" s="89" t="s">
        <v>131</v>
      </c>
      <c r="F88" s="102">
        <v>45019</v>
      </c>
      <c r="G88" s="91">
        <v>82840.067550000022</v>
      </c>
      <c r="H88" s="103">
        <v>-3.4203960000000002</v>
      </c>
      <c r="I88" s="91">
        <v>-2.8334584790000004</v>
      </c>
      <c r="J88" s="92">
        <f t="shared" si="1"/>
        <v>1.0013430433117147E-2</v>
      </c>
      <c r="K88" s="92">
        <f>I88/'סכום נכסי הקרן'!$C$42</f>
        <v>-2.479004581567936E-5</v>
      </c>
    </row>
    <row r="89" spans="2:11">
      <c r="B89" s="86" t="s">
        <v>2091</v>
      </c>
      <c r="C89" s="88" t="s">
        <v>2093</v>
      </c>
      <c r="D89" s="89" t="s">
        <v>533</v>
      </c>
      <c r="E89" s="89" t="s">
        <v>131</v>
      </c>
      <c r="F89" s="102">
        <v>45019</v>
      </c>
      <c r="G89" s="91">
        <v>29407.973175000003</v>
      </c>
      <c r="H89" s="103">
        <v>-3.4203960000000002</v>
      </c>
      <c r="I89" s="91">
        <v>-1.0058691820000001</v>
      </c>
      <c r="J89" s="92">
        <f t="shared" si="1"/>
        <v>3.5547374889813763E-3</v>
      </c>
      <c r="K89" s="92">
        <f>I89/'סכום נכסי הקרן'!$C$42</f>
        <v>-8.8003912148944949E-6</v>
      </c>
    </row>
    <row r="90" spans="2:11">
      <c r="B90" s="86" t="s">
        <v>2094</v>
      </c>
      <c r="C90" s="88" t="s">
        <v>2095</v>
      </c>
      <c r="D90" s="89" t="s">
        <v>533</v>
      </c>
      <c r="E90" s="89" t="s">
        <v>131</v>
      </c>
      <c r="F90" s="102">
        <v>45019</v>
      </c>
      <c r="G90" s="91">
        <v>12609.798552</v>
      </c>
      <c r="H90" s="103">
        <v>-3.368058</v>
      </c>
      <c r="I90" s="91">
        <v>-0.42470531400000006</v>
      </c>
      <c r="J90" s="92">
        <f t="shared" si="1"/>
        <v>1.5009068062345776E-3</v>
      </c>
      <c r="K90" s="92">
        <f>I90/'סכום נכסי הקרן'!$C$42</f>
        <v>-3.7157644166143748E-6</v>
      </c>
    </row>
    <row r="91" spans="2:11">
      <c r="B91" s="86" t="s">
        <v>2094</v>
      </c>
      <c r="C91" s="88" t="s">
        <v>2096</v>
      </c>
      <c r="D91" s="89" t="s">
        <v>533</v>
      </c>
      <c r="E91" s="89" t="s">
        <v>131</v>
      </c>
      <c r="F91" s="102">
        <v>45019</v>
      </c>
      <c r="G91" s="91">
        <v>51171.859440000007</v>
      </c>
      <c r="H91" s="103">
        <v>-3.368058</v>
      </c>
      <c r="I91" s="91">
        <v>-1.7234978520000002</v>
      </c>
      <c r="J91" s="92">
        <f t="shared" si="1"/>
        <v>6.0908342121602805E-3</v>
      </c>
      <c r="K91" s="92">
        <f>I91/'סכום נכסי הקרן'!$C$42</f>
        <v>-1.5078954228891301E-5</v>
      </c>
    </row>
    <row r="92" spans="2:11">
      <c r="B92" s="86" t="s">
        <v>2094</v>
      </c>
      <c r="C92" s="88" t="s">
        <v>2097</v>
      </c>
      <c r="D92" s="89" t="s">
        <v>533</v>
      </c>
      <c r="E92" s="89" t="s">
        <v>131</v>
      </c>
      <c r="F92" s="102">
        <v>45019</v>
      </c>
      <c r="G92" s="91">
        <v>19501.649856000004</v>
      </c>
      <c r="H92" s="103">
        <v>-3.368058</v>
      </c>
      <c r="I92" s="91">
        <v>-0.65682685600000013</v>
      </c>
      <c r="J92" s="92">
        <f t="shared" si="1"/>
        <v>2.3212233663929592E-3</v>
      </c>
      <c r="K92" s="92">
        <f>I92/'סכום נכסי הקרן'!$C$42</f>
        <v>-5.7466054201560903E-6</v>
      </c>
    </row>
    <row r="93" spans="2:11">
      <c r="B93" s="86" t="s">
        <v>2098</v>
      </c>
      <c r="C93" s="88" t="s">
        <v>2099</v>
      </c>
      <c r="D93" s="89" t="s">
        <v>533</v>
      </c>
      <c r="E93" s="89" t="s">
        <v>131</v>
      </c>
      <c r="F93" s="102">
        <v>45091</v>
      </c>
      <c r="G93" s="91">
        <v>45410.590332000007</v>
      </c>
      <c r="H93" s="103">
        <v>-3.5232800000000002</v>
      </c>
      <c r="I93" s="91">
        <v>-1.5999422160000001</v>
      </c>
      <c r="J93" s="92">
        <f t="shared" si="1"/>
        <v>5.6541891104673874E-3</v>
      </c>
      <c r="K93" s="92">
        <f>I93/'סכום נכסי הקרן'!$C$42</f>
        <v>-1.3997960842213407E-5</v>
      </c>
    </row>
    <row r="94" spans="2:11">
      <c r="B94" s="86" t="s">
        <v>2100</v>
      </c>
      <c r="C94" s="88" t="s">
        <v>2101</v>
      </c>
      <c r="D94" s="89" t="s">
        <v>533</v>
      </c>
      <c r="E94" s="89" t="s">
        <v>131</v>
      </c>
      <c r="F94" s="102">
        <v>45019</v>
      </c>
      <c r="G94" s="91">
        <v>9754.1146800000024</v>
      </c>
      <c r="H94" s="103">
        <v>-3.3331949999999999</v>
      </c>
      <c r="I94" s="91">
        <v>-0.32512367600000003</v>
      </c>
      <c r="J94" s="92">
        <f t="shared" si="1"/>
        <v>1.1489857133654927E-3</v>
      </c>
      <c r="K94" s="92">
        <f>I94/'סכום נכסי הקרן'!$C$42</f>
        <v>-2.84452053331186E-6</v>
      </c>
    </row>
    <row r="95" spans="2:11">
      <c r="B95" s="86" t="s">
        <v>2102</v>
      </c>
      <c r="C95" s="88" t="s">
        <v>2103</v>
      </c>
      <c r="D95" s="89" t="s">
        <v>533</v>
      </c>
      <c r="E95" s="89" t="s">
        <v>131</v>
      </c>
      <c r="F95" s="102">
        <v>45091</v>
      </c>
      <c r="G95" s="91">
        <v>37863.43020000001</v>
      </c>
      <c r="H95" s="103">
        <v>-3.4651209999999999</v>
      </c>
      <c r="I95" s="91">
        <v>-1.3120135900000003</v>
      </c>
      <c r="J95" s="92">
        <f t="shared" si="1"/>
        <v>4.6366505484865738E-3</v>
      </c>
      <c r="K95" s="92">
        <f>I95/'סכום נכסי הקרן'!$C$42</f>
        <v>-1.1478861344872369E-5</v>
      </c>
    </row>
    <row r="96" spans="2:11">
      <c r="B96" s="86" t="s">
        <v>2102</v>
      </c>
      <c r="C96" s="88" t="s">
        <v>2104</v>
      </c>
      <c r="D96" s="89" t="s">
        <v>533</v>
      </c>
      <c r="E96" s="89" t="s">
        <v>131</v>
      </c>
      <c r="F96" s="102">
        <v>45091</v>
      </c>
      <c r="G96" s="91">
        <v>94718.271360000013</v>
      </c>
      <c r="H96" s="103">
        <v>-3.4651209999999999</v>
      </c>
      <c r="I96" s="91">
        <v>-3.2821025100000005</v>
      </c>
      <c r="J96" s="92">
        <f t="shared" si="1"/>
        <v>1.1598936565268857E-2</v>
      </c>
      <c r="K96" s="92">
        <f>I96/'סכום נכסי הקרן'!$C$42</f>
        <v>-2.8715251060736022E-5</v>
      </c>
    </row>
    <row r="97" spans="2:11">
      <c r="B97" s="86" t="s">
        <v>2105</v>
      </c>
      <c r="C97" s="88" t="s">
        <v>2106</v>
      </c>
      <c r="D97" s="89" t="s">
        <v>533</v>
      </c>
      <c r="E97" s="89" t="s">
        <v>131</v>
      </c>
      <c r="F97" s="102">
        <v>45019</v>
      </c>
      <c r="G97" s="91">
        <v>80912.007973</v>
      </c>
      <c r="H97" s="103">
        <v>-3.2664409999999999</v>
      </c>
      <c r="I97" s="91">
        <v>-2.6429426390000001</v>
      </c>
      <c r="J97" s="92">
        <f t="shared" si="1"/>
        <v>9.3401482500938895E-3</v>
      </c>
      <c r="K97" s="92">
        <f>I97/'סכום נכסי הקרן'!$C$42</f>
        <v>-2.3123214825489776E-5</v>
      </c>
    </row>
    <row r="98" spans="2:11">
      <c r="B98" s="86" t="s">
        <v>2107</v>
      </c>
      <c r="C98" s="88" t="s">
        <v>2108</v>
      </c>
      <c r="D98" s="89" t="s">
        <v>533</v>
      </c>
      <c r="E98" s="89" t="s">
        <v>131</v>
      </c>
      <c r="F98" s="102">
        <v>44993</v>
      </c>
      <c r="G98" s="91">
        <v>27346.831109000002</v>
      </c>
      <c r="H98" s="103">
        <v>-3.2387139999999999</v>
      </c>
      <c r="I98" s="91">
        <v>-0.88568558800000019</v>
      </c>
      <c r="J98" s="92">
        <f t="shared" si="1"/>
        <v>3.1300091696358527E-3</v>
      </c>
      <c r="K98" s="92">
        <f>I98/'סכום נכסי הקרן'!$C$42</f>
        <v>-7.7488999636076593E-6</v>
      </c>
    </row>
    <row r="99" spans="2:11">
      <c r="B99" s="86" t="s">
        <v>2109</v>
      </c>
      <c r="C99" s="88" t="s">
        <v>2110</v>
      </c>
      <c r="D99" s="89" t="s">
        <v>533</v>
      </c>
      <c r="E99" s="89" t="s">
        <v>131</v>
      </c>
      <c r="F99" s="102">
        <v>44993</v>
      </c>
      <c r="G99" s="91">
        <v>34212.324216000008</v>
      </c>
      <c r="H99" s="103">
        <v>-3.1518510000000002</v>
      </c>
      <c r="I99" s="91">
        <v>-1.0783216520000001</v>
      </c>
      <c r="J99" s="92">
        <f t="shared" si="1"/>
        <v>3.8107842154216924E-3</v>
      </c>
      <c r="K99" s="92">
        <f>I99/'סכום נכסי הקרן'!$C$42</f>
        <v>-9.4342808815583328E-6</v>
      </c>
    </row>
    <row r="100" spans="2:11">
      <c r="B100" s="86" t="s">
        <v>2111</v>
      </c>
      <c r="C100" s="88" t="s">
        <v>2112</v>
      </c>
      <c r="D100" s="89" t="s">
        <v>533</v>
      </c>
      <c r="E100" s="89" t="s">
        <v>131</v>
      </c>
      <c r="F100" s="102">
        <v>44993</v>
      </c>
      <c r="G100" s="91">
        <v>98495.816035000011</v>
      </c>
      <c r="H100" s="103">
        <v>-3.1489590000000001</v>
      </c>
      <c r="I100" s="91">
        <v>-3.1015924780000006</v>
      </c>
      <c r="J100" s="92">
        <f t="shared" si="1"/>
        <v>1.0961014865936361E-2</v>
      </c>
      <c r="K100" s="92">
        <f>I100/'סכום נכסי הקרן'!$C$42</f>
        <v>-2.7135961299959631E-5</v>
      </c>
    </row>
    <row r="101" spans="2:11">
      <c r="B101" s="86" t="s">
        <v>2111</v>
      </c>
      <c r="C101" s="88" t="s">
        <v>2113</v>
      </c>
      <c r="D101" s="89" t="s">
        <v>533</v>
      </c>
      <c r="E101" s="89" t="s">
        <v>131</v>
      </c>
      <c r="F101" s="102">
        <v>44993</v>
      </c>
      <c r="G101" s="91">
        <v>80641.858334000019</v>
      </c>
      <c r="H101" s="103">
        <v>-3.1489590000000001</v>
      </c>
      <c r="I101" s="91">
        <v>-2.5393787370000003</v>
      </c>
      <c r="J101" s="92">
        <f t="shared" si="1"/>
        <v>8.9741538528775398E-3</v>
      </c>
      <c r="K101" s="92">
        <f>I101/'סכום נכסי הקרן'!$C$42</f>
        <v>-2.2217129949195204E-5</v>
      </c>
    </row>
    <row r="102" spans="2:11">
      <c r="B102" s="86" t="s">
        <v>2114</v>
      </c>
      <c r="C102" s="88" t="s">
        <v>2115</v>
      </c>
      <c r="D102" s="89" t="s">
        <v>533</v>
      </c>
      <c r="E102" s="89" t="s">
        <v>131</v>
      </c>
      <c r="F102" s="102">
        <v>44986</v>
      </c>
      <c r="G102" s="91">
        <v>83117.498290000018</v>
      </c>
      <c r="H102" s="103">
        <v>-3.1636730000000002</v>
      </c>
      <c r="I102" s="91">
        <v>-2.6295660970000005</v>
      </c>
      <c r="J102" s="92">
        <f t="shared" si="1"/>
        <v>9.2928756065223002E-3</v>
      </c>
      <c r="K102" s="92">
        <f>I102/'סכום נכסי הקרן'!$C$42</f>
        <v>-2.300618290443181E-5</v>
      </c>
    </row>
    <row r="103" spans="2:11">
      <c r="B103" s="86" t="s">
        <v>2114</v>
      </c>
      <c r="C103" s="88" t="s">
        <v>2116</v>
      </c>
      <c r="D103" s="89" t="s">
        <v>533</v>
      </c>
      <c r="E103" s="89" t="s">
        <v>131</v>
      </c>
      <c r="F103" s="102">
        <v>44986</v>
      </c>
      <c r="G103" s="91">
        <v>49860.63272500001</v>
      </c>
      <c r="H103" s="103">
        <v>-3.1636730000000002</v>
      </c>
      <c r="I103" s="91">
        <v>-1.5774275220000002</v>
      </c>
      <c r="J103" s="92">
        <f t="shared" si="1"/>
        <v>5.5746222758859664E-3</v>
      </c>
      <c r="K103" s="92">
        <f>I103/'סכום נכסי הקרן'!$C$42</f>
        <v>-1.3800978850092253E-5</v>
      </c>
    </row>
    <row r="104" spans="2:11">
      <c r="B104" s="86" t="s">
        <v>2117</v>
      </c>
      <c r="C104" s="88" t="s">
        <v>2118</v>
      </c>
      <c r="D104" s="89" t="s">
        <v>533</v>
      </c>
      <c r="E104" s="89" t="s">
        <v>131</v>
      </c>
      <c r="F104" s="102">
        <v>44986</v>
      </c>
      <c r="G104" s="91">
        <v>44984.946115000006</v>
      </c>
      <c r="H104" s="103">
        <v>-3.1347529999999999</v>
      </c>
      <c r="I104" s="91">
        <v>-1.4101670480000001</v>
      </c>
      <c r="J104" s="92">
        <f t="shared" si="1"/>
        <v>4.9835244591993075E-3</v>
      </c>
      <c r="K104" s="92">
        <f>I104/'סכום נכסי הקרן'!$C$42</f>
        <v>-1.2337610022088245E-5</v>
      </c>
    </row>
    <row r="105" spans="2:11">
      <c r="B105" s="86" t="s">
        <v>2119</v>
      </c>
      <c r="C105" s="88" t="s">
        <v>2120</v>
      </c>
      <c r="D105" s="89" t="s">
        <v>533</v>
      </c>
      <c r="E105" s="89" t="s">
        <v>131</v>
      </c>
      <c r="F105" s="102">
        <v>44993</v>
      </c>
      <c r="G105" s="91">
        <v>20546.392847000003</v>
      </c>
      <c r="H105" s="103">
        <v>-3.413084</v>
      </c>
      <c r="I105" s="91">
        <v>-0.70126571700000007</v>
      </c>
      <c r="J105" s="92">
        <f t="shared" si="1"/>
        <v>2.4782701156036654E-3</v>
      </c>
      <c r="K105" s="92">
        <f>I105/'סכום נכסי הקרן'!$C$42</f>
        <v>-6.1354028591697023E-6</v>
      </c>
    </row>
    <row r="106" spans="2:11">
      <c r="B106" s="86" t="s">
        <v>2119</v>
      </c>
      <c r="C106" s="88" t="s">
        <v>2121</v>
      </c>
      <c r="D106" s="89" t="s">
        <v>533</v>
      </c>
      <c r="E106" s="89" t="s">
        <v>131</v>
      </c>
      <c r="F106" s="102">
        <v>44993</v>
      </c>
      <c r="G106" s="91">
        <v>79129.222532000014</v>
      </c>
      <c r="H106" s="103">
        <v>-3.413084</v>
      </c>
      <c r="I106" s="91">
        <v>-2.7007471020000002</v>
      </c>
      <c r="J106" s="92">
        <f t="shared" si="1"/>
        <v>9.5444289809618697E-3</v>
      </c>
      <c r="K106" s="92">
        <f>I106/'סכום נכסי הקרן'!$C$42</f>
        <v>-2.362894847104737E-5</v>
      </c>
    </row>
    <row r="107" spans="2:11">
      <c r="B107" s="86" t="s">
        <v>2122</v>
      </c>
      <c r="C107" s="88" t="s">
        <v>2123</v>
      </c>
      <c r="D107" s="89" t="s">
        <v>533</v>
      </c>
      <c r="E107" s="89" t="s">
        <v>131</v>
      </c>
      <c r="F107" s="102">
        <v>44993</v>
      </c>
      <c r="G107" s="91">
        <v>58722.073200000006</v>
      </c>
      <c r="H107" s="103">
        <v>-3.024718</v>
      </c>
      <c r="I107" s="91">
        <v>-1.7761768610000002</v>
      </c>
      <c r="J107" s="92">
        <f t="shared" si="1"/>
        <v>6.277001609994612E-3</v>
      </c>
      <c r="K107" s="92">
        <f>I107/'סכום נכסי הקרן'!$C$42</f>
        <v>-1.5539845064706717E-5</v>
      </c>
    </row>
    <row r="108" spans="2:11">
      <c r="B108" s="86" t="s">
        <v>2122</v>
      </c>
      <c r="C108" s="88" t="s">
        <v>2124</v>
      </c>
      <c r="D108" s="89" t="s">
        <v>533</v>
      </c>
      <c r="E108" s="89" t="s">
        <v>131</v>
      </c>
      <c r="F108" s="102">
        <v>44993</v>
      </c>
      <c r="G108" s="91">
        <v>8437.7307000000019</v>
      </c>
      <c r="H108" s="103">
        <v>-3.024718</v>
      </c>
      <c r="I108" s="91">
        <v>-0.25521752200000003</v>
      </c>
      <c r="J108" s="92">
        <f t="shared" si="1"/>
        <v>9.0193765703652827E-4</v>
      </c>
      <c r="K108" s="92">
        <f>I108/'סכום נכסי הקרן'!$C$42</f>
        <v>-2.2329086909990874E-6</v>
      </c>
    </row>
    <row r="109" spans="2:11">
      <c r="B109" s="86" t="s">
        <v>2125</v>
      </c>
      <c r="C109" s="88" t="s">
        <v>2126</v>
      </c>
      <c r="D109" s="89" t="s">
        <v>533</v>
      </c>
      <c r="E109" s="89" t="s">
        <v>131</v>
      </c>
      <c r="F109" s="102">
        <v>44980</v>
      </c>
      <c r="G109" s="91">
        <v>37987.869002000007</v>
      </c>
      <c r="H109" s="103">
        <v>-3.0145240000000002</v>
      </c>
      <c r="I109" s="91">
        <v>-1.1451533890000001</v>
      </c>
      <c r="J109" s="92">
        <f t="shared" si="1"/>
        <v>4.0469672949104956E-3</v>
      </c>
      <c r="K109" s="92">
        <f>I109/'סכום נכסי הקרן'!$C$42</f>
        <v>-1.0018994521955897E-5</v>
      </c>
    </row>
    <row r="110" spans="2:11">
      <c r="B110" s="86" t="s">
        <v>2125</v>
      </c>
      <c r="C110" s="88" t="s">
        <v>2127</v>
      </c>
      <c r="D110" s="89" t="s">
        <v>533</v>
      </c>
      <c r="E110" s="89" t="s">
        <v>131</v>
      </c>
      <c r="F110" s="102">
        <v>44980</v>
      </c>
      <c r="G110" s="91">
        <v>59393.477847000009</v>
      </c>
      <c r="H110" s="103">
        <v>-3.0145240000000002</v>
      </c>
      <c r="I110" s="91">
        <v>-1.7904305820000002</v>
      </c>
      <c r="J110" s="92">
        <f t="shared" si="1"/>
        <v>6.3273742004893675E-3</v>
      </c>
      <c r="K110" s="92">
        <f>I110/'סכום נכסי הקרן'!$C$42</f>
        <v>-1.5664551461236875E-5</v>
      </c>
    </row>
    <row r="111" spans="2:11">
      <c r="B111" s="86" t="s">
        <v>2125</v>
      </c>
      <c r="C111" s="88" t="s">
        <v>2128</v>
      </c>
      <c r="D111" s="89" t="s">
        <v>533</v>
      </c>
      <c r="E111" s="89" t="s">
        <v>131</v>
      </c>
      <c r="F111" s="102">
        <v>44980</v>
      </c>
      <c r="G111" s="91">
        <v>39166.690728000009</v>
      </c>
      <c r="H111" s="103">
        <v>-3.0145240000000002</v>
      </c>
      <c r="I111" s="91">
        <v>-1.1806892510000002</v>
      </c>
      <c r="J111" s="92">
        <f t="shared" si="1"/>
        <v>4.1725508828314439E-3</v>
      </c>
      <c r="K111" s="92">
        <f>I111/'סכום נכסי הקרן'!$C$42</f>
        <v>-1.0329899253261706E-5</v>
      </c>
    </row>
    <row r="112" spans="2:11">
      <c r="B112" s="86" t="s">
        <v>2129</v>
      </c>
      <c r="C112" s="88" t="s">
        <v>2130</v>
      </c>
      <c r="D112" s="89" t="s">
        <v>533</v>
      </c>
      <c r="E112" s="89" t="s">
        <v>131</v>
      </c>
      <c r="F112" s="102">
        <v>44998</v>
      </c>
      <c r="G112" s="91">
        <v>29377.485360000002</v>
      </c>
      <c r="H112" s="103">
        <v>-2.7841369999999999</v>
      </c>
      <c r="I112" s="91">
        <v>-0.81790951700000014</v>
      </c>
      <c r="J112" s="92">
        <f t="shared" si="1"/>
        <v>2.8904888177343031E-3</v>
      </c>
      <c r="K112" s="92">
        <f>I112/'סכום נכסי הקרן'!$C$42</f>
        <v>-7.1559243058561071E-6</v>
      </c>
    </row>
    <row r="113" spans="2:11">
      <c r="B113" s="86" t="s">
        <v>2131</v>
      </c>
      <c r="C113" s="88" t="s">
        <v>2132</v>
      </c>
      <c r="D113" s="89" t="s">
        <v>533</v>
      </c>
      <c r="E113" s="89" t="s">
        <v>131</v>
      </c>
      <c r="F113" s="102">
        <v>44991</v>
      </c>
      <c r="G113" s="91">
        <v>79284.425692000019</v>
      </c>
      <c r="H113" s="103">
        <v>-2.8547340000000001</v>
      </c>
      <c r="I113" s="91">
        <v>-2.2633591000000002</v>
      </c>
      <c r="J113" s="92">
        <f t="shared" si="1"/>
        <v>7.9987016082943754E-3</v>
      </c>
      <c r="K113" s="92">
        <f>I113/'סכום נכסי הקרן'!$C$42</f>
        <v>-1.9802222690814591E-5</v>
      </c>
    </row>
    <row r="114" spans="2:11">
      <c r="B114" s="86" t="s">
        <v>2133</v>
      </c>
      <c r="C114" s="88" t="s">
        <v>2134</v>
      </c>
      <c r="D114" s="89" t="s">
        <v>533</v>
      </c>
      <c r="E114" s="89" t="s">
        <v>131</v>
      </c>
      <c r="F114" s="102">
        <v>44991</v>
      </c>
      <c r="G114" s="91">
        <v>69453.414099999995</v>
      </c>
      <c r="H114" s="103">
        <v>-2.921011</v>
      </c>
      <c r="I114" s="91">
        <v>-2.0287419860000004</v>
      </c>
      <c r="J114" s="92">
        <f t="shared" si="1"/>
        <v>7.1695657071087519E-3</v>
      </c>
      <c r="K114" s="92">
        <f>I114/'סכום נכסי הקרן'!$C$42</f>
        <v>-1.7749547824283589E-5</v>
      </c>
    </row>
    <row r="115" spans="2:11">
      <c r="B115" s="86" t="s">
        <v>2135</v>
      </c>
      <c r="C115" s="88" t="s">
        <v>2136</v>
      </c>
      <c r="D115" s="89" t="s">
        <v>533</v>
      </c>
      <c r="E115" s="89" t="s">
        <v>131</v>
      </c>
      <c r="F115" s="102">
        <v>45092</v>
      </c>
      <c r="G115" s="91">
        <v>50796.55692000001</v>
      </c>
      <c r="H115" s="103">
        <v>-2.8240080000000001</v>
      </c>
      <c r="I115" s="91">
        <v>-1.4344990640000004</v>
      </c>
      <c r="J115" s="92">
        <f t="shared" si="1"/>
        <v>5.0695137021401415E-3</v>
      </c>
      <c r="K115" s="92">
        <f>I115/'סכום נכסי הקרן'!$C$42</f>
        <v>-1.2550491839802662E-5</v>
      </c>
    </row>
    <row r="116" spans="2:11">
      <c r="B116" s="86" t="s">
        <v>2137</v>
      </c>
      <c r="C116" s="88" t="s">
        <v>2138</v>
      </c>
      <c r="D116" s="89" t="s">
        <v>533</v>
      </c>
      <c r="E116" s="89" t="s">
        <v>131</v>
      </c>
      <c r="F116" s="102">
        <v>44980</v>
      </c>
      <c r="G116" s="91">
        <v>29461.374036000005</v>
      </c>
      <c r="H116" s="103">
        <v>-3.033839</v>
      </c>
      <c r="I116" s="91">
        <v>-0.89381067500000011</v>
      </c>
      <c r="J116" s="92">
        <f t="shared" si="1"/>
        <v>3.1587231931659372E-3</v>
      </c>
      <c r="K116" s="92">
        <f>I116/'סכום נכסי הקרן'!$C$42</f>
        <v>-7.8199866869456579E-6</v>
      </c>
    </row>
    <row r="117" spans="2:11">
      <c r="B117" s="86" t="s">
        <v>2139</v>
      </c>
      <c r="C117" s="88" t="s">
        <v>2140</v>
      </c>
      <c r="D117" s="89" t="s">
        <v>533</v>
      </c>
      <c r="E117" s="89" t="s">
        <v>131</v>
      </c>
      <c r="F117" s="102">
        <v>44980</v>
      </c>
      <c r="G117" s="91">
        <v>83543.800332000013</v>
      </c>
      <c r="H117" s="103">
        <v>-2.9476230000000001</v>
      </c>
      <c r="I117" s="91">
        <v>-2.4625563500000003</v>
      </c>
      <c r="J117" s="92">
        <f t="shared" si="1"/>
        <v>8.7026638580066807E-3</v>
      </c>
      <c r="K117" s="92">
        <f>I117/'סכום נכסי הקרן'!$C$42</f>
        <v>-2.1545007697355473E-5</v>
      </c>
    </row>
    <row r="118" spans="2:11">
      <c r="B118" s="86" t="s">
        <v>2141</v>
      </c>
      <c r="C118" s="88" t="s">
        <v>2142</v>
      </c>
      <c r="D118" s="89" t="s">
        <v>533</v>
      </c>
      <c r="E118" s="89" t="s">
        <v>131</v>
      </c>
      <c r="F118" s="102">
        <v>44998</v>
      </c>
      <c r="G118" s="91">
        <v>49184.53386000001</v>
      </c>
      <c r="H118" s="103">
        <v>-2.3200880000000002</v>
      </c>
      <c r="I118" s="91">
        <v>-1.1411242680000002</v>
      </c>
      <c r="J118" s="92">
        <f t="shared" si="1"/>
        <v>4.0327283981208915E-3</v>
      </c>
      <c r="K118" s="92">
        <f>I118/'סכום נכסי הקרן'!$C$42</f>
        <v>-9.9837435751263655E-6</v>
      </c>
    </row>
    <row r="119" spans="2:11">
      <c r="B119" s="86" t="s">
        <v>2141</v>
      </c>
      <c r="C119" s="88" t="s">
        <v>2143</v>
      </c>
      <c r="D119" s="89" t="s">
        <v>533</v>
      </c>
      <c r="E119" s="89" t="s">
        <v>131</v>
      </c>
      <c r="F119" s="102">
        <v>44998</v>
      </c>
      <c r="G119" s="91">
        <v>42403.732909999999</v>
      </c>
      <c r="H119" s="103">
        <v>-2.3200880000000002</v>
      </c>
      <c r="I119" s="91">
        <v>-0.98380374600000031</v>
      </c>
      <c r="J119" s="92">
        <f t="shared" si="1"/>
        <v>3.4767583302959893E-3</v>
      </c>
      <c r="K119" s="92">
        <f>I119/'סכום נכסי הקרן'!$C$42</f>
        <v>-8.6073397996586568E-6</v>
      </c>
    </row>
    <row r="120" spans="2:11">
      <c r="B120" s="86" t="s">
        <v>2144</v>
      </c>
      <c r="C120" s="88" t="s">
        <v>2145</v>
      </c>
      <c r="D120" s="89" t="s">
        <v>533</v>
      </c>
      <c r="E120" s="89" t="s">
        <v>131</v>
      </c>
      <c r="F120" s="102">
        <v>45089</v>
      </c>
      <c r="G120" s="91">
        <v>39367.365600000005</v>
      </c>
      <c r="H120" s="103">
        <v>-3.0193690000000002</v>
      </c>
      <c r="I120" s="91">
        <v>-1.1886461420000003</v>
      </c>
      <c r="J120" s="92">
        <f t="shared" si="1"/>
        <v>4.2006705023998649E-3</v>
      </c>
      <c r="K120" s="92">
        <f>I120/'סכום נכסי הקרן'!$C$42</f>
        <v>-1.0399514422815905E-5</v>
      </c>
    </row>
    <row r="121" spans="2:11">
      <c r="B121" s="86" t="s">
        <v>2146</v>
      </c>
      <c r="C121" s="88" t="s">
        <v>2147</v>
      </c>
      <c r="D121" s="89" t="s">
        <v>533</v>
      </c>
      <c r="E121" s="89" t="s">
        <v>131</v>
      </c>
      <c r="F121" s="102">
        <v>45098</v>
      </c>
      <c r="G121" s="91">
        <v>466843.00000000006</v>
      </c>
      <c r="H121" s="103">
        <v>-2.3075450000000002</v>
      </c>
      <c r="I121" s="91">
        <v>-10.772610000000002</v>
      </c>
      <c r="J121" s="92">
        <f t="shared" si="1"/>
        <v>3.8070358756826558E-2</v>
      </c>
      <c r="K121" s="92">
        <f>I121/'סכום נכסי הקרן'!$C$42</f>
        <v>-9.4250011931953798E-5</v>
      </c>
    </row>
    <row r="122" spans="2:11">
      <c r="B122" s="86" t="s">
        <v>2148</v>
      </c>
      <c r="C122" s="88" t="s">
        <v>2149</v>
      </c>
      <c r="D122" s="89" t="s">
        <v>533</v>
      </c>
      <c r="E122" s="89" t="s">
        <v>131</v>
      </c>
      <c r="F122" s="102">
        <v>45089</v>
      </c>
      <c r="G122" s="91">
        <v>19905.359567000003</v>
      </c>
      <c r="H122" s="103">
        <v>-2.9878130000000001</v>
      </c>
      <c r="I122" s="91">
        <v>-0.59473494500000013</v>
      </c>
      <c r="J122" s="92">
        <f t="shared" si="1"/>
        <v>2.1017908121960709E-3</v>
      </c>
      <c r="K122" s="92">
        <f>I122/'סכום נכסי הקרן'!$C$42</f>
        <v>-5.2033607141259068E-6</v>
      </c>
    </row>
    <row r="123" spans="2:11">
      <c r="B123" s="86" t="s">
        <v>2148</v>
      </c>
      <c r="C123" s="88" t="s">
        <v>2150</v>
      </c>
      <c r="D123" s="89" t="s">
        <v>533</v>
      </c>
      <c r="E123" s="89" t="s">
        <v>131</v>
      </c>
      <c r="F123" s="102">
        <v>45089</v>
      </c>
      <c r="G123" s="91">
        <v>68913.99904200001</v>
      </c>
      <c r="H123" s="103">
        <v>-2.9878130000000001</v>
      </c>
      <c r="I123" s="91">
        <v>-2.0590215060000001</v>
      </c>
      <c r="J123" s="92">
        <f t="shared" si="1"/>
        <v>7.2765734043505987E-3</v>
      </c>
      <c r="K123" s="92">
        <f>I123/'סכום נכסי הקרן'!$C$42</f>
        <v>-1.8014464601303624E-5</v>
      </c>
    </row>
    <row r="124" spans="2:11">
      <c r="B124" s="86" t="s">
        <v>2151</v>
      </c>
      <c r="C124" s="88" t="s">
        <v>2152</v>
      </c>
      <c r="D124" s="89" t="s">
        <v>533</v>
      </c>
      <c r="E124" s="89" t="s">
        <v>131</v>
      </c>
      <c r="F124" s="102">
        <v>45098</v>
      </c>
      <c r="G124" s="91">
        <v>61973.288454000009</v>
      </c>
      <c r="H124" s="103">
        <v>-2.960321</v>
      </c>
      <c r="I124" s="91">
        <v>-1.8346085490000004</v>
      </c>
      <c r="J124" s="92">
        <f t="shared" si="1"/>
        <v>6.4834989513934899E-3</v>
      </c>
      <c r="K124" s="92">
        <f>I124/'סכום נכסי הקרן'!$C$42</f>
        <v>-1.6051066327817905E-5</v>
      </c>
    </row>
    <row r="125" spans="2:11">
      <c r="B125" s="86" t="s">
        <v>2153</v>
      </c>
      <c r="C125" s="88" t="s">
        <v>2154</v>
      </c>
      <c r="D125" s="89" t="s">
        <v>533</v>
      </c>
      <c r="E125" s="89" t="s">
        <v>131</v>
      </c>
      <c r="F125" s="102">
        <v>44987</v>
      </c>
      <c r="G125" s="91">
        <v>9963.4885750000012</v>
      </c>
      <c r="H125" s="103">
        <v>-2.4015339999999998</v>
      </c>
      <c r="I125" s="91">
        <v>-0.23927652300000002</v>
      </c>
      <c r="J125" s="92">
        <f t="shared" si="1"/>
        <v>8.4560223313533687E-4</v>
      </c>
      <c r="K125" s="92">
        <f>I125/'סכום נכסי הקרן'!$C$42</f>
        <v>-2.0934402292282384E-6</v>
      </c>
    </row>
    <row r="126" spans="2:11">
      <c r="B126" s="86" t="s">
        <v>2153</v>
      </c>
      <c r="C126" s="88" t="s">
        <v>2155</v>
      </c>
      <c r="D126" s="89" t="s">
        <v>533</v>
      </c>
      <c r="E126" s="89" t="s">
        <v>131</v>
      </c>
      <c r="F126" s="102">
        <v>44987</v>
      </c>
      <c r="G126" s="91">
        <v>29738.864575000003</v>
      </c>
      <c r="H126" s="103">
        <v>-2.4015339999999998</v>
      </c>
      <c r="I126" s="91">
        <v>-0.71418882700000008</v>
      </c>
      <c r="J126" s="92">
        <f t="shared" si="1"/>
        <v>2.5239403323806522E-3</v>
      </c>
      <c r="K126" s="92">
        <f>I126/'סכום נכסי הקרן'!$C$42</f>
        <v>-6.2484676848431422E-6</v>
      </c>
    </row>
    <row r="127" spans="2:11">
      <c r="B127" s="86" t="s">
        <v>2156</v>
      </c>
      <c r="C127" s="88" t="s">
        <v>2157</v>
      </c>
      <c r="D127" s="89" t="s">
        <v>533</v>
      </c>
      <c r="E127" s="89" t="s">
        <v>131</v>
      </c>
      <c r="F127" s="102">
        <v>45097</v>
      </c>
      <c r="G127" s="91">
        <v>29574.870480000005</v>
      </c>
      <c r="H127" s="103">
        <v>-2.384309</v>
      </c>
      <c r="I127" s="91">
        <v>-0.70515642500000009</v>
      </c>
      <c r="J127" s="92">
        <f t="shared" si="1"/>
        <v>2.4920198614292416E-3</v>
      </c>
      <c r="K127" s="92">
        <f>I127/'סכום נכסי הקרן'!$C$42</f>
        <v>-6.1694428249183693E-6</v>
      </c>
    </row>
    <row r="128" spans="2:11">
      <c r="B128" s="86" t="s">
        <v>2158</v>
      </c>
      <c r="C128" s="88" t="s">
        <v>2159</v>
      </c>
      <c r="D128" s="89" t="s">
        <v>533</v>
      </c>
      <c r="E128" s="89" t="s">
        <v>131</v>
      </c>
      <c r="F128" s="102">
        <v>44987</v>
      </c>
      <c r="G128" s="91">
        <v>59797.56036000001</v>
      </c>
      <c r="H128" s="103">
        <v>-2.3730570000000002</v>
      </c>
      <c r="I128" s="91">
        <v>-1.4190302460000002</v>
      </c>
      <c r="J128" s="92">
        <f t="shared" si="1"/>
        <v>5.0148469639212639E-3</v>
      </c>
      <c r="K128" s="92">
        <f>I128/'סכום נכסי הקרן'!$C$42</f>
        <v>-1.2415154509195386E-5</v>
      </c>
    </row>
    <row r="129" spans="2:11">
      <c r="B129" s="86" t="s">
        <v>2160</v>
      </c>
      <c r="C129" s="88" t="s">
        <v>2161</v>
      </c>
      <c r="D129" s="89" t="s">
        <v>533</v>
      </c>
      <c r="E129" s="89" t="s">
        <v>131</v>
      </c>
      <c r="F129" s="102">
        <v>45001</v>
      </c>
      <c r="G129" s="91">
        <v>34034.544000000009</v>
      </c>
      <c r="H129" s="103">
        <v>-2.5197099999999999</v>
      </c>
      <c r="I129" s="91">
        <v>-0.85757187500000009</v>
      </c>
      <c r="J129" s="92">
        <f t="shared" si="1"/>
        <v>3.0306554252882466E-3</v>
      </c>
      <c r="K129" s="92">
        <f>I129/'סכום נכסי הקרן'!$C$42</f>
        <v>-7.502931921907317E-6</v>
      </c>
    </row>
    <row r="130" spans="2:11">
      <c r="B130" s="86" t="s">
        <v>2162</v>
      </c>
      <c r="C130" s="88" t="s">
        <v>2163</v>
      </c>
      <c r="D130" s="89" t="s">
        <v>533</v>
      </c>
      <c r="E130" s="89" t="s">
        <v>131</v>
      </c>
      <c r="F130" s="102">
        <v>45001</v>
      </c>
      <c r="G130" s="91">
        <v>851.33630200000016</v>
      </c>
      <c r="H130" s="103">
        <v>-2.4627870000000001</v>
      </c>
      <c r="I130" s="91">
        <v>-2.0966596000000004E-2</v>
      </c>
      <c r="J130" s="92">
        <f t="shared" si="1"/>
        <v>7.4095862713812594E-5</v>
      </c>
      <c r="K130" s="92">
        <f>I130/'סכום נכסי הקרן'!$C$42</f>
        <v>-1.8343761847615896E-7</v>
      </c>
    </row>
    <row r="131" spans="2:11">
      <c r="B131" s="86" t="s">
        <v>2162</v>
      </c>
      <c r="C131" s="88" t="s">
        <v>2164</v>
      </c>
      <c r="D131" s="89" t="s">
        <v>533</v>
      </c>
      <c r="E131" s="89" t="s">
        <v>131</v>
      </c>
      <c r="F131" s="102">
        <v>45001</v>
      </c>
      <c r="G131" s="91">
        <v>93279.87738000002</v>
      </c>
      <c r="H131" s="103">
        <v>-2.4627859999999999</v>
      </c>
      <c r="I131" s="91">
        <v>-2.2972841540000002</v>
      </c>
      <c r="J131" s="92">
        <f t="shared" si="1"/>
        <v>8.118592607469572E-3</v>
      </c>
      <c r="K131" s="92">
        <f>I131/'סכום נכסי הקרן'!$C$42</f>
        <v>-2.009903439608306E-5</v>
      </c>
    </row>
    <row r="132" spans="2:11">
      <c r="B132" s="86" t="s">
        <v>2165</v>
      </c>
      <c r="C132" s="88" t="s">
        <v>2166</v>
      </c>
      <c r="D132" s="89" t="s">
        <v>533</v>
      </c>
      <c r="E132" s="89" t="s">
        <v>131</v>
      </c>
      <c r="F132" s="102">
        <v>45001</v>
      </c>
      <c r="G132" s="91">
        <v>79863.111760000014</v>
      </c>
      <c r="H132" s="103">
        <v>-2.4627859999999999</v>
      </c>
      <c r="I132" s="91">
        <v>-1.9668578740000002</v>
      </c>
      <c r="J132" s="92">
        <f t="shared" si="1"/>
        <v>6.9508675137101563E-3</v>
      </c>
      <c r="K132" s="92">
        <f>I132/'סכום נכסי הקרן'!$C$42</f>
        <v>-1.7208121160327649E-5</v>
      </c>
    </row>
    <row r="133" spans="2:11">
      <c r="B133" s="86" t="s">
        <v>2167</v>
      </c>
      <c r="C133" s="88" t="s">
        <v>2168</v>
      </c>
      <c r="D133" s="89" t="s">
        <v>533</v>
      </c>
      <c r="E133" s="89" t="s">
        <v>131</v>
      </c>
      <c r="F133" s="102">
        <v>44987</v>
      </c>
      <c r="G133" s="91">
        <v>43448.851248000006</v>
      </c>
      <c r="H133" s="103">
        <v>-2.1335229999999998</v>
      </c>
      <c r="I133" s="91">
        <v>-0.92699125300000018</v>
      </c>
      <c r="J133" s="92">
        <f t="shared" si="1"/>
        <v>3.2759832172658413E-3</v>
      </c>
      <c r="K133" s="92">
        <f>I133/'סכום נכסי הקרן'!$C$42</f>
        <v>-8.1102849407958511E-6</v>
      </c>
    </row>
    <row r="134" spans="2:11">
      <c r="B134" s="86" t="s">
        <v>2169</v>
      </c>
      <c r="C134" s="88" t="s">
        <v>2170</v>
      </c>
      <c r="D134" s="89" t="s">
        <v>533</v>
      </c>
      <c r="E134" s="89" t="s">
        <v>131</v>
      </c>
      <c r="F134" s="102">
        <v>44987</v>
      </c>
      <c r="G134" s="91">
        <v>59248.433520000006</v>
      </c>
      <c r="H134" s="103">
        <v>-2.1335229999999998</v>
      </c>
      <c r="I134" s="91">
        <v>-1.264078982</v>
      </c>
      <c r="J134" s="92">
        <f t="shared" si="1"/>
        <v>4.4672498439750526E-3</v>
      </c>
      <c r="K134" s="92">
        <f>I134/'סכום נכסי הקרן'!$C$42</f>
        <v>-1.1059479470289185E-5</v>
      </c>
    </row>
    <row r="135" spans="2:11">
      <c r="B135" s="86" t="s">
        <v>2171</v>
      </c>
      <c r="C135" s="88" t="s">
        <v>2172</v>
      </c>
      <c r="D135" s="89" t="s">
        <v>533</v>
      </c>
      <c r="E135" s="89" t="s">
        <v>131</v>
      </c>
      <c r="F135" s="102">
        <v>44987</v>
      </c>
      <c r="G135" s="91">
        <v>10367.308230000002</v>
      </c>
      <c r="H135" s="103">
        <v>-2.1099890000000001</v>
      </c>
      <c r="I135" s="91">
        <v>-0.21874910400000003</v>
      </c>
      <c r="J135" s="92">
        <f t="shared" si="1"/>
        <v>7.7305842010565347E-4</v>
      </c>
      <c r="K135" s="92">
        <f>I135/'סכום נכסי הקרן'!$C$42</f>
        <v>-1.9138449885500542E-6</v>
      </c>
    </row>
    <row r="136" spans="2:11">
      <c r="B136" s="86" t="s">
        <v>2173</v>
      </c>
      <c r="C136" s="88" t="s">
        <v>2174</v>
      </c>
      <c r="D136" s="89" t="s">
        <v>533</v>
      </c>
      <c r="E136" s="89" t="s">
        <v>131</v>
      </c>
      <c r="F136" s="102">
        <v>44987</v>
      </c>
      <c r="G136" s="91">
        <v>49387.401900000004</v>
      </c>
      <c r="H136" s="103">
        <v>-2.1051760000000002</v>
      </c>
      <c r="I136" s="91">
        <v>-1.0396918510000002</v>
      </c>
      <c r="J136" s="92">
        <f t="shared" si="1"/>
        <v>3.6742666599941022E-3</v>
      </c>
      <c r="K136" s="92">
        <f>I136/'סכום נכסי הקרן'!$C$42</f>
        <v>-9.0963071495491916E-6</v>
      </c>
    </row>
    <row r="137" spans="2:11">
      <c r="B137" s="86" t="s">
        <v>2175</v>
      </c>
      <c r="C137" s="88" t="s">
        <v>2176</v>
      </c>
      <c r="D137" s="89" t="s">
        <v>533</v>
      </c>
      <c r="E137" s="89" t="s">
        <v>131</v>
      </c>
      <c r="F137" s="102">
        <v>44987</v>
      </c>
      <c r="G137" s="91">
        <v>67185.508512000015</v>
      </c>
      <c r="H137" s="103">
        <v>-2.0768450000000001</v>
      </c>
      <c r="I137" s="91">
        <v>-1.3953389899999999</v>
      </c>
      <c r="J137" s="92">
        <f t="shared" si="1"/>
        <v>4.9311221641448093E-3</v>
      </c>
      <c r="K137" s="92">
        <f>I137/'סכום נכסי הקרן'!$C$42</f>
        <v>-1.2207878727311239E-5</v>
      </c>
    </row>
    <row r="138" spans="2:11">
      <c r="B138" s="86" t="s">
        <v>2177</v>
      </c>
      <c r="C138" s="88" t="s">
        <v>2178</v>
      </c>
      <c r="D138" s="89" t="s">
        <v>533</v>
      </c>
      <c r="E138" s="89" t="s">
        <v>131</v>
      </c>
      <c r="F138" s="102">
        <v>45033</v>
      </c>
      <c r="G138" s="91">
        <v>49402.479930000009</v>
      </c>
      <c r="H138" s="103">
        <v>-2.0740129999999999</v>
      </c>
      <c r="I138" s="91">
        <v>-1.024613821</v>
      </c>
      <c r="J138" s="92">
        <f t="shared" si="1"/>
        <v>3.6209809649354117E-3</v>
      </c>
      <c r="K138" s="92">
        <f>I138/'סכום נכסי הקרן'!$C$42</f>
        <v>-8.9643888393708437E-6</v>
      </c>
    </row>
    <row r="139" spans="2:11">
      <c r="B139" s="86" t="s">
        <v>2179</v>
      </c>
      <c r="C139" s="88" t="s">
        <v>2180</v>
      </c>
      <c r="D139" s="89" t="s">
        <v>533</v>
      </c>
      <c r="E139" s="89" t="s">
        <v>131</v>
      </c>
      <c r="F139" s="102">
        <v>45034</v>
      </c>
      <c r="G139" s="91">
        <v>39537.336120000007</v>
      </c>
      <c r="H139" s="103">
        <v>-1.947802</v>
      </c>
      <c r="I139" s="91">
        <v>-0.77010901200000015</v>
      </c>
      <c r="J139" s="92">
        <f t="shared" si="1"/>
        <v>2.7215620326648091E-3</v>
      </c>
      <c r="K139" s="92">
        <f>I139/'סכום נכסי הקרן'!$C$42</f>
        <v>-6.7377157039849348E-6</v>
      </c>
    </row>
    <row r="140" spans="2:11">
      <c r="B140" s="86" t="s">
        <v>2181</v>
      </c>
      <c r="C140" s="88" t="s">
        <v>2182</v>
      </c>
      <c r="D140" s="89" t="s">
        <v>533</v>
      </c>
      <c r="E140" s="89" t="s">
        <v>131</v>
      </c>
      <c r="F140" s="102">
        <v>45033</v>
      </c>
      <c r="G140" s="91">
        <v>39560.364384000008</v>
      </c>
      <c r="H140" s="103">
        <v>-1.9749829999999999</v>
      </c>
      <c r="I140" s="91">
        <v>-0.78131061700000004</v>
      </c>
      <c r="J140" s="92">
        <f t="shared" ref="J140:J203" si="2">IFERROR(I140/$I$11,0)</f>
        <v>2.7611484579602814E-3</v>
      </c>
      <c r="K140" s="92">
        <f>I140/'סכום נכסי הקרן'!$C$42</f>
        <v>-6.8357190109743291E-6</v>
      </c>
    </row>
    <row r="141" spans="2:11">
      <c r="B141" s="86" t="s">
        <v>2183</v>
      </c>
      <c r="C141" s="88" t="s">
        <v>2184</v>
      </c>
      <c r="D141" s="89" t="s">
        <v>533</v>
      </c>
      <c r="E141" s="89" t="s">
        <v>131</v>
      </c>
      <c r="F141" s="102">
        <v>45034</v>
      </c>
      <c r="G141" s="91">
        <v>38423.307662000007</v>
      </c>
      <c r="H141" s="103">
        <v>-1.877162</v>
      </c>
      <c r="I141" s="91">
        <v>-0.72126767800000013</v>
      </c>
      <c r="J141" s="92">
        <f t="shared" si="2"/>
        <v>2.5489569622555034E-3</v>
      </c>
      <c r="K141" s="92">
        <f>I141/'סכום נכסי הקרן'!$C$42</f>
        <v>-6.3104008460004223E-6</v>
      </c>
    </row>
    <row r="142" spans="2:11">
      <c r="B142" s="86" t="s">
        <v>2185</v>
      </c>
      <c r="C142" s="88" t="s">
        <v>2186</v>
      </c>
      <c r="D142" s="89" t="s">
        <v>533</v>
      </c>
      <c r="E142" s="89" t="s">
        <v>131</v>
      </c>
      <c r="F142" s="102">
        <v>45034</v>
      </c>
      <c r="G142" s="91">
        <v>49462.792050000004</v>
      </c>
      <c r="H142" s="103">
        <v>-1.863046</v>
      </c>
      <c r="I142" s="91">
        <v>-0.92151436400000009</v>
      </c>
      <c r="J142" s="92">
        <f t="shared" si="2"/>
        <v>3.2566279144096793E-3</v>
      </c>
      <c r="K142" s="92">
        <f>I142/'סכום נכסי הקרן'!$C$42</f>
        <v>-8.062367411654818E-6</v>
      </c>
    </row>
    <row r="143" spans="2:11">
      <c r="B143" s="86" t="s">
        <v>2185</v>
      </c>
      <c r="C143" s="88" t="s">
        <v>2187</v>
      </c>
      <c r="D143" s="89" t="s">
        <v>533</v>
      </c>
      <c r="E143" s="89" t="s">
        <v>131</v>
      </c>
      <c r="F143" s="102">
        <v>45034</v>
      </c>
      <c r="G143" s="91">
        <v>51172.355010000014</v>
      </c>
      <c r="H143" s="103">
        <v>-1.863046</v>
      </c>
      <c r="I143" s="91">
        <v>-0.95336430200000011</v>
      </c>
      <c r="J143" s="92">
        <f t="shared" si="2"/>
        <v>3.3691854623059351E-3</v>
      </c>
      <c r="K143" s="92">
        <f>I143/'סכום נכסי הקרן'!$C$42</f>
        <v>-8.3410238409260886E-6</v>
      </c>
    </row>
    <row r="144" spans="2:11">
      <c r="B144" s="86" t="s">
        <v>2188</v>
      </c>
      <c r="C144" s="88" t="s">
        <v>2189</v>
      </c>
      <c r="D144" s="89" t="s">
        <v>533</v>
      </c>
      <c r="E144" s="89" t="s">
        <v>131</v>
      </c>
      <c r="F144" s="102">
        <v>45034</v>
      </c>
      <c r="G144" s="91">
        <v>44516.512844999997</v>
      </c>
      <c r="H144" s="103">
        <v>-1.863046</v>
      </c>
      <c r="I144" s="91">
        <v>-0.82936292800000011</v>
      </c>
      <c r="J144" s="92">
        <f t="shared" si="2"/>
        <v>2.9309651243823098E-3</v>
      </c>
      <c r="K144" s="92">
        <f>I144/'סכום נכסי הקרן'!$C$42</f>
        <v>-7.256130673988953E-6</v>
      </c>
    </row>
    <row r="145" spans="2:11">
      <c r="B145" s="86" t="s">
        <v>2190</v>
      </c>
      <c r="C145" s="88" t="s">
        <v>2191</v>
      </c>
      <c r="D145" s="89" t="s">
        <v>533</v>
      </c>
      <c r="E145" s="89" t="s">
        <v>131</v>
      </c>
      <c r="F145" s="102">
        <v>45034</v>
      </c>
      <c r="G145" s="91">
        <v>39577.909728000006</v>
      </c>
      <c r="H145" s="103">
        <v>-1.9009480000000001</v>
      </c>
      <c r="I145" s="91">
        <v>-0.75235531700000002</v>
      </c>
      <c r="J145" s="92">
        <f t="shared" si="2"/>
        <v>2.6588205486688899E-3</v>
      </c>
      <c r="K145" s="92">
        <f>I145/'סכום נכסי הקרן'!$C$42</f>
        <v>-6.5823878896867949E-6</v>
      </c>
    </row>
    <row r="146" spans="2:11">
      <c r="B146" s="86" t="s">
        <v>2192</v>
      </c>
      <c r="C146" s="88" t="s">
        <v>2193</v>
      </c>
      <c r="D146" s="89" t="s">
        <v>533</v>
      </c>
      <c r="E146" s="89" t="s">
        <v>131</v>
      </c>
      <c r="F146" s="102">
        <v>45097</v>
      </c>
      <c r="G146" s="91">
        <v>71849.828556000008</v>
      </c>
      <c r="H146" s="103">
        <v>-2.4463590000000002</v>
      </c>
      <c r="I146" s="91">
        <v>-1.7577049670000002</v>
      </c>
      <c r="J146" s="92">
        <f t="shared" si="2"/>
        <v>6.2117220137316758E-3</v>
      </c>
      <c r="K146" s="92">
        <f>I146/'סכום נכסי הקרן'!$C$42</f>
        <v>-1.5378233697553745E-5</v>
      </c>
    </row>
    <row r="147" spans="2:11">
      <c r="B147" s="86" t="s">
        <v>2194</v>
      </c>
      <c r="C147" s="88" t="s">
        <v>2195</v>
      </c>
      <c r="D147" s="89" t="s">
        <v>533</v>
      </c>
      <c r="E147" s="89" t="s">
        <v>131</v>
      </c>
      <c r="F147" s="102">
        <v>45007</v>
      </c>
      <c r="G147" s="91">
        <v>57416.589948000008</v>
      </c>
      <c r="H147" s="103">
        <v>-1.6810039999999999</v>
      </c>
      <c r="I147" s="91">
        <v>-0.9651753740000002</v>
      </c>
      <c r="J147" s="92">
        <f t="shared" si="2"/>
        <v>3.4109257414344576E-3</v>
      </c>
      <c r="K147" s="92">
        <f>I147/'סכום נכסי הקרן'!$C$42</f>
        <v>-8.4443593999901567E-6</v>
      </c>
    </row>
    <row r="148" spans="2:11">
      <c r="B148" s="86" t="s">
        <v>2196</v>
      </c>
      <c r="C148" s="88" t="s">
        <v>2197</v>
      </c>
      <c r="D148" s="89" t="s">
        <v>533</v>
      </c>
      <c r="E148" s="89" t="s">
        <v>131</v>
      </c>
      <c r="F148" s="102">
        <v>45097</v>
      </c>
      <c r="G148" s="91">
        <v>93512.947590000011</v>
      </c>
      <c r="H148" s="103">
        <v>-2.4179889999999999</v>
      </c>
      <c r="I148" s="91">
        <v>-2.2611324780000004</v>
      </c>
      <c r="J148" s="92">
        <f t="shared" si="2"/>
        <v>7.9908327354440787E-3</v>
      </c>
      <c r="K148" s="92">
        <f>I148/'סכום נכסי הקרן'!$C$42</f>
        <v>-1.9782741882536196E-5</v>
      </c>
    </row>
    <row r="149" spans="2:11">
      <c r="B149" s="86" t="s">
        <v>2196</v>
      </c>
      <c r="C149" s="88" t="s">
        <v>2198</v>
      </c>
      <c r="D149" s="89" t="s">
        <v>533</v>
      </c>
      <c r="E149" s="89" t="s">
        <v>131</v>
      </c>
      <c r="F149" s="102">
        <v>45097</v>
      </c>
      <c r="G149" s="91">
        <v>9899.4120600000024</v>
      </c>
      <c r="H149" s="103">
        <v>-2.4179889999999999</v>
      </c>
      <c r="I149" s="91">
        <v>-0.23936666200000001</v>
      </c>
      <c r="J149" s="92">
        <f t="shared" si="2"/>
        <v>8.4592078398494348E-4</v>
      </c>
      <c r="K149" s="92">
        <f>I149/'סכום נכסי הקרן'!$C$42</f>
        <v>-2.0942288590798282E-6</v>
      </c>
    </row>
    <row r="150" spans="2:11">
      <c r="B150" s="86" t="s">
        <v>2199</v>
      </c>
      <c r="C150" s="88" t="s">
        <v>2200</v>
      </c>
      <c r="D150" s="89" t="s">
        <v>533</v>
      </c>
      <c r="E150" s="89" t="s">
        <v>131</v>
      </c>
      <c r="F150" s="102">
        <v>45007</v>
      </c>
      <c r="G150" s="91">
        <v>74266.151400000017</v>
      </c>
      <c r="H150" s="103">
        <v>-1.6528529999999999</v>
      </c>
      <c r="I150" s="91">
        <v>-1.2275106520000001</v>
      </c>
      <c r="J150" s="92">
        <f t="shared" si="2"/>
        <v>4.3380175184533805E-3</v>
      </c>
      <c r="K150" s="92">
        <f>I150/'סכום נכסי הקרן'!$C$42</f>
        <v>-1.0739541633606003E-5</v>
      </c>
    </row>
    <row r="151" spans="2:11">
      <c r="B151" s="86" t="s">
        <v>2201</v>
      </c>
      <c r="C151" s="88" t="s">
        <v>2202</v>
      </c>
      <c r="D151" s="89" t="s">
        <v>533</v>
      </c>
      <c r="E151" s="89" t="s">
        <v>131</v>
      </c>
      <c r="F151" s="102">
        <v>45097</v>
      </c>
      <c r="G151" s="91">
        <v>17073.996240000004</v>
      </c>
      <c r="H151" s="103">
        <v>-2.389634</v>
      </c>
      <c r="I151" s="91">
        <v>-0.40800597600000005</v>
      </c>
      <c r="J151" s="92">
        <f t="shared" si="2"/>
        <v>1.4418914154739814E-3</v>
      </c>
      <c r="K151" s="92">
        <f>I151/'סכום נכסי הקרן'!$C$42</f>
        <v>-3.569661215462961E-6</v>
      </c>
    </row>
    <row r="152" spans="2:11">
      <c r="B152" s="86" t="s">
        <v>2201</v>
      </c>
      <c r="C152" s="88" t="s">
        <v>2203</v>
      </c>
      <c r="D152" s="89" t="s">
        <v>533</v>
      </c>
      <c r="E152" s="89" t="s">
        <v>131</v>
      </c>
      <c r="F152" s="102">
        <v>45097</v>
      </c>
      <c r="G152" s="91">
        <v>54461.84436000001</v>
      </c>
      <c r="H152" s="103">
        <v>-2.389634</v>
      </c>
      <c r="I152" s="91">
        <v>-1.301438614</v>
      </c>
      <c r="J152" s="92">
        <f t="shared" si="2"/>
        <v>4.5992786274604864E-3</v>
      </c>
      <c r="K152" s="92">
        <f>I152/'סכום נכסי הקרן'!$C$42</f>
        <v>-1.1386340441007832E-5</v>
      </c>
    </row>
    <row r="153" spans="2:11">
      <c r="B153" s="86" t="s">
        <v>2204</v>
      </c>
      <c r="C153" s="88" t="s">
        <v>2205</v>
      </c>
      <c r="D153" s="89" t="s">
        <v>533</v>
      </c>
      <c r="E153" s="89" t="s">
        <v>131</v>
      </c>
      <c r="F153" s="102">
        <v>45034</v>
      </c>
      <c r="G153" s="91">
        <v>49513.509060000004</v>
      </c>
      <c r="H153" s="103">
        <v>-1.816317</v>
      </c>
      <c r="I153" s="91">
        <v>-0.8993222460000001</v>
      </c>
      <c r="J153" s="92">
        <f t="shared" si="2"/>
        <v>3.1782010620652773E-3</v>
      </c>
      <c r="K153" s="92">
        <f>I153/'סכום נכסי הקרן'!$C$42</f>
        <v>-7.8682076503439258E-6</v>
      </c>
    </row>
    <row r="154" spans="2:11">
      <c r="B154" s="86" t="s">
        <v>2206</v>
      </c>
      <c r="C154" s="88" t="s">
        <v>2207</v>
      </c>
      <c r="D154" s="89" t="s">
        <v>533</v>
      </c>
      <c r="E154" s="89" t="s">
        <v>131</v>
      </c>
      <c r="F154" s="102">
        <v>44985</v>
      </c>
      <c r="G154" s="91">
        <v>29710.572750000003</v>
      </c>
      <c r="H154" s="103">
        <v>-1.846265</v>
      </c>
      <c r="I154" s="91">
        <v>-0.54853598699999995</v>
      </c>
      <c r="J154" s="92">
        <f t="shared" si="2"/>
        <v>1.9385238875369985E-3</v>
      </c>
      <c r="K154" s="92">
        <f>I154/'סכום נכסי הקרן'!$C$42</f>
        <v>-4.7991641134187573E-6</v>
      </c>
    </row>
    <row r="155" spans="2:11">
      <c r="B155" s="86" t="s">
        <v>2206</v>
      </c>
      <c r="C155" s="88" t="s">
        <v>2208</v>
      </c>
      <c r="D155" s="89" t="s">
        <v>533</v>
      </c>
      <c r="E155" s="89" t="s">
        <v>131</v>
      </c>
      <c r="F155" s="102">
        <v>44985</v>
      </c>
      <c r="G155" s="91">
        <v>100119.89562500002</v>
      </c>
      <c r="H155" s="103">
        <v>-1.846265</v>
      </c>
      <c r="I155" s="91">
        <v>-1.8484788650000004</v>
      </c>
      <c r="J155" s="92">
        <f t="shared" si="2"/>
        <v>6.5325165902192289E-3</v>
      </c>
      <c r="K155" s="92">
        <f>I155/'סכום נכסי הקרן'!$C$42</f>
        <v>-1.6172418298092514E-5</v>
      </c>
    </row>
    <row r="156" spans="2:11">
      <c r="B156" s="86" t="s">
        <v>2209</v>
      </c>
      <c r="C156" s="88" t="s">
        <v>2210</v>
      </c>
      <c r="D156" s="89" t="s">
        <v>533</v>
      </c>
      <c r="E156" s="89" t="s">
        <v>131</v>
      </c>
      <c r="F156" s="102">
        <v>44991</v>
      </c>
      <c r="G156" s="91">
        <v>60071.937375000009</v>
      </c>
      <c r="H156" s="103">
        <v>-1.8174630000000001</v>
      </c>
      <c r="I156" s="91">
        <v>-1.091784938</v>
      </c>
      <c r="J156" s="92">
        <f t="shared" si="2"/>
        <v>3.8583634119270663E-3</v>
      </c>
      <c r="K156" s="92">
        <f>I156/'סכום נכסי הקרן'!$C$42</f>
        <v>-9.5520717294720047E-6</v>
      </c>
    </row>
    <row r="157" spans="2:11">
      <c r="B157" s="86" t="s">
        <v>2211</v>
      </c>
      <c r="C157" s="88" t="s">
        <v>2212</v>
      </c>
      <c r="D157" s="89" t="s">
        <v>533</v>
      </c>
      <c r="E157" s="89" t="s">
        <v>131</v>
      </c>
      <c r="F157" s="102">
        <v>44985</v>
      </c>
      <c r="G157" s="91">
        <v>12808.695718000003</v>
      </c>
      <c r="H157" s="103">
        <v>-1.834927</v>
      </c>
      <c r="I157" s="91">
        <v>-0.23503027100000004</v>
      </c>
      <c r="J157" s="92">
        <f t="shared" si="2"/>
        <v>8.3059599629840581E-4</v>
      </c>
      <c r="K157" s="92">
        <f>I157/'סכום נכסי הקרן'!$C$42</f>
        <v>-2.0562895942692005E-6</v>
      </c>
    </row>
    <row r="158" spans="2:11">
      <c r="B158" s="86" t="s">
        <v>2213</v>
      </c>
      <c r="C158" s="88" t="s">
        <v>2214</v>
      </c>
      <c r="D158" s="89" t="s">
        <v>533</v>
      </c>
      <c r="E158" s="89" t="s">
        <v>131</v>
      </c>
      <c r="F158" s="102">
        <v>44985</v>
      </c>
      <c r="G158" s="91">
        <v>29714.684940000003</v>
      </c>
      <c r="H158" s="103">
        <v>-1.832171</v>
      </c>
      <c r="I158" s="91">
        <v>-0.5444237970000001</v>
      </c>
      <c r="J158" s="92">
        <f t="shared" si="2"/>
        <v>1.9239914252482653E-3</v>
      </c>
      <c r="K158" s="92">
        <f>I158/'סכום נכסי הקרן'!$C$42</f>
        <v>-4.7631863924610275E-6</v>
      </c>
    </row>
    <row r="159" spans="2:11">
      <c r="B159" s="86" t="s">
        <v>2215</v>
      </c>
      <c r="C159" s="88" t="s">
        <v>2216</v>
      </c>
      <c r="D159" s="89" t="s">
        <v>533</v>
      </c>
      <c r="E159" s="89" t="s">
        <v>131</v>
      </c>
      <c r="F159" s="102">
        <v>45097</v>
      </c>
      <c r="G159" s="91">
        <v>104030.18262000002</v>
      </c>
      <c r="H159" s="103">
        <v>-2.3329710000000001</v>
      </c>
      <c r="I159" s="91">
        <v>-2.4269939630000001</v>
      </c>
      <c r="J159" s="92">
        <f t="shared" si="2"/>
        <v>8.5769865308464935E-3</v>
      </c>
      <c r="K159" s="92">
        <f>I159/'סכום נכסי הקרן'!$C$42</f>
        <v>-2.123387089772393E-5</v>
      </c>
    </row>
    <row r="160" spans="2:11">
      <c r="B160" s="86" t="s">
        <v>2217</v>
      </c>
      <c r="C160" s="88" t="s">
        <v>2218</v>
      </c>
      <c r="D160" s="89" t="s">
        <v>533</v>
      </c>
      <c r="E160" s="89" t="s">
        <v>131</v>
      </c>
      <c r="F160" s="102">
        <v>44985</v>
      </c>
      <c r="G160" s="91">
        <v>112965.80700200003</v>
      </c>
      <c r="H160" s="103">
        <v>-1.7870950000000001</v>
      </c>
      <c r="I160" s="91">
        <v>-2.0188061980000001</v>
      </c>
      <c r="J160" s="92">
        <f t="shared" si="2"/>
        <v>7.1344526738056071E-3</v>
      </c>
      <c r="K160" s="92">
        <f>I160/'סכום נכסי הקרן'!$C$42</f>
        <v>-1.7662619202756087E-5</v>
      </c>
    </row>
    <row r="161" spans="2:11">
      <c r="B161" s="86" t="s">
        <v>2217</v>
      </c>
      <c r="C161" s="88" t="s">
        <v>2219</v>
      </c>
      <c r="D161" s="89" t="s">
        <v>533</v>
      </c>
      <c r="E161" s="89" t="s">
        <v>131</v>
      </c>
      <c r="F161" s="102">
        <v>44985</v>
      </c>
      <c r="G161" s="91">
        <v>854.31432500000028</v>
      </c>
      <c r="H161" s="103">
        <v>-1.7870950000000001</v>
      </c>
      <c r="I161" s="91">
        <v>-1.5267407000000002E-2</v>
      </c>
      <c r="J161" s="92">
        <f t="shared" si="2"/>
        <v>5.3954952585908624E-5</v>
      </c>
      <c r="K161" s="92">
        <f>I161/'סכום נכסי הקרן'!$C$42</f>
        <v>-1.3357517741011648E-7</v>
      </c>
    </row>
    <row r="162" spans="2:11">
      <c r="B162" s="86" t="s">
        <v>2220</v>
      </c>
      <c r="C162" s="88" t="s">
        <v>2221</v>
      </c>
      <c r="D162" s="89" t="s">
        <v>533</v>
      </c>
      <c r="E162" s="89" t="s">
        <v>131</v>
      </c>
      <c r="F162" s="102">
        <v>44991</v>
      </c>
      <c r="G162" s="91">
        <v>34175.409196000008</v>
      </c>
      <c r="H162" s="103">
        <v>-1.7498640000000001</v>
      </c>
      <c r="I162" s="91">
        <v>-0.59802317500000013</v>
      </c>
      <c r="J162" s="92">
        <f t="shared" si="2"/>
        <v>2.1134114032854128E-3</v>
      </c>
      <c r="K162" s="92">
        <f>I162/'סכום נכסי הקרן'!$C$42</f>
        <v>-5.2321295748509312E-6</v>
      </c>
    </row>
    <row r="163" spans="2:11">
      <c r="B163" s="86" t="s">
        <v>2222</v>
      </c>
      <c r="C163" s="88" t="s">
        <v>2223</v>
      </c>
      <c r="D163" s="89" t="s">
        <v>533</v>
      </c>
      <c r="E163" s="89" t="s">
        <v>131</v>
      </c>
      <c r="F163" s="102">
        <v>45035</v>
      </c>
      <c r="G163" s="91">
        <v>131808.02607000002</v>
      </c>
      <c r="H163" s="103">
        <v>-1.6729270000000001</v>
      </c>
      <c r="I163" s="91">
        <v>-2.2050522729999997</v>
      </c>
      <c r="J163" s="92">
        <f t="shared" si="2"/>
        <v>7.7926455251481151E-3</v>
      </c>
      <c r="K163" s="92">
        <f>I163/'סכום נכסי הקרן'!$C$42</f>
        <v>-1.9292093841773884E-5</v>
      </c>
    </row>
    <row r="164" spans="2:11">
      <c r="B164" s="86" t="s">
        <v>2224</v>
      </c>
      <c r="C164" s="88" t="s">
        <v>2225</v>
      </c>
      <c r="D164" s="89" t="s">
        <v>533</v>
      </c>
      <c r="E164" s="89" t="s">
        <v>131</v>
      </c>
      <c r="F164" s="102">
        <v>45035</v>
      </c>
      <c r="G164" s="91">
        <v>25033.947680000005</v>
      </c>
      <c r="H164" s="103">
        <v>-1.6448100000000001</v>
      </c>
      <c r="I164" s="91">
        <v>-0.41176079499999996</v>
      </c>
      <c r="J164" s="92">
        <f t="shared" si="2"/>
        <v>1.4551609301409884E-3</v>
      </c>
      <c r="K164" s="92">
        <f>I164/'סכום נכסי הקרן'!$C$42</f>
        <v>-3.6025122827115035E-6</v>
      </c>
    </row>
    <row r="165" spans="2:11">
      <c r="B165" s="86" t="s">
        <v>2224</v>
      </c>
      <c r="C165" s="88" t="s">
        <v>2226</v>
      </c>
      <c r="D165" s="89" t="s">
        <v>533</v>
      </c>
      <c r="E165" s="89" t="s">
        <v>131</v>
      </c>
      <c r="F165" s="102">
        <v>45035</v>
      </c>
      <c r="G165" s="91">
        <v>41618.858240000009</v>
      </c>
      <c r="H165" s="103">
        <v>-1.6448100000000001</v>
      </c>
      <c r="I165" s="91">
        <v>-0.68455099700000022</v>
      </c>
      <c r="J165" s="92">
        <f t="shared" si="2"/>
        <v>2.4192003649193003E-3</v>
      </c>
      <c r="K165" s="92">
        <f>I165/'סכום נכסי הקרן'!$C$42</f>
        <v>-5.9891650802619675E-6</v>
      </c>
    </row>
    <row r="166" spans="2:11">
      <c r="B166" s="86" t="s">
        <v>2227</v>
      </c>
      <c r="C166" s="88" t="s">
        <v>2228</v>
      </c>
      <c r="D166" s="89" t="s">
        <v>533</v>
      </c>
      <c r="E166" s="89" t="s">
        <v>131</v>
      </c>
      <c r="F166" s="102">
        <v>45035</v>
      </c>
      <c r="G166" s="91">
        <v>86186.531936000014</v>
      </c>
      <c r="H166" s="103">
        <v>-1.6448100000000001</v>
      </c>
      <c r="I166" s="91">
        <v>-1.4176043950000004</v>
      </c>
      <c r="J166" s="92">
        <f t="shared" si="2"/>
        <v>5.0098080124411888E-3</v>
      </c>
      <c r="K166" s="92">
        <f>I166/'סכום נכסי הקרן'!$C$42</f>
        <v>-1.2402679679626399E-5</v>
      </c>
    </row>
    <row r="167" spans="2:11">
      <c r="B167" s="86" t="s">
        <v>2229</v>
      </c>
      <c r="C167" s="88" t="s">
        <v>2230</v>
      </c>
      <c r="D167" s="89" t="s">
        <v>533</v>
      </c>
      <c r="E167" s="89" t="s">
        <v>131</v>
      </c>
      <c r="F167" s="102">
        <v>44991</v>
      </c>
      <c r="G167" s="91">
        <v>86210.366707000008</v>
      </c>
      <c r="H167" s="103">
        <v>-1.6907890000000001</v>
      </c>
      <c r="I167" s="91">
        <v>-1.4576352750000003</v>
      </c>
      <c r="J167" s="92">
        <f t="shared" si="2"/>
        <v>5.1512769752042956E-3</v>
      </c>
      <c r="K167" s="92">
        <f>I167/'סכום נכסי הקרן'!$C$42</f>
        <v>-1.2752911509948542E-5</v>
      </c>
    </row>
    <row r="168" spans="2:11">
      <c r="B168" s="86" t="s">
        <v>2231</v>
      </c>
      <c r="C168" s="88" t="s">
        <v>2232</v>
      </c>
      <c r="D168" s="89" t="s">
        <v>533</v>
      </c>
      <c r="E168" s="89" t="s">
        <v>131</v>
      </c>
      <c r="F168" s="102">
        <v>45007</v>
      </c>
      <c r="G168" s="91">
        <v>39663.443280000007</v>
      </c>
      <c r="H168" s="103">
        <v>-1.6764049999999999</v>
      </c>
      <c r="I168" s="91">
        <v>-0.66492010100000021</v>
      </c>
      <c r="J168" s="92">
        <f t="shared" si="2"/>
        <v>2.349824860428007E-3</v>
      </c>
      <c r="K168" s="92">
        <f>I168/'סכום נכסי הקרן'!$C$42</f>
        <v>-5.8174135565147098E-6</v>
      </c>
    </row>
    <row r="169" spans="2:11">
      <c r="B169" s="86" t="s">
        <v>2231</v>
      </c>
      <c r="C169" s="88" t="s">
        <v>2233</v>
      </c>
      <c r="D169" s="89" t="s">
        <v>533</v>
      </c>
      <c r="E169" s="89" t="s">
        <v>131</v>
      </c>
      <c r="F169" s="102">
        <v>45007</v>
      </c>
      <c r="G169" s="91">
        <v>30073.383735000003</v>
      </c>
      <c r="H169" s="103">
        <v>-1.6764049999999999</v>
      </c>
      <c r="I169" s="91">
        <v>-0.50415182300000005</v>
      </c>
      <c r="J169" s="92">
        <f t="shared" si="2"/>
        <v>1.7816704372958941E-3</v>
      </c>
      <c r="K169" s="92">
        <f>I169/'סכום נכסי הקרן'!$C$42</f>
        <v>-4.4108452207279625E-6</v>
      </c>
    </row>
    <row r="170" spans="2:11">
      <c r="B170" s="86" t="s">
        <v>2231</v>
      </c>
      <c r="C170" s="88" t="s">
        <v>2234</v>
      </c>
      <c r="D170" s="89" t="s">
        <v>533</v>
      </c>
      <c r="E170" s="89" t="s">
        <v>131</v>
      </c>
      <c r="F170" s="102">
        <v>45007</v>
      </c>
      <c r="G170" s="91">
        <v>20815.183940000003</v>
      </c>
      <c r="H170" s="103">
        <v>-1.6764049999999999</v>
      </c>
      <c r="I170" s="91">
        <v>-0.34894686600000008</v>
      </c>
      <c r="J170" s="92">
        <f t="shared" si="2"/>
        <v>1.2331767673470296E-3</v>
      </c>
      <c r="K170" s="92">
        <f>I170/'סכום נכסי הקרן'!$C$42</f>
        <v>-3.0529506112370061E-6</v>
      </c>
    </row>
    <row r="171" spans="2:11">
      <c r="B171" s="86" t="s">
        <v>2235</v>
      </c>
      <c r="C171" s="88" t="s">
        <v>2236</v>
      </c>
      <c r="D171" s="89" t="s">
        <v>533</v>
      </c>
      <c r="E171" s="89" t="s">
        <v>131</v>
      </c>
      <c r="F171" s="102">
        <v>45036</v>
      </c>
      <c r="G171" s="91">
        <v>79326.886560000014</v>
      </c>
      <c r="H171" s="103">
        <v>-1.6097490000000001</v>
      </c>
      <c r="I171" s="91">
        <v>-1.276964019</v>
      </c>
      <c r="J171" s="92">
        <f t="shared" si="2"/>
        <v>4.5127855109290205E-3</v>
      </c>
      <c r="K171" s="92">
        <f>I171/'סכום נכסי הקרן'!$C$42</f>
        <v>-1.1172211193705671E-5</v>
      </c>
    </row>
    <row r="172" spans="2:11">
      <c r="B172" s="86" t="s">
        <v>2237</v>
      </c>
      <c r="C172" s="88" t="s">
        <v>2238</v>
      </c>
      <c r="D172" s="89" t="s">
        <v>533</v>
      </c>
      <c r="E172" s="89" t="s">
        <v>131</v>
      </c>
      <c r="F172" s="102">
        <v>45055</v>
      </c>
      <c r="G172" s="91">
        <v>84275.315880000009</v>
      </c>
      <c r="H172" s="103">
        <v>-1.483827</v>
      </c>
      <c r="I172" s="91">
        <v>-1.2504997910000002</v>
      </c>
      <c r="J172" s="92">
        <f t="shared" si="2"/>
        <v>4.4192610396836633E-3</v>
      </c>
      <c r="K172" s="92">
        <f>I172/'סכום נכסי הקרן'!$C$42</f>
        <v>-1.0940674564720687E-5</v>
      </c>
    </row>
    <row r="173" spans="2:11">
      <c r="B173" s="86" t="s">
        <v>2239</v>
      </c>
      <c r="C173" s="88" t="s">
        <v>2240</v>
      </c>
      <c r="D173" s="89" t="s">
        <v>533</v>
      </c>
      <c r="E173" s="89" t="s">
        <v>131</v>
      </c>
      <c r="F173" s="102">
        <v>45055</v>
      </c>
      <c r="G173" s="91">
        <v>70229.429900000017</v>
      </c>
      <c r="H173" s="103">
        <v>-1.483827</v>
      </c>
      <c r="I173" s="91">
        <v>-1.0420831600000002</v>
      </c>
      <c r="J173" s="92">
        <f t="shared" si="2"/>
        <v>3.6827175360147164E-3</v>
      </c>
      <c r="K173" s="92">
        <f>I173/'סכום נכסי הקרן'!$C$42</f>
        <v>-9.1172288112247747E-6</v>
      </c>
    </row>
    <row r="174" spans="2:11">
      <c r="B174" s="86" t="s">
        <v>2241</v>
      </c>
      <c r="C174" s="88" t="s">
        <v>2242</v>
      </c>
      <c r="D174" s="89" t="s">
        <v>533</v>
      </c>
      <c r="E174" s="89" t="s">
        <v>131</v>
      </c>
      <c r="F174" s="102">
        <v>45036</v>
      </c>
      <c r="G174" s="91">
        <v>39696.340800000005</v>
      </c>
      <c r="H174" s="103">
        <v>-1.525542</v>
      </c>
      <c r="I174" s="91">
        <v>-0.60558449000000003</v>
      </c>
      <c r="J174" s="92">
        <f t="shared" si="2"/>
        <v>2.1401330589216395E-3</v>
      </c>
      <c r="K174" s="92">
        <f>I174/'סכום נכסי הקרן'!$C$42</f>
        <v>-5.2982838335655095E-6</v>
      </c>
    </row>
    <row r="175" spans="2:11">
      <c r="B175" s="86" t="s">
        <v>2241</v>
      </c>
      <c r="C175" s="88" t="s">
        <v>2243</v>
      </c>
      <c r="D175" s="89" t="s">
        <v>533</v>
      </c>
      <c r="E175" s="89" t="s">
        <v>131</v>
      </c>
      <c r="F175" s="102">
        <v>45036</v>
      </c>
      <c r="G175" s="91">
        <v>40131.102800000008</v>
      </c>
      <c r="H175" s="103">
        <v>-1.525542</v>
      </c>
      <c r="I175" s="91">
        <v>-0.61221696800000003</v>
      </c>
      <c r="J175" s="92">
        <f t="shared" si="2"/>
        <v>2.1635722084784098E-3</v>
      </c>
      <c r="K175" s="92">
        <f>I175/'סכום נכסי הקרן'!$C$42</f>
        <v>-5.356311658822195E-6</v>
      </c>
    </row>
    <row r="176" spans="2:11">
      <c r="B176" s="86" t="s">
        <v>2244</v>
      </c>
      <c r="C176" s="88" t="s">
        <v>2245</v>
      </c>
      <c r="D176" s="89" t="s">
        <v>533</v>
      </c>
      <c r="E176" s="89" t="s">
        <v>131</v>
      </c>
      <c r="F176" s="102">
        <v>45036</v>
      </c>
      <c r="G176" s="91">
        <v>50163.878500000006</v>
      </c>
      <c r="H176" s="103">
        <v>-1.525542</v>
      </c>
      <c r="I176" s="91">
        <v>-0.76527121300000012</v>
      </c>
      <c r="J176" s="92">
        <f t="shared" si="2"/>
        <v>2.7044652712E-3</v>
      </c>
      <c r="K176" s="92">
        <f>I176/'סכום נכסי הקרן'!$C$42</f>
        <v>-6.6953895997748687E-6</v>
      </c>
    </row>
    <row r="177" spans="2:11">
      <c r="B177" s="86" t="s">
        <v>2244</v>
      </c>
      <c r="C177" s="88" t="s">
        <v>2246</v>
      </c>
      <c r="D177" s="89" t="s">
        <v>533</v>
      </c>
      <c r="E177" s="89" t="s">
        <v>131</v>
      </c>
      <c r="F177" s="102">
        <v>45036</v>
      </c>
      <c r="G177" s="91">
        <v>49620.426000000007</v>
      </c>
      <c r="H177" s="103">
        <v>-1.525542</v>
      </c>
      <c r="I177" s="91">
        <v>-0.75698061200000011</v>
      </c>
      <c r="J177" s="92">
        <f t="shared" si="2"/>
        <v>2.6751663218850517E-3</v>
      </c>
      <c r="K177" s="92">
        <f>I177/'סכום נכסי הקרן'!$C$42</f>
        <v>-6.6228547875823666E-6</v>
      </c>
    </row>
    <row r="178" spans="2:11">
      <c r="B178" s="86" t="s">
        <v>2247</v>
      </c>
      <c r="C178" s="88" t="s">
        <v>2248</v>
      </c>
      <c r="D178" s="89" t="s">
        <v>533</v>
      </c>
      <c r="E178" s="89" t="s">
        <v>131</v>
      </c>
      <c r="F178" s="102">
        <v>45036</v>
      </c>
      <c r="G178" s="91">
        <v>39696.340800000005</v>
      </c>
      <c r="H178" s="103">
        <v>-1.525542</v>
      </c>
      <c r="I178" s="91">
        <v>-0.60558449000000003</v>
      </c>
      <c r="J178" s="92">
        <f t="shared" si="2"/>
        <v>2.1401330589216395E-3</v>
      </c>
      <c r="K178" s="92">
        <f>I178/'סכום נכסי הקרן'!$C$42</f>
        <v>-5.2982838335655095E-6</v>
      </c>
    </row>
    <row r="179" spans="2:11">
      <c r="B179" s="86" t="s">
        <v>2249</v>
      </c>
      <c r="C179" s="88" t="s">
        <v>2250</v>
      </c>
      <c r="D179" s="89" t="s">
        <v>533</v>
      </c>
      <c r="E179" s="89" t="s">
        <v>131</v>
      </c>
      <c r="F179" s="102">
        <v>45061</v>
      </c>
      <c r="G179" s="91">
        <v>90294.981300000014</v>
      </c>
      <c r="H179" s="103">
        <v>-1.5185900000000001</v>
      </c>
      <c r="I179" s="91">
        <v>-1.3712103570000003</v>
      </c>
      <c r="J179" s="92">
        <f t="shared" si="2"/>
        <v>4.8458516758767122E-3</v>
      </c>
      <c r="K179" s="92">
        <f>I179/'סכום נכסי הקרן'!$C$42</f>
        <v>-1.1996776315903817E-5</v>
      </c>
    </row>
    <row r="180" spans="2:11">
      <c r="B180" s="86" t="s">
        <v>2251</v>
      </c>
      <c r="C180" s="88" t="s">
        <v>2252</v>
      </c>
      <c r="D180" s="89" t="s">
        <v>533</v>
      </c>
      <c r="E180" s="89" t="s">
        <v>131</v>
      </c>
      <c r="F180" s="102">
        <v>45055</v>
      </c>
      <c r="G180" s="91">
        <v>106376.80016100002</v>
      </c>
      <c r="H180" s="103">
        <v>-1.4558</v>
      </c>
      <c r="I180" s="91">
        <v>-1.5486338980000003</v>
      </c>
      <c r="J180" s="92">
        <f t="shared" si="2"/>
        <v>5.4728657289034649E-3</v>
      </c>
      <c r="K180" s="92">
        <f>I180/'סכום נכסי הקרן'!$C$42</f>
        <v>-1.3549062238837953E-5</v>
      </c>
    </row>
    <row r="181" spans="2:11">
      <c r="B181" s="86" t="s">
        <v>2253</v>
      </c>
      <c r="C181" s="88" t="s">
        <v>2254</v>
      </c>
      <c r="D181" s="89" t="s">
        <v>533</v>
      </c>
      <c r="E181" s="89" t="s">
        <v>131</v>
      </c>
      <c r="F181" s="102">
        <v>45040</v>
      </c>
      <c r="G181" s="91">
        <v>320573.55000000005</v>
      </c>
      <c r="H181" s="103">
        <v>-1.426337</v>
      </c>
      <c r="I181" s="91">
        <v>-4.5724600000000013</v>
      </c>
      <c r="J181" s="92">
        <f t="shared" si="2"/>
        <v>1.615905454678478E-2</v>
      </c>
      <c r="K181" s="92">
        <f>I181/'סכום נכסי הקרן'!$C$42</f>
        <v>-4.0004642288023187E-5</v>
      </c>
    </row>
    <row r="182" spans="2:11">
      <c r="B182" s="86" t="s">
        <v>2255</v>
      </c>
      <c r="C182" s="88" t="s">
        <v>2256</v>
      </c>
      <c r="D182" s="89" t="s">
        <v>533</v>
      </c>
      <c r="E182" s="89" t="s">
        <v>131</v>
      </c>
      <c r="F182" s="102">
        <v>44984</v>
      </c>
      <c r="G182" s="91">
        <v>29813.377500000006</v>
      </c>
      <c r="H182" s="103">
        <v>-1.495071</v>
      </c>
      <c r="I182" s="91">
        <v>-0.44573123700000011</v>
      </c>
      <c r="J182" s="92">
        <f t="shared" si="2"/>
        <v>1.5752123303186588E-3</v>
      </c>
      <c r="K182" s="92">
        <f>I182/'סכום נכסי הקרן'!$C$42</f>
        <v>-3.8997210894754869E-6</v>
      </c>
    </row>
    <row r="183" spans="2:11">
      <c r="B183" s="86" t="s">
        <v>2257</v>
      </c>
      <c r="C183" s="88" t="s">
        <v>2258</v>
      </c>
      <c r="D183" s="89" t="s">
        <v>533</v>
      </c>
      <c r="E183" s="89" t="s">
        <v>131</v>
      </c>
      <c r="F183" s="102">
        <v>45103</v>
      </c>
      <c r="G183" s="91">
        <v>35835.217506000001</v>
      </c>
      <c r="H183" s="103">
        <v>-1.9824349999999999</v>
      </c>
      <c r="I183" s="91">
        <v>-0.71041005199999996</v>
      </c>
      <c r="J183" s="92">
        <f t="shared" si="2"/>
        <v>2.5105861573096774E-3</v>
      </c>
      <c r="K183" s="92">
        <f>I183/'סכום נכסי הקרן'!$C$42</f>
        <v>-6.2154070255564712E-6</v>
      </c>
    </row>
    <row r="184" spans="2:11">
      <c r="B184" s="86" t="s">
        <v>2259</v>
      </c>
      <c r="C184" s="88" t="s">
        <v>2260</v>
      </c>
      <c r="D184" s="89" t="s">
        <v>533</v>
      </c>
      <c r="E184" s="89" t="s">
        <v>131</v>
      </c>
      <c r="F184" s="102">
        <v>45061</v>
      </c>
      <c r="G184" s="91">
        <v>39805.999200000006</v>
      </c>
      <c r="H184" s="103">
        <v>-1.2389239999999999</v>
      </c>
      <c r="I184" s="91">
        <v>-0.49316617400000012</v>
      </c>
      <c r="J184" s="92">
        <f t="shared" si="2"/>
        <v>1.7428471996026546E-3</v>
      </c>
      <c r="K184" s="92">
        <f>I184/'סכום נכסי הקרן'!$C$42</f>
        <v>-4.3147313217443132E-6</v>
      </c>
    </row>
    <row r="185" spans="2:11">
      <c r="B185" s="86" t="s">
        <v>2261</v>
      </c>
      <c r="C185" s="88" t="s">
        <v>2262</v>
      </c>
      <c r="D185" s="89" t="s">
        <v>533</v>
      </c>
      <c r="E185" s="89" t="s">
        <v>131</v>
      </c>
      <c r="F185" s="102">
        <v>45061</v>
      </c>
      <c r="G185" s="91">
        <v>59708.998800000008</v>
      </c>
      <c r="H185" s="103">
        <v>-1.2389239999999999</v>
      </c>
      <c r="I185" s="91">
        <v>-0.73974926100000016</v>
      </c>
      <c r="J185" s="92">
        <f t="shared" si="2"/>
        <v>2.6142707994039815E-3</v>
      </c>
      <c r="K185" s="92">
        <f>I185/'סכום נכסי הקרן'!$C$42</f>
        <v>-6.4720969826164694E-6</v>
      </c>
    </row>
    <row r="186" spans="2:11">
      <c r="B186" s="86" t="s">
        <v>2263</v>
      </c>
      <c r="C186" s="88" t="s">
        <v>2264</v>
      </c>
      <c r="D186" s="89" t="s">
        <v>533</v>
      </c>
      <c r="E186" s="89" t="s">
        <v>131</v>
      </c>
      <c r="F186" s="102">
        <v>45061</v>
      </c>
      <c r="G186" s="91">
        <v>100604.90550000001</v>
      </c>
      <c r="H186" s="103">
        <v>-1.2389239999999999</v>
      </c>
      <c r="I186" s="91">
        <v>-1.2464185630000002</v>
      </c>
      <c r="J186" s="92">
        <f t="shared" si="2"/>
        <v>4.4048379969736425E-3</v>
      </c>
      <c r="K186" s="92">
        <f>I186/'סכום נכסי הקרן'!$C$42</f>
        <v>-1.0904967731585817E-5</v>
      </c>
    </row>
    <row r="187" spans="2:11">
      <c r="B187" s="86" t="s">
        <v>2265</v>
      </c>
      <c r="C187" s="88" t="s">
        <v>2266</v>
      </c>
      <c r="D187" s="89" t="s">
        <v>533</v>
      </c>
      <c r="E187" s="89" t="s">
        <v>131</v>
      </c>
      <c r="F187" s="102">
        <v>45057</v>
      </c>
      <c r="G187" s="91">
        <v>94583.522679000016</v>
      </c>
      <c r="H187" s="103">
        <v>-1.8658619999999999</v>
      </c>
      <c r="I187" s="91">
        <v>-1.7647977410000004</v>
      </c>
      <c r="J187" s="92">
        <f t="shared" si="2"/>
        <v>6.2367878474303895E-3</v>
      </c>
      <c r="K187" s="92">
        <f>I187/'סכום נכסי הקרן'!$C$42</f>
        <v>-1.5440288671615801E-5</v>
      </c>
    </row>
    <row r="188" spans="2:11">
      <c r="B188" s="86" t="s">
        <v>2267</v>
      </c>
      <c r="C188" s="88" t="s">
        <v>2268</v>
      </c>
      <c r="D188" s="89" t="s">
        <v>533</v>
      </c>
      <c r="E188" s="89" t="s">
        <v>131</v>
      </c>
      <c r="F188" s="102">
        <v>45061</v>
      </c>
      <c r="G188" s="91">
        <v>79649.28225600002</v>
      </c>
      <c r="H188" s="103">
        <v>-1.1915340000000001</v>
      </c>
      <c r="I188" s="91">
        <v>-0.94904849200000008</v>
      </c>
      <c r="J188" s="92">
        <f t="shared" si="2"/>
        <v>3.3539334077874569E-3</v>
      </c>
      <c r="K188" s="92">
        <f>I188/'סכום נכסי הקרן'!$C$42</f>
        <v>-8.3032646401385316E-6</v>
      </c>
    </row>
    <row r="189" spans="2:11">
      <c r="B189" s="86" t="s">
        <v>2269</v>
      </c>
      <c r="C189" s="88" t="s">
        <v>2270</v>
      </c>
      <c r="D189" s="89" t="s">
        <v>533</v>
      </c>
      <c r="E189" s="89" t="s">
        <v>131</v>
      </c>
      <c r="F189" s="102">
        <v>45057</v>
      </c>
      <c r="G189" s="91">
        <v>34243.360066000001</v>
      </c>
      <c r="H189" s="103">
        <v>-1.80139</v>
      </c>
      <c r="I189" s="91">
        <v>-0.61685634500000019</v>
      </c>
      <c r="J189" s="92">
        <f t="shared" si="2"/>
        <v>2.1799677474237701E-3</v>
      </c>
      <c r="K189" s="92">
        <f>I189/'סכום נכסי הקרן'!$C$42</f>
        <v>-5.3969017607201427E-6</v>
      </c>
    </row>
    <row r="190" spans="2:11">
      <c r="B190" s="86" t="s">
        <v>2269</v>
      </c>
      <c r="C190" s="88" t="s">
        <v>2271</v>
      </c>
      <c r="D190" s="89" t="s">
        <v>533</v>
      </c>
      <c r="E190" s="89" t="s">
        <v>131</v>
      </c>
      <c r="F190" s="102">
        <v>45057</v>
      </c>
      <c r="G190" s="91">
        <v>34868.629740000004</v>
      </c>
      <c r="H190" s="103">
        <v>-1.80139</v>
      </c>
      <c r="I190" s="91">
        <v>-0.62811988800000007</v>
      </c>
      <c r="J190" s="92">
        <f t="shared" si="2"/>
        <v>2.2197730613526079E-3</v>
      </c>
      <c r="K190" s="92">
        <f>I190/'סכום נכסי הקרן'!$C$42</f>
        <v>-5.4954469658418414E-6</v>
      </c>
    </row>
    <row r="191" spans="2:11">
      <c r="B191" s="86" t="s">
        <v>2272</v>
      </c>
      <c r="C191" s="88" t="s">
        <v>2273</v>
      </c>
      <c r="D191" s="89" t="s">
        <v>533</v>
      </c>
      <c r="E191" s="89" t="s">
        <v>131</v>
      </c>
      <c r="F191" s="102">
        <v>45057</v>
      </c>
      <c r="G191" s="91">
        <v>50371.739875000007</v>
      </c>
      <c r="H191" s="103">
        <v>-1.7733840000000001</v>
      </c>
      <c r="I191" s="91">
        <v>-0.89328425900000008</v>
      </c>
      <c r="J191" s="92">
        <f t="shared" si="2"/>
        <v>3.1568628412200917E-3</v>
      </c>
      <c r="K191" s="92">
        <f>I191/'סכום נכסי הקרן'!$C$42</f>
        <v>-7.8153810515164383E-6</v>
      </c>
    </row>
    <row r="192" spans="2:11">
      <c r="B192" s="86" t="s">
        <v>2272</v>
      </c>
      <c r="C192" s="88" t="s">
        <v>2274</v>
      </c>
      <c r="D192" s="89" t="s">
        <v>533</v>
      </c>
      <c r="E192" s="89" t="s">
        <v>131</v>
      </c>
      <c r="F192" s="102">
        <v>45057</v>
      </c>
      <c r="G192" s="91">
        <v>29895.621300000003</v>
      </c>
      <c r="H192" s="103">
        <v>-1.7733840000000001</v>
      </c>
      <c r="I192" s="91">
        <v>-0.53016409600000014</v>
      </c>
      <c r="J192" s="92">
        <f t="shared" si="2"/>
        <v>1.8735977014584801E-3</v>
      </c>
      <c r="K192" s="92">
        <f>I192/'סכום נכסי הקרן'!$C$42</f>
        <v>-4.6384276766627122E-6</v>
      </c>
    </row>
    <row r="193" spans="2:11">
      <c r="B193" s="86" t="s">
        <v>2275</v>
      </c>
      <c r="C193" s="88" t="s">
        <v>2276</v>
      </c>
      <c r="D193" s="89" t="s">
        <v>533</v>
      </c>
      <c r="E193" s="89" t="s">
        <v>131</v>
      </c>
      <c r="F193" s="102">
        <v>45068</v>
      </c>
      <c r="G193" s="91">
        <v>124565.08875000002</v>
      </c>
      <c r="H193" s="103">
        <v>-1.527949</v>
      </c>
      <c r="I193" s="91">
        <v>-1.9032911600000004</v>
      </c>
      <c r="J193" s="92">
        <f t="shared" si="2"/>
        <v>6.7262230118696016E-3</v>
      </c>
      <c r="K193" s="92">
        <f>I193/'סכום נכסי הקרן'!$C$42</f>
        <v>-1.6651973341649071E-5</v>
      </c>
    </row>
    <row r="194" spans="2:11">
      <c r="B194" s="86" t="s">
        <v>2277</v>
      </c>
      <c r="C194" s="88" t="s">
        <v>2278</v>
      </c>
      <c r="D194" s="89" t="s">
        <v>533</v>
      </c>
      <c r="E194" s="89" t="s">
        <v>131</v>
      </c>
      <c r="F194" s="102">
        <v>44984</v>
      </c>
      <c r="G194" s="91">
        <v>34370.162420000008</v>
      </c>
      <c r="H194" s="103">
        <v>-1.5232619999999999</v>
      </c>
      <c r="I194" s="91">
        <v>-0.52354755700000011</v>
      </c>
      <c r="J194" s="92">
        <f t="shared" si="2"/>
        <v>1.8502148802611534E-3</v>
      </c>
      <c r="K194" s="92">
        <f>I194/'סכום נכסי הקרן'!$C$42</f>
        <v>-4.5805393023784637E-6</v>
      </c>
    </row>
    <row r="195" spans="2:11">
      <c r="B195" s="86" t="s">
        <v>2279</v>
      </c>
      <c r="C195" s="88" t="s">
        <v>2280</v>
      </c>
      <c r="D195" s="89" t="s">
        <v>533</v>
      </c>
      <c r="E195" s="89" t="s">
        <v>131</v>
      </c>
      <c r="F195" s="102">
        <v>45068</v>
      </c>
      <c r="G195" s="91">
        <v>83698.102080000011</v>
      </c>
      <c r="H195" s="103">
        <v>-1.5000260000000001</v>
      </c>
      <c r="I195" s="91">
        <v>-1.2554934000000002</v>
      </c>
      <c r="J195" s="92">
        <f t="shared" si="2"/>
        <v>4.4369084330378571E-3</v>
      </c>
      <c r="K195" s="92">
        <f>I195/'סכום נכסי הקרן'!$C$42</f>
        <v>-1.0984363857086559E-5</v>
      </c>
    </row>
    <row r="196" spans="2:11">
      <c r="B196" s="86" t="s">
        <v>2281</v>
      </c>
      <c r="C196" s="88" t="s">
        <v>2282</v>
      </c>
      <c r="D196" s="89" t="s">
        <v>533</v>
      </c>
      <c r="E196" s="89" t="s">
        <v>131</v>
      </c>
      <c r="F196" s="102">
        <v>45068</v>
      </c>
      <c r="G196" s="91">
        <v>39871.79424000001</v>
      </c>
      <c r="H196" s="103">
        <v>-1.5000260000000001</v>
      </c>
      <c r="I196" s="91">
        <v>-0.59808733100000011</v>
      </c>
      <c r="J196" s="92">
        <f t="shared" si="2"/>
        <v>2.1136381303215167E-3</v>
      </c>
      <c r="K196" s="92">
        <f>I196/'סכום נכסי הקרן'!$C$42</f>
        <v>-5.2326908783572777E-6</v>
      </c>
    </row>
    <row r="197" spans="2:11">
      <c r="B197" s="86" t="s">
        <v>2283</v>
      </c>
      <c r="C197" s="88" t="s">
        <v>2284</v>
      </c>
      <c r="D197" s="89" t="s">
        <v>533</v>
      </c>
      <c r="E197" s="89" t="s">
        <v>131</v>
      </c>
      <c r="F197" s="102">
        <v>45068</v>
      </c>
      <c r="G197" s="91">
        <v>109647.43416</v>
      </c>
      <c r="H197" s="103">
        <v>-1.5000260000000001</v>
      </c>
      <c r="I197" s="91">
        <v>-1.6447401610000001</v>
      </c>
      <c r="J197" s="92">
        <f t="shared" si="2"/>
        <v>5.8125048610346676E-3</v>
      </c>
      <c r="K197" s="92">
        <f>I197/'סכום נכסי הקרן'!$C$42</f>
        <v>-1.4389899922044294E-5</v>
      </c>
    </row>
    <row r="198" spans="2:11">
      <c r="B198" s="86" t="s">
        <v>2285</v>
      </c>
      <c r="C198" s="88" t="s">
        <v>2286</v>
      </c>
      <c r="D198" s="89" t="s">
        <v>533</v>
      </c>
      <c r="E198" s="89" t="s">
        <v>131</v>
      </c>
      <c r="F198" s="102">
        <v>45005</v>
      </c>
      <c r="G198" s="91">
        <v>44868.105090000005</v>
      </c>
      <c r="H198" s="103">
        <v>-1.1220509999999999</v>
      </c>
      <c r="I198" s="91">
        <v>-0.50344308500000001</v>
      </c>
      <c r="J198" s="92">
        <f t="shared" si="2"/>
        <v>1.7791657601633703E-3</v>
      </c>
      <c r="K198" s="92">
        <f>I198/'סכום נכסי הקרן'!$C$42</f>
        <v>-4.4046444425547399E-6</v>
      </c>
    </row>
    <row r="199" spans="2:11">
      <c r="B199" s="86" t="s">
        <v>2287</v>
      </c>
      <c r="C199" s="88" t="s">
        <v>2288</v>
      </c>
      <c r="D199" s="89" t="s">
        <v>533</v>
      </c>
      <c r="E199" s="89" t="s">
        <v>131</v>
      </c>
      <c r="F199" s="102">
        <v>44984</v>
      </c>
      <c r="G199" s="91">
        <v>94760.620995000019</v>
      </c>
      <c r="H199" s="103">
        <v>-1.439554</v>
      </c>
      <c r="I199" s="91">
        <v>-1.3641305880000003</v>
      </c>
      <c r="J199" s="92">
        <f t="shared" si="2"/>
        <v>4.8208318017936942E-3</v>
      </c>
      <c r="K199" s="92">
        <f>I199/'סכום נכסי הקרן'!$C$42</f>
        <v>-1.1934835123126443E-5</v>
      </c>
    </row>
    <row r="200" spans="2:11">
      <c r="B200" s="86" t="s">
        <v>2289</v>
      </c>
      <c r="C200" s="88" t="s">
        <v>2290</v>
      </c>
      <c r="D200" s="89" t="s">
        <v>533</v>
      </c>
      <c r="E200" s="89" t="s">
        <v>131</v>
      </c>
      <c r="F200" s="102">
        <v>45068</v>
      </c>
      <c r="G200" s="91">
        <v>34916.605290000007</v>
      </c>
      <c r="H200" s="103">
        <v>-1.4163490000000001</v>
      </c>
      <c r="I200" s="91">
        <v>-0.49454108500000005</v>
      </c>
      <c r="J200" s="92">
        <f t="shared" si="2"/>
        <v>1.7477061293354403E-3</v>
      </c>
      <c r="K200" s="92">
        <f>I200/'סכום נכסי הקרן'!$C$42</f>
        <v>-4.3267604751393925E-6</v>
      </c>
    </row>
    <row r="201" spans="2:11">
      <c r="B201" s="86" t="s">
        <v>2291</v>
      </c>
      <c r="C201" s="88" t="s">
        <v>2292</v>
      </c>
      <c r="D201" s="89" t="s">
        <v>533</v>
      </c>
      <c r="E201" s="89" t="s">
        <v>131</v>
      </c>
      <c r="F201" s="102">
        <v>45105</v>
      </c>
      <c r="G201" s="91">
        <v>218562.00000000003</v>
      </c>
      <c r="H201" s="103">
        <v>-0.85832399999999998</v>
      </c>
      <c r="I201" s="91">
        <v>-1.8759700000000004</v>
      </c>
      <c r="J201" s="92">
        <f t="shared" si="2"/>
        <v>6.629670146514533E-3</v>
      </c>
      <c r="K201" s="92">
        <f>I201/'סכום נכסי הקרן'!$C$42</f>
        <v>-1.6412939379035104E-5</v>
      </c>
    </row>
    <row r="202" spans="2:11">
      <c r="B202" s="86" t="s">
        <v>2293</v>
      </c>
      <c r="C202" s="88" t="s">
        <v>2294</v>
      </c>
      <c r="D202" s="89" t="s">
        <v>533</v>
      </c>
      <c r="E202" s="89" t="s">
        <v>131</v>
      </c>
      <c r="F202" s="102">
        <v>44984</v>
      </c>
      <c r="G202" s="91">
        <v>49935.693900000006</v>
      </c>
      <c r="H202" s="103">
        <v>-1.314252</v>
      </c>
      <c r="I202" s="91">
        <v>-0.65628061800000015</v>
      </c>
      <c r="J202" s="92">
        <f t="shared" si="2"/>
        <v>2.3192929635818846E-3</v>
      </c>
      <c r="K202" s="92">
        <f>I202/'סכום נכסי הקרן'!$C$42</f>
        <v>-5.7418263612262959E-6</v>
      </c>
    </row>
    <row r="203" spans="2:11">
      <c r="B203" s="86" t="s">
        <v>2295</v>
      </c>
      <c r="C203" s="88" t="s">
        <v>2296</v>
      </c>
      <c r="D203" s="89" t="s">
        <v>533</v>
      </c>
      <c r="E203" s="89" t="s">
        <v>131</v>
      </c>
      <c r="F203" s="102">
        <v>45105</v>
      </c>
      <c r="G203" s="91">
        <v>56540.511188000004</v>
      </c>
      <c r="H203" s="103">
        <v>-1.135599</v>
      </c>
      <c r="I203" s="91">
        <v>-0.64207365500000013</v>
      </c>
      <c r="J203" s="92">
        <f t="shared" si="2"/>
        <v>2.2690856156638815E-3</v>
      </c>
      <c r="K203" s="92">
        <f>I203/'סכום נכסי הקרן'!$C$42</f>
        <v>-5.6175290523785025E-6</v>
      </c>
    </row>
    <row r="204" spans="2:11">
      <c r="B204" s="86" t="s">
        <v>2297</v>
      </c>
      <c r="C204" s="88" t="s">
        <v>2298</v>
      </c>
      <c r="D204" s="89" t="s">
        <v>533</v>
      </c>
      <c r="E204" s="89" t="s">
        <v>131</v>
      </c>
      <c r="F204" s="102">
        <v>45106</v>
      </c>
      <c r="G204" s="91">
        <v>34356.436654000005</v>
      </c>
      <c r="H204" s="103">
        <v>-0.74632900000000002</v>
      </c>
      <c r="I204" s="91">
        <v>-0.25641216100000003</v>
      </c>
      <c r="J204" s="92">
        <f t="shared" ref="J204:J267" si="3">IFERROR(I204/$I$11,0)</f>
        <v>9.0615950627407574E-4</v>
      </c>
      <c r="K204" s="92">
        <f>I204/'סכום נכסי הקרן'!$C$42</f>
        <v>-2.243360637185237E-6</v>
      </c>
    </row>
    <row r="205" spans="2:11">
      <c r="B205" s="86" t="s">
        <v>2299</v>
      </c>
      <c r="C205" s="88" t="s">
        <v>2300</v>
      </c>
      <c r="D205" s="89" t="s">
        <v>533</v>
      </c>
      <c r="E205" s="89" t="s">
        <v>131</v>
      </c>
      <c r="F205" s="102">
        <v>45069</v>
      </c>
      <c r="G205" s="91">
        <v>125031.13695000001</v>
      </c>
      <c r="H205" s="103">
        <v>-1.126401</v>
      </c>
      <c r="I205" s="91">
        <v>-1.4083519820000001</v>
      </c>
      <c r="J205" s="92">
        <f t="shared" si="3"/>
        <v>4.9771100235344763E-3</v>
      </c>
      <c r="K205" s="92">
        <f>I205/'סכום נכסי הקרן'!$C$42</f>
        <v>-1.2321729934332605E-5</v>
      </c>
    </row>
    <row r="206" spans="2:11">
      <c r="B206" s="86" t="s">
        <v>2301</v>
      </c>
      <c r="C206" s="88" t="s">
        <v>2302</v>
      </c>
      <c r="D206" s="89" t="s">
        <v>533</v>
      </c>
      <c r="E206" s="89" t="s">
        <v>131</v>
      </c>
      <c r="F206" s="102">
        <v>45106</v>
      </c>
      <c r="G206" s="91">
        <v>95034.081630000001</v>
      </c>
      <c r="H206" s="103">
        <v>-0.66350100000000001</v>
      </c>
      <c r="I206" s="91">
        <v>-0.63055248700000011</v>
      </c>
      <c r="J206" s="92">
        <f t="shared" si="3"/>
        <v>2.2283698560608073E-3</v>
      </c>
      <c r="K206" s="92">
        <f>I206/'סכום נכסי הקרן'!$C$42</f>
        <v>-5.5167298754408765E-6</v>
      </c>
    </row>
    <row r="207" spans="2:11">
      <c r="B207" s="86" t="s">
        <v>2303</v>
      </c>
      <c r="C207" s="88" t="s">
        <v>2304</v>
      </c>
      <c r="D207" s="89" t="s">
        <v>533</v>
      </c>
      <c r="E207" s="89" t="s">
        <v>131</v>
      </c>
      <c r="F207" s="102">
        <v>45069</v>
      </c>
      <c r="G207" s="91">
        <v>63008.373216000015</v>
      </c>
      <c r="H207" s="103">
        <v>-1.098692</v>
      </c>
      <c r="I207" s="91">
        <v>-0.69226802099999996</v>
      </c>
      <c r="J207" s="92">
        <f t="shared" si="3"/>
        <v>2.4464722955113327E-3</v>
      </c>
      <c r="K207" s="92">
        <f>I207/'סכום נכסי הקרן'!$C$42</f>
        <v>-6.0566816434791593E-6</v>
      </c>
    </row>
    <row r="208" spans="2:11">
      <c r="B208" s="86" t="s">
        <v>2305</v>
      </c>
      <c r="C208" s="88" t="s">
        <v>2306</v>
      </c>
      <c r="D208" s="89" t="s">
        <v>533</v>
      </c>
      <c r="E208" s="89" t="s">
        <v>131</v>
      </c>
      <c r="F208" s="102">
        <v>45061</v>
      </c>
      <c r="G208" s="91">
        <v>20231.840500000002</v>
      </c>
      <c r="H208" s="103">
        <v>-1.355137</v>
      </c>
      <c r="I208" s="91">
        <v>-0.27416915399999997</v>
      </c>
      <c r="J208" s="92">
        <f t="shared" si="3"/>
        <v>9.6891264538822317E-4</v>
      </c>
      <c r="K208" s="92">
        <f>I208/'סכום נכסי הקרן'!$C$42</f>
        <v>-2.3987173058222352E-6</v>
      </c>
    </row>
    <row r="209" spans="2:11">
      <c r="B209" s="86" t="s">
        <v>2305</v>
      </c>
      <c r="C209" s="88" t="s">
        <v>2307</v>
      </c>
      <c r="D209" s="89" t="s">
        <v>533</v>
      </c>
      <c r="E209" s="89" t="s">
        <v>131</v>
      </c>
      <c r="F209" s="102">
        <v>45061</v>
      </c>
      <c r="G209" s="91">
        <v>20012.658000000003</v>
      </c>
      <c r="H209" s="103">
        <v>-1.355137</v>
      </c>
      <c r="I209" s="91">
        <v>-0.27119893100000009</v>
      </c>
      <c r="J209" s="92">
        <f t="shared" si="3"/>
        <v>9.5841588970897989E-4</v>
      </c>
      <c r="K209" s="92">
        <f>I209/'סכום נכסי הקרן'!$C$42</f>
        <v>-2.3727307015368716E-6</v>
      </c>
    </row>
    <row r="210" spans="2:11">
      <c r="B210" s="86" t="s">
        <v>2308</v>
      </c>
      <c r="C210" s="88" t="s">
        <v>2309</v>
      </c>
      <c r="D210" s="89" t="s">
        <v>533</v>
      </c>
      <c r="E210" s="89" t="s">
        <v>131</v>
      </c>
      <c r="F210" s="102">
        <v>45061</v>
      </c>
      <c r="G210" s="91">
        <v>121076.58090000002</v>
      </c>
      <c r="H210" s="103">
        <v>-1.355137</v>
      </c>
      <c r="I210" s="91">
        <v>-1.6407535300000005</v>
      </c>
      <c r="J210" s="92">
        <f t="shared" si="3"/>
        <v>5.7984161237276382E-3</v>
      </c>
      <c r="K210" s="92">
        <f>I210/'סכום נכסי הקרן'!$C$42</f>
        <v>-1.4355020721988016E-5</v>
      </c>
    </row>
    <row r="211" spans="2:11">
      <c r="B211" s="86" t="s">
        <v>2310</v>
      </c>
      <c r="C211" s="88" t="s">
        <v>2311</v>
      </c>
      <c r="D211" s="89" t="s">
        <v>533</v>
      </c>
      <c r="E211" s="89" t="s">
        <v>131</v>
      </c>
      <c r="F211" s="102">
        <v>45061</v>
      </c>
      <c r="G211" s="91">
        <v>70823.081987000012</v>
      </c>
      <c r="H211" s="103">
        <v>-1.338479</v>
      </c>
      <c r="I211" s="91">
        <v>-0.9479518010000002</v>
      </c>
      <c r="J211" s="92">
        <f t="shared" si="3"/>
        <v>3.3500577063729086E-3</v>
      </c>
      <c r="K211" s="92">
        <f>I211/'סכום נכסי הקרן'!$C$42</f>
        <v>-8.2936696450690304E-6</v>
      </c>
    </row>
    <row r="212" spans="2:11">
      <c r="B212" s="86" t="s">
        <v>2310</v>
      </c>
      <c r="C212" s="88" t="s">
        <v>2312</v>
      </c>
      <c r="D212" s="89" t="s">
        <v>533</v>
      </c>
      <c r="E212" s="89" t="s">
        <v>131</v>
      </c>
      <c r="F212" s="102">
        <v>45061</v>
      </c>
      <c r="G212" s="91">
        <v>21570.574015000002</v>
      </c>
      <c r="H212" s="103">
        <v>-1.338479</v>
      </c>
      <c r="I212" s="91">
        <v>-0.28871751800000006</v>
      </c>
      <c r="J212" s="92">
        <f t="shared" si="3"/>
        <v>1.0203265030146391E-3</v>
      </c>
      <c r="K212" s="92">
        <f>I212/'סכום נכסי הקרן'!$C$42</f>
        <v>-2.5260015461864937E-6</v>
      </c>
    </row>
    <row r="213" spans="2:11">
      <c r="B213" s="86" t="s">
        <v>2313</v>
      </c>
      <c r="C213" s="88" t="s">
        <v>2314</v>
      </c>
      <c r="D213" s="89" t="s">
        <v>533</v>
      </c>
      <c r="E213" s="89" t="s">
        <v>131</v>
      </c>
      <c r="F213" s="102">
        <v>45062</v>
      </c>
      <c r="G213" s="91">
        <v>202619.89865600003</v>
      </c>
      <c r="H213" s="103">
        <v>-1.122417</v>
      </c>
      <c r="I213" s="91">
        <v>-2.2742399930000006</v>
      </c>
      <c r="J213" s="92">
        <f t="shared" si="3"/>
        <v>8.037154638721046E-3</v>
      </c>
      <c r="K213" s="92">
        <f>I213/'סכום נכסי הקרן'!$C$42</f>
        <v>-1.9897420075207078E-5</v>
      </c>
    </row>
    <row r="214" spans="2:11">
      <c r="B214" s="86" t="s">
        <v>2313</v>
      </c>
      <c r="C214" s="88" t="s">
        <v>2315</v>
      </c>
      <c r="D214" s="89" t="s">
        <v>533</v>
      </c>
      <c r="E214" s="89" t="s">
        <v>131</v>
      </c>
      <c r="F214" s="102">
        <v>45062</v>
      </c>
      <c r="G214" s="91">
        <v>20058.714528000004</v>
      </c>
      <c r="H214" s="103">
        <v>-1.122417</v>
      </c>
      <c r="I214" s="91">
        <v>-0.22514240300000005</v>
      </c>
      <c r="J214" s="92">
        <f t="shared" si="3"/>
        <v>7.9565231207516323E-4</v>
      </c>
      <c r="K214" s="92">
        <f>I214/'סכום נכסי הקרן'!$C$42</f>
        <v>-1.9697802268102855E-6</v>
      </c>
    </row>
    <row r="215" spans="2:11">
      <c r="B215" s="86" t="s">
        <v>2316</v>
      </c>
      <c r="C215" s="88" t="s">
        <v>2317</v>
      </c>
      <c r="D215" s="89" t="s">
        <v>533</v>
      </c>
      <c r="E215" s="89" t="s">
        <v>131</v>
      </c>
      <c r="F215" s="102">
        <v>45106</v>
      </c>
      <c r="G215" s="91">
        <v>50759.747775000011</v>
      </c>
      <c r="H215" s="103">
        <v>-0.27876499999999999</v>
      </c>
      <c r="I215" s="91">
        <v>-0.14150047800000001</v>
      </c>
      <c r="J215" s="92">
        <f t="shared" si="3"/>
        <v>5.0006209838863969E-4</v>
      </c>
      <c r="K215" s="92">
        <f>I215/'סכום נכסי הקרן'!$C$42</f>
        <v>-1.237993554011253E-6</v>
      </c>
    </row>
    <row r="216" spans="2:11">
      <c r="B216" s="86" t="s">
        <v>2318</v>
      </c>
      <c r="C216" s="88" t="s">
        <v>2319</v>
      </c>
      <c r="D216" s="89" t="s">
        <v>533</v>
      </c>
      <c r="E216" s="89" t="s">
        <v>131</v>
      </c>
      <c r="F216" s="102">
        <v>45085</v>
      </c>
      <c r="G216" s="91">
        <v>70295.694882000011</v>
      </c>
      <c r="H216" s="103">
        <v>-0.99267000000000005</v>
      </c>
      <c r="I216" s="91">
        <v>-0.69780437500000014</v>
      </c>
      <c r="J216" s="92">
        <f t="shared" si="3"/>
        <v>2.466037747429187E-3</v>
      </c>
      <c r="K216" s="92">
        <f>I216/'סכום נכסי הקרן'!$C$42</f>
        <v>-6.1051194343728734E-6</v>
      </c>
    </row>
    <row r="217" spans="2:11">
      <c r="B217" s="86" t="s">
        <v>2320</v>
      </c>
      <c r="C217" s="88" t="s">
        <v>2321</v>
      </c>
      <c r="D217" s="89" t="s">
        <v>533</v>
      </c>
      <c r="E217" s="89" t="s">
        <v>131</v>
      </c>
      <c r="F217" s="102">
        <v>45085</v>
      </c>
      <c r="G217" s="91">
        <v>56866.437824000008</v>
      </c>
      <c r="H217" s="103">
        <v>-0.96786300000000003</v>
      </c>
      <c r="I217" s="91">
        <v>-0.55038920600000008</v>
      </c>
      <c r="J217" s="92">
        <f t="shared" si="3"/>
        <v>1.9450731557445148E-3</v>
      </c>
      <c r="K217" s="92">
        <f>I217/'סכום נכסי הקרן'!$C$42</f>
        <v>-4.8153780033546718E-6</v>
      </c>
    </row>
    <row r="218" spans="2:11">
      <c r="B218" s="86" t="s">
        <v>2320</v>
      </c>
      <c r="C218" s="88" t="s">
        <v>2322</v>
      </c>
      <c r="D218" s="89" t="s">
        <v>533</v>
      </c>
      <c r="E218" s="89" t="s">
        <v>131</v>
      </c>
      <c r="F218" s="102">
        <v>45085</v>
      </c>
      <c r="G218" s="91">
        <v>50223.547200000008</v>
      </c>
      <c r="H218" s="103">
        <v>-0.96786300000000003</v>
      </c>
      <c r="I218" s="91">
        <v>-0.4860951260000001</v>
      </c>
      <c r="J218" s="92">
        <f t="shared" si="3"/>
        <v>1.7178581454972202E-3</v>
      </c>
      <c r="K218" s="92">
        <f>I218/'סכום נכסי הקרן'!$C$42</f>
        <v>-4.2528664293578423E-6</v>
      </c>
    </row>
    <row r="219" spans="2:11">
      <c r="B219" s="86" t="s">
        <v>2323</v>
      </c>
      <c r="C219" s="88" t="s">
        <v>2324</v>
      </c>
      <c r="D219" s="89" t="s">
        <v>533</v>
      </c>
      <c r="E219" s="89" t="s">
        <v>131</v>
      </c>
      <c r="F219" s="102">
        <v>45084</v>
      </c>
      <c r="G219" s="91">
        <v>51999.110808000005</v>
      </c>
      <c r="H219" s="103">
        <v>-0.86389099999999996</v>
      </c>
      <c r="I219" s="91">
        <v>-0.44921546600000012</v>
      </c>
      <c r="J219" s="92">
        <f t="shared" si="3"/>
        <v>1.5875255810555682E-3</v>
      </c>
      <c r="K219" s="92">
        <f>I219/'סכום נכסי הקרן'!$C$42</f>
        <v>-3.9302047535850819E-6</v>
      </c>
    </row>
    <row r="220" spans="2:11">
      <c r="B220" s="86" t="s">
        <v>2325</v>
      </c>
      <c r="C220" s="88" t="s">
        <v>2326</v>
      </c>
      <c r="D220" s="89" t="s">
        <v>533</v>
      </c>
      <c r="E220" s="89" t="s">
        <v>131</v>
      </c>
      <c r="F220" s="102">
        <v>45084</v>
      </c>
      <c r="G220" s="91">
        <v>148653.04766400004</v>
      </c>
      <c r="H220" s="103">
        <v>-0.83089299999999999</v>
      </c>
      <c r="I220" s="91">
        <v>-1.2351472710000002</v>
      </c>
      <c r="J220" s="92">
        <f t="shared" si="3"/>
        <v>4.3650052981111616E-3</v>
      </c>
      <c r="K220" s="92">
        <f>I220/'סכום נכסי הקרן'!$C$42</f>
        <v>-1.080635473014155E-5</v>
      </c>
    </row>
    <row r="221" spans="2:11">
      <c r="B221" s="86" t="s">
        <v>2327</v>
      </c>
      <c r="C221" s="88" t="s">
        <v>2328</v>
      </c>
      <c r="D221" s="89" t="s">
        <v>533</v>
      </c>
      <c r="E221" s="89" t="s">
        <v>131</v>
      </c>
      <c r="F221" s="102">
        <v>45084</v>
      </c>
      <c r="G221" s="91">
        <v>35214.053700000004</v>
      </c>
      <c r="H221" s="103">
        <v>-0.77594399999999997</v>
      </c>
      <c r="I221" s="91">
        <v>-0.27324131800000001</v>
      </c>
      <c r="J221" s="92">
        <f t="shared" si="3"/>
        <v>9.6563367683858683E-4</v>
      </c>
      <c r="K221" s="92">
        <f>I221/'סכום נכסי הקרן'!$C$42</f>
        <v>-2.3905996301548814E-6</v>
      </c>
    </row>
    <row r="222" spans="2:11">
      <c r="B222" s="86" t="s">
        <v>2329</v>
      </c>
      <c r="C222" s="88" t="s">
        <v>2330</v>
      </c>
      <c r="D222" s="89" t="s">
        <v>533</v>
      </c>
      <c r="E222" s="89" t="s">
        <v>131</v>
      </c>
      <c r="F222" s="102">
        <v>45076</v>
      </c>
      <c r="G222" s="91">
        <v>10121.47032</v>
      </c>
      <c r="H222" s="103">
        <v>3.4951999999999997E-2</v>
      </c>
      <c r="I222" s="91">
        <v>3.5376700000000001E-3</v>
      </c>
      <c r="J222" s="92">
        <f t="shared" si="3"/>
        <v>-1.2502111007756022E-5</v>
      </c>
      <c r="K222" s="92">
        <f>I222/'סכום נכסי הקרן'!$C$42</f>
        <v>3.0951221636290083E-8</v>
      </c>
    </row>
    <row r="223" spans="2:11">
      <c r="B223" s="86" t="s">
        <v>2329</v>
      </c>
      <c r="C223" s="88" t="s">
        <v>2331</v>
      </c>
      <c r="D223" s="89" t="s">
        <v>533</v>
      </c>
      <c r="E223" s="89" t="s">
        <v>131</v>
      </c>
      <c r="F223" s="102">
        <v>45076</v>
      </c>
      <c r="G223" s="91">
        <v>32286.492004000003</v>
      </c>
      <c r="H223" s="103">
        <v>3.4951999999999997E-2</v>
      </c>
      <c r="I223" s="91">
        <v>1.1284820000000001E-2</v>
      </c>
      <c r="J223" s="92">
        <f t="shared" si="3"/>
        <v>-3.9880506757991931E-5</v>
      </c>
      <c r="K223" s="92">
        <f>I223/'סכום נכסי הקרן'!$C$42</f>
        <v>9.8731358477653116E-8</v>
      </c>
    </row>
    <row r="224" spans="2:11">
      <c r="B224" s="86" t="s">
        <v>2332</v>
      </c>
      <c r="C224" s="88" t="s">
        <v>2333</v>
      </c>
      <c r="D224" s="89" t="s">
        <v>533</v>
      </c>
      <c r="E224" s="89" t="s">
        <v>131</v>
      </c>
      <c r="F224" s="102">
        <v>45076</v>
      </c>
      <c r="G224" s="91">
        <v>25310.529450000009</v>
      </c>
      <c r="H224" s="103">
        <v>6.2021E-2</v>
      </c>
      <c r="I224" s="91">
        <v>1.5697828E-2</v>
      </c>
      <c r="J224" s="92">
        <f t="shared" si="3"/>
        <v>-5.5476058602600212E-5</v>
      </c>
      <c r="K224" s="92">
        <f>I224/'סכום נכסי הקרן'!$C$42</f>
        <v>1.3734094860073446E-7</v>
      </c>
    </row>
    <row r="225" spans="2:11">
      <c r="B225" s="86" t="s">
        <v>2334</v>
      </c>
      <c r="C225" s="88" t="s">
        <v>2335</v>
      </c>
      <c r="D225" s="89" t="s">
        <v>533</v>
      </c>
      <c r="E225" s="89" t="s">
        <v>131</v>
      </c>
      <c r="F225" s="102">
        <v>45070</v>
      </c>
      <c r="G225" s="91">
        <v>34979.948000000004</v>
      </c>
      <c r="H225" s="103">
        <v>0.28299299999999999</v>
      </c>
      <c r="I225" s="91">
        <v>9.8990889000000012E-2</v>
      </c>
      <c r="J225" s="92">
        <f t="shared" si="3"/>
        <v>-3.4983338836987469E-4</v>
      </c>
      <c r="K225" s="92">
        <f>I225/'סכום נכסי הקרן'!$C$42</f>
        <v>8.6607539578660261E-7</v>
      </c>
    </row>
    <row r="226" spans="2:11">
      <c r="B226" s="86" t="s">
        <v>2334</v>
      </c>
      <c r="C226" s="88" t="s">
        <v>2336</v>
      </c>
      <c r="D226" s="89" t="s">
        <v>533</v>
      </c>
      <c r="E226" s="89" t="s">
        <v>131</v>
      </c>
      <c r="F226" s="102">
        <v>45070</v>
      </c>
      <c r="G226" s="91">
        <v>22315.484400000005</v>
      </c>
      <c r="H226" s="103">
        <v>0.28299299999999999</v>
      </c>
      <c r="I226" s="91">
        <v>6.3151313000000014E-2</v>
      </c>
      <c r="J226" s="92">
        <f t="shared" si="3"/>
        <v>-2.231764764411452E-4</v>
      </c>
      <c r="K226" s="92">
        <f>I226/'סכום נכסי הקרן'!$C$42</f>
        <v>5.5251345809126559E-7</v>
      </c>
    </row>
    <row r="227" spans="2:11">
      <c r="B227" s="86" t="s">
        <v>2337</v>
      </c>
      <c r="C227" s="88" t="s">
        <v>2338</v>
      </c>
      <c r="D227" s="89" t="s">
        <v>533</v>
      </c>
      <c r="E227" s="89" t="s">
        <v>131</v>
      </c>
      <c r="F227" s="102">
        <v>45070</v>
      </c>
      <c r="G227" s="91">
        <v>108779.89937499999</v>
      </c>
      <c r="H227" s="103">
        <v>0.142511</v>
      </c>
      <c r="I227" s="91">
        <v>0.15502308000000004</v>
      </c>
      <c r="J227" s="92">
        <f t="shared" si="3"/>
        <v>-5.4785091739032832E-4</v>
      </c>
      <c r="K227" s="92">
        <f>I227/'סכום נכסי הקרן'!$C$42</f>
        <v>1.3563033600704218E-6</v>
      </c>
    </row>
    <row r="228" spans="2:11">
      <c r="B228" s="86" t="s">
        <v>2339</v>
      </c>
      <c r="C228" s="88" t="s">
        <v>2340</v>
      </c>
      <c r="D228" s="89" t="s">
        <v>533</v>
      </c>
      <c r="E228" s="89" t="s">
        <v>131</v>
      </c>
      <c r="F228" s="102">
        <v>45070</v>
      </c>
      <c r="G228" s="91">
        <v>9589.5443070000019</v>
      </c>
      <c r="H228" s="103">
        <v>0.36377900000000002</v>
      </c>
      <c r="I228" s="91">
        <v>3.4884787E-2</v>
      </c>
      <c r="J228" s="92">
        <f t="shared" si="3"/>
        <v>-1.2328269158964067E-4</v>
      </c>
      <c r="K228" s="92">
        <f>I228/'סכום נכסי הקרן'!$C$42</f>
        <v>3.0520844911248677E-7</v>
      </c>
    </row>
    <row r="229" spans="2:11">
      <c r="B229" s="86" t="s">
        <v>2339</v>
      </c>
      <c r="C229" s="88" t="s">
        <v>2341</v>
      </c>
      <c r="D229" s="89" t="s">
        <v>533</v>
      </c>
      <c r="E229" s="89" t="s">
        <v>131</v>
      </c>
      <c r="F229" s="102">
        <v>45070</v>
      </c>
      <c r="G229" s="91">
        <v>30454.879140000005</v>
      </c>
      <c r="H229" s="103">
        <v>0.36377900000000002</v>
      </c>
      <c r="I229" s="91">
        <v>0.11078856700000002</v>
      </c>
      <c r="J229" s="92">
        <f t="shared" si="3"/>
        <v>-3.9152633315832618E-4</v>
      </c>
      <c r="K229" s="92">
        <f>I229/'סכום נכסי הקרן'!$C$42</f>
        <v>9.6929377018884582E-7</v>
      </c>
    </row>
    <row r="230" spans="2:11">
      <c r="B230" s="86" t="s">
        <v>2342</v>
      </c>
      <c r="C230" s="88" t="s">
        <v>2343</v>
      </c>
      <c r="D230" s="89" t="s">
        <v>533</v>
      </c>
      <c r="E230" s="89" t="s">
        <v>131</v>
      </c>
      <c r="F230" s="102">
        <v>45070</v>
      </c>
      <c r="G230" s="91">
        <v>82186.72478400002</v>
      </c>
      <c r="H230" s="103">
        <v>0.25026700000000002</v>
      </c>
      <c r="I230" s="91">
        <v>0.20568607000000003</v>
      </c>
      <c r="J230" s="92">
        <f t="shared" si="3"/>
        <v>-7.2689371249694734E-4</v>
      </c>
      <c r="K230" s="92">
        <f>I230/'סכום נכסי הקרן'!$C$42</f>
        <v>1.7995559619940462E-6</v>
      </c>
    </row>
    <row r="231" spans="2:11">
      <c r="B231" s="86" t="s">
        <v>2342</v>
      </c>
      <c r="C231" s="88" t="s">
        <v>2344</v>
      </c>
      <c r="D231" s="89" t="s">
        <v>533</v>
      </c>
      <c r="E231" s="89" t="s">
        <v>131</v>
      </c>
      <c r="F231" s="102">
        <v>45070</v>
      </c>
      <c r="G231" s="91">
        <v>36583.358141000004</v>
      </c>
      <c r="H231" s="103">
        <v>0.25026700000000002</v>
      </c>
      <c r="I231" s="91">
        <v>9.1555991000000003E-2</v>
      </c>
      <c r="J231" s="92">
        <f t="shared" si="3"/>
        <v>-3.2355848988376847E-4</v>
      </c>
      <c r="K231" s="92">
        <f>I231/'סכום נכסי הקרן'!$C$42</f>
        <v>8.0102716465107834E-7</v>
      </c>
    </row>
    <row r="232" spans="2:11">
      <c r="B232" s="86" t="s">
        <v>2345</v>
      </c>
      <c r="C232" s="88" t="s">
        <v>2346</v>
      </c>
      <c r="D232" s="89" t="s">
        <v>533</v>
      </c>
      <c r="E232" s="89" t="s">
        <v>131</v>
      </c>
      <c r="F232" s="102">
        <v>45077</v>
      </c>
      <c r="G232" s="91">
        <v>27160.747867000002</v>
      </c>
      <c r="H232" s="103">
        <v>0.259876</v>
      </c>
      <c r="I232" s="91">
        <v>7.0584321000000005E-2</v>
      </c>
      <c r="J232" s="92">
        <f t="shared" si="3"/>
        <v>-2.4944469567514339E-4</v>
      </c>
      <c r="K232" s="92">
        <f>I232/'סכום נכסי הקרן'!$C$42</f>
        <v>6.1754515353835849E-7</v>
      </c>
    </row>
    <row r="233" spans="2:11">
      <c r="B233" s="86" t="s">
        <v>2347</v>
      </c>
      <c r="C233" s="88" t="s">
        <v>2348</v>
      </c>
      <c r="D233" s="89" t="s">
        <v>533</v>
      </c>
      <c r="E233" s="89" t="s">
        <v>131</v>
      </c>
      <c r="F233" s="102">
        <v>45077</v>
      </c>
      <c r="G233" s="91">
        <v>26291.685240000003</v>
      </c>
      <c r="H233" s="103">
        <v>0.286775</v>
      </c>
      <c r="I233" s="91">
        <v>7.5397938000000012E-2</v>
      </c>
      <c r="J233" s="92">
        <f t="shared" si="3"/>
        <v>-2.6645599805292922E-4</v>
      </c>
      <c r="K233" s="92">
        <f>I233/'סכום נכסי הקרן'!$C$42</f>
        <v>6.59659688426919E-7</v>
      </c>
    </row>
    <row r="234" spans="2:11">
      <c r="B234" s="86" t="s">
        <v>2349</v>
      </c>
      <c r="C234" s="88" t="s">
        <v>2350</v>
      </c>
      <c r="D234" s="89" t="s">
        <v>533</v>
      </c>
      <c r="E234" s="89" t="s">
        <v>131</v>
      </c>
      <c r="F234" s="102">
        <v>45077</v>
      </c>
      <c r="G234" s="91">
        <v>74105.936587000018</v>
      </c>
      <c r="H234" s="103">
        <v>0.36738399999999999</v>
      </c>
      <c r="I234" s="91">
        <v>0.27225317000000004</v>
      </c>
      <c r="J234" s="92">
        <f t="shared" si="3"/>
        <v>-9.6214156593279533E-4</v>
      </c>
      <c r="K234" s="92">
        <f>I234/'סכום נכסי הקרן'!$C$42</f>
        <v>2.3819542822966989E-6</v>
      </c>
    </row>
    <row r="235" spans="2:11">
      <c r="B235" s="86" t="s">
        <v>2351</v>
      </c>
      <c r="C235" s="88" t="s">
        <v>2352</v>
      </c>
      <c r="D235" s="89" t="s">
        <v>533</v>
      </c>
      <c r="E235" s="89" t="s">
        <v>131</v>
      </c>
      <c r="F235" s="102">
        <v>45083</v>
      </c>
      <c r="G235" s="91">
        <v>50963.741400000006</v>
      </c>
      <c r="H235" s="103">
        <v>0.515648</v>
      </c>
      <c r="I235" s="91">
        <v>0.26279342200000005</v>
      </c>
      <c r="J235" s="92">
        <f t="shared" si="3"/>
        <v>-9.2871085600185264E-4</v>
      </c>
      <c r="K235" s="92">
        <f>I235/'סכום נכסי הקרן'!$C$42</f>
        <v>2.2991905544839152E-6</v>
      </c>
    </row>
    <row r="236" spans="2:11">
      <c r="B236" s="86" t="s">
        <v>2353</v>
      </c>
      <c r="C236" s="88" t="s">
        <v>2354</v>
      </c>
      <c r="D236" s="89" t="s">
        <v>533</v>
      </c>
      <c r="E236" s="89" t="s">
        <v>131</v>
      </c>
      <c r="F236" s="102">
        <v>45083</v>
      </c>
      <c r="G236" s="91">
        <v>101982.31200000001</v>
      </c>
      <c r="H236" s="103">
        <v>0.56913400000000003</v>
      </c>
      <c r="I236" s="91">
        <v>0.58041604400000002</v>
      </c>
      <c r="J236" s="92">
        <f t="shared" si="3"/>
        <v>-2.0511878758534864E-3</v>
      </c>
      <c r="K236" s="92">
        <f>I236/'סכום נכסי הקרן'!$C$42</f>
        <v>5.0780840550709077E-6</v>
      </c>
    </row>
    <row r="237" spans="2:11">
      <c r="B237" s="86" t="s">
        <v>2355</v>
      </c>
      <c r="C237" s="88" t="s">
        <v>2356</v>
      </c>
      <c r="D237" s="89" t="s">
        <v>533</v>
      </c>
      <c r="E237" s="89" t="s">
        <v>131</v>
      </c>
      <c r="F237" s="102">
        <v>45082</v>
      </c>
      <c r="G237" s="91">
        <v>40832.072849000004</v>
      </c>
      <c r="H237" s="103">
        <v>0.66162500000000002</v>
      </c>
      <c r="I237" s="91">
        <v>0.27015521300000006</v>
      </c>
      <c r="J237" s="92">
        <f t="shared" si="3"/>
        <v>-9.5472739465523161E-4</v>
      </c>
      <c r="K237" s="92">
        <f>I237/'סכום נכסי הקרן'!$C$42</f>
        <v>2.3635991694426437E-6</v>
      </c>
    </row>
    <row r="238" spans="2:11">
      <c r="B238" s="86" t="s">
        <v>2357</v>
      </c>
      <c r="C238" s="88" t="s">
        <v>2358</v>
      </c>
      <c r="D238" s="89" t="s">
        <v>533</v>
      </c>
      <c r="E238" s="89" t="s">
        <v>131</v>
      </c>
      <c r="F238" s="102">
        <v>45082</v>
      </c>
      <c r="G238" s="91">
        <v>51045.985200000017</v>
      </c>
      <c r="H238" s="103">
        <v>0.673095</v>
      </c>
      <c r="I238" s="91">
        <v>0.34358815500000001</v>
      </c>
      <c r="J238" s="92">
        <f t="shared" si="3"/>
        <v>-1.2142391050493919E-3</v>
      </c>
      <c r="K238" s="92">
        <f>I238/'סכום נכסי הקרן'!$C$42</f>
        <v>3.0060670263221249E-6</v>
      </c>
    </row>
    <row r="239" spans="2:11">
      <c r="B239" s="86" t="s">
        <v>2359</v>
      </c>
      <c r="C239" s="88" t="s">
        <v>2360</v>
      </c>
      <c r="D239" s="89" t="s">
        <v>533</v>
      </c>
      <c r="E239" s="89" t="s">
        <v>131</v>
      </c>
      <c r="F239" s="102">
        <v>45082</v>
      </c>
      <c r="G239" s="91">
        <v>30633.348186000003</v>
      </c>
      <c r="H239" s="103">
        <v>0.69176199999999999</v>
      </c>
      <c r="I239" s="91">
        <v>0.21190995900000001</v>
      </c>
      <c r="J239" s="92">
        <f t="shared" si="3"/>
        <v>-7.488889102338622E-4</v>
      </c>
      <c r="K239" s="92">
        <f>I239/'סכום נכסי הקרן'!$C$42</f>
        <v>1.854009025134098E-6</v>
      </c>
    </row>
    <row r="240" spans="2:11">
      <c r="B240" s="86" t="s">
        <v>2359</v>
      </c>
      <c r="C240" s="88" t="s">
        <v>2361</v>
      </c>
      <c r="D240" s="89" t="s">
        <v>533</v>
      </c>
      <c r="E240" s="89" t="s">
        <v>131</v>
      </c>
      <c r="F240" s="102">
        <v>45082</v>
      </c>
      <c r="G240" s="91">
        <v>41291.800718000006</v>
      </c>
      <c r="H240" s="103">
        <v>0.69176199999999999</v>
      </c>
      <c r="I240" s="91">
        <v>0.28564111700000006</v>
      </c>
      <c r="J240" s="92">
        <f t="shared" si="3"/>
        <v>-1.0094545147267626E-3</v>
      </c>
      <c r="K240" s="92">
        <f>I240/'סכום נכסי הקרן'!$C$42</f>
        <v>2.4990859861729524E-6</v>
      </c>
    </row>
    <row r="241" spans="2:11">
      <c r="B241" s="86" t="s">
        <v>2362</v>
      </c>
      <c r="C241" s="88" t="s">
        <v>2363</v>
      </c>
      <c r="D241" s="89" t="s">
        <v>533</v>
      </c>
      <c r="E241" s="89" t="s">
        <v>131</v>
      </c>
      <c r="F241" s="102">
        <v>45082</v>
      </c>
      <c r="G241" s="91">
        <v>41301.778064000006</v>
      </c>
      <c r="H241" s="103">
        <v>0.71575200000000005</v>
      </c>
      <c r="I241" s="91">
        <v>0.295618463</v>
      </c>
      <c r="J241" s="92">
        <f t="shared" si="3"/>
        <v>-1.0447144138283717E-3</v>
      </c>
      <c r="K241" s="92">
        <f>I241/'סכום נכסי הקרן'!$C$42</f>
        <v>2.5863782003670266E-6</v>
      </c>
    </row>
    <row r="242" spans="2:11">
      <c r="B242" s="86" t="s">
        <v>2364</v>
      </c>
      <c r="C242" s="88" t="s">
        <v>2365</v>
      </c>
      <c r="D242" s="89" t="s">
        <v>533</v>
      </c>
      <c r="E242" s="89" t="s">
        <v>131</v>
      </c>
      <c r="F242" s="102">
        <v>45090</v>
      </c>
      <c r="G242" s="91">
        <v>30430.206000000002</v>
      </c>
      <c r="H242" s="103">
        <v>3.811477</v>
      </c>
      <c r="I242" s="91">
        <v>1.1598401710000004</v>
      </c>
      <c r="J242" s="92">
        <f t="shared" si="3"/>
        <v>-4.0988703211709207E-3</v>
      </c>
      <c r="K242" s="92">
        <f>I242/'סכום נכסי הקרן'!$C$42</f>
        <v>1.0147489787146229E-5</v>
      </c>
    </row>
    <row r="243" spans="2:11">
      <c r="B243" s="86" t="s">
        <v>2366</v>
      </c>
      <c r="C243" s="88" t="s">
        <v>2367</v>
      </c>
      <c r="D243" s="89" t="s">
        <v>533</v>
      </c>
      <c r="E243" s="89" t="s">
        <v>131</v>
      </c>
      <c r="F243" s="102">
        <v>45090</v>
      </c>
      <c r="G243" s="91">
        <v>30430.206000000002</v>
      </c>
      <c r="H243" s="103">
        <v>3.6817470000000001</v>
      </c>
      <c r="I243" s="91">
        <v>1.1203631470000002</v>
      </c>
      <c r="J243" s="92">
        <f t="shared" si="3"/>
        <v>-3.9593586831990768E-3</v>
      </c>
      <c r="K243" s="92">
        <f>I243/'סכום נכסי הקרן'!$C$42</f>
        <v>9.8021036659520114E-6</v>
      </c>
    </row>
    <row r="244" spans="2:11">
      <c r="B244" s="86" t="s">
        <v>2368</v>
      </c>
      <c r="C244" s="88" t="s">
        <v>2369</v>
      </c>
      <c r="D244" s="89" t="s">
        <v>533</v>
      </c>
      <c r="E244" s="89" t="s">
        <v>131</v>
      </c>
      <c r="F244" s="102">
        <v>45089</v>
      </c>
      <c r="G244" s="91">
        <v>50717.010000000009</v>
      </c>
      <c r="H244" s="103">
        <v>3.1743079999999999</v>
      </c>
      <c r="I244" s="91">
        <v>1.6099139280000003</v>
      </c>
      <c r="J244" s="92">
        <f t="shared" si="3"/>
        <v>-5.689429099036524E-3</v>
      </c>
      <c r="K244" s="92">
        <f>I244/'סכום נכסי הקרן'!$C$42</f>
        <v>1.4085203764307685E-5</v>
      </c>
    </row>
    <row r="245" spans="2:11">
      <c r="B245" s="86" t="s">
        <v>2370</v>
      </c>
      <c r="C245" s="88" t="s">
        <v>2371</v>
      </c>
      <c r="D245" s="89" t="s">
        <v>533</v>
      </c>
      <c r="E245" s="89" t="s">
        <v>131</v>
      </c>
      <c r="F245" s="102">
        <v>45089</v>
      </c>
      <c r="G245" s="91">
        <v>81147.216000000015</v>
      </c>
      <c r="H245" s="103">
        <v>3.1884579999999998</v>
      </c>
      <c r="I245" s="91">
        <v>2.5873449880000003</v>
      </c>
      <c r="J245" s="92">
        <f t="shared" si="3"/>
        <v>-9.1436663836189282E-3</v>
      </c>
      <c r="K245" s="92">
        <f>I245/'סכום נכסי הקרן'!$C$42</f>
        <v>2.2636788669698506E-5</v>
      </c>
    </row>
    <row r="246" spans="2:11">
      <c r="B246" s="86" t="s">
        <v>2372</v>
      </c>
      <c r="C246" s="88" t="s">
        <v>2373</v>
      </c>
      <c r="D246" s="89" t="s">
        <v>533</v>
      </c>
      <c r="E246" s="89" t="s">
        <v>131</v>
      </c>
      <c r="F246" s="102">
        <v>45089</v>
      </c>
      <c r="G246" s="91">
        <v>40573.608000000007</v>
      </c>
      <c r="H246" s="103">
        <v>3.1884579999999998</v>
      </c>
      <c r="I246" s="91">
        <v>1.2936724940000002</v>
      </c>
      <c r="J246" s="92">
        <f t="shared" si="3"/>
        <v>-4.5718331918094641E-3</v>
      </c>
      <c r="K246" s="92">
        <f>I246/'סכום נכסי הקרן'!$C$42</f>
        <v>1.1318394334849253E-5</v>
      </c>
    </row>
    <row r="247" spans="2:11">
      <c r="B247" s="86" t="s">
        <v>2374</v>
      </c>
      <c r="C247" s="88" t="s">
        <v>2375</v>
      </c>
      <c r="D247" s="89" t="s">
        <v>533</v>
      </c>
      <c r="E247" s="89" t="s">
        <v>131</v>
      </c>
      <c r="F247" s="102">
        <v>45089</v>
      </c>
      <c r="G247" s="91">
        <v>50717.010000000009</v>
      </c>
      <c r="H247" s="103">
        <v>3.113038</v>
      </c>
      <c r="I247" s="91">
        <v>1.5788399450000004</v>
      </c>
      <c r="J247" s="92">
        <f t="shared" si="3"/>
        <v>-5.579613772870114E-3</v>
      </c>
      <c r="K247" s="92">
        <f>I247/'סכום נכסי הקרן'!$C$42</f>
        <v>1.3813336197532007E-5</v>
      </c>
    </row>
    <row r="248" spans="2:11">
      <c r="B248" s="86" t="s">
        <v>2376</v>
      </c>
      <c r="C248" s="88" t="s">
        <v>2377</v>
      </c>
      <c r="D248" s="89" t="s">
        <v>533</v>
      </c>
      <c r="E248" s="89" t="s">
        <v>131</v>
      </c>
      <c r="F248" s="102">
        <v>45089</v>
      </c>
      <c r="G248" s="91">
        <v>20508.989000000005</v>
      </c>
      <c r="H248" s="103">
        <v>2.990151</v>
      </c>
      <c r="I248" s="91">
        <v>0.61324971800000017</v>
      </c>
      <c r="J248" s="92">
        <f t="shared" si="3"/>
        <v>-2.1672219426659574E-3</v>
      </c>
      <c r="K248" s="92">
        <f>I248/'סכום נכסי הקרן'!$C$42</f>
        <v>5.3653472314292729E-6</v>
      </c>
    </row>
    <row r="249" spans="2:11">
      <c r="B249" s="86" t="s">
        <v>2378</v>
      </c>
      <c r="C249" s="88" t="s">
        <v>2379</v>
      </c>
      <c r="D249" s="89" t="s">
        <v>533</v>
      </c>
      <c r="E249" s="89" t="s">
        <v>131</v>
      </c>
      <c r="F249" s="102">
        <v>45089</v>
      </c>
      <c r="G249" s="91">
        <v>40573.608000000007</v>
      </c>
      <c r="H249" s="103">
        <v>2.8343180000000001</v>
      </c>
      <c r="I249" s="91">
        <v>1.1499848990000001</v>
      </c>
      <c r="J249" s="92">
        <f t="shared" si="3"/>
        <v>-4.064041831075566E-3</v>
      </c>
      <c r="K249" s="92">
        <f>I249/'סכום נכסי הקרן'!$C$42</f>
        <v>1.0061265603443982E-5</v>
      </c>
    </row>
    <row r="250" spans="2:11">
      <c r="B250" s="86" t="s">
        <v>2380</v>
      </c>
      <c r="C250" s="88" t="s">
        <v>2381</v>
      </c>
      <c r="D250" s="89" t="s">
        <v>533</v>
      </c>
      <c r="E250" s="89" t="s">
        <v>131</v>
      </c>
      <c r="F250" s="102">
        <v>45089</v>
      </c>
      <c r="G250" s="91">
        <v>40573.608000000007</v>
      </c>
      <c r="H250" s="103">
        <v>2.8161170000000002</v>
      </c>
      <c r="I250" s="91">
        <v>1.1426003160000002</v>
      </c>
      <c r="J250" s="92">
        <f t="shared" si="3"/>
        <v>-4.0379447455893601E-3</v>
      </c>
      <c r="K250" s="92">
        <f>I250/'סכום נכסי הקרן'!$C$42</f>
        <v>9.9966575803314315E-6</v>
      </c>
    </row>
    <row r="251" spans="2:11">
      <c r="B251" s="86" t="s">
        <v>2382</v>
      </c>
      <c r="C251" s="88" t="s">
        <v>2383</v>
      </c>
      <c r="D251" s="89" t="s">
        <v>533</v>
      </c>
      <c r="E251" s="89" t="s">
        <v>131</v>
      </c>
      <c r="F251" s="102">
        <v>45098</v>
      </c>
      <c r="G251" s="91">
        <v>134907.24660000004</v>
      </c>
      <c r="H251" s="103">
        <v>2.580441</v>
      </c>
      <c r="I251" s="91">
        <v>3.4812019030000005</v>
      </c>
      <c r="J251" s="92">
        <f t="shared" si="3"/>
        <v>-1.2302552988751781E-2</v>
      </c>
      <c r="K251" s="92">
        <f>I251/'סכום נכסי הקרן'!$C$42</f>
        <v>3.0457179912323032E-5</v>
      </c>
    </row>
    <row r="252" spans="2:11">
      <c r="B252" s="86" t="s">
        <v>2384</v>
      </c>
      <c r="C252" s="88" t="s">
        <v>2385</v>
      </c>
      <c r="D252" s="89" t="s">
        <v>533</v>
      </c>
      <c r="E252" s="89" t="s">
        <v>131</v>
      </c>
      <c r="F252" s="102">
        <v>45098</v>
      </c>
      <c r="G252" s="91">
        <v>50717.010000000009</v>
      </c>
      <c r="H252" s="103">
        <v>2.6252740000000001</v>
      </c>
      <c r="I252" s="91">
        <v>1.3314604090000002</v>
      </c>
      <c r="J252" s="92">
        <f t="shared" si="3"/>
        <v>-4.7053755256285176E-3</v>
      </c>
      <c r="K252" s="92">
        <f>I252/'סכום נכסי הקרן'!$C$42</f>
        <v>1.1649002371307796E-5</v>
      </c>
    </row>
    <row r="253" spans="2:11">
      <c r="B253" s="86" t="s">
        <v>2386</v>
      </c>
      <c r="C253" s="88" t="s">
        <v>2387</v>
      </c>
      <c r="D253" s="89" t="s">
        <v>533</v>
      </c>
      <c r="E253" s="89" t="s">
        <v>131</v>
      </c>
      <c r="F253" s="102">
        <v>45098</v>
      </c>
      <c r="G253" s="91">
        <v>40573.608000000007</v>
      </c>
      <c r="H253" s="103">
        <v>2.6254620000000002</v>
      </c>
      <c r="I253" s="91">
        <v>1.0652445390000003</v>
      </c>
      <c r="J253" s="92">
        <f t="shared" si="3"/>
        <v>-3.7645697526857767E-3</v>
      </c>
      <c r="K253" s="92">
        <f>I253/'סכום נכסי הקרן'!$C$42</f>
        <v>9.3198686772470762E-6</v>
      </c>
    </row>
    <row r="254" spans="2:11">
      <c r="B254" s="86" t="s">
        <v>2388</v>
      </c>
      <c r="C254" s="88" t="s">
        <v>2389</v>
      </c>
      <c r="D254" s="89" t="s">
        <v>533</v>
      </c>
      <c r="E254" s="89" t="s">
        <v>131</v>
      </c>
      <c r="F254" s="102">
        <v>45097</v>
      </c>
      <c r="G254" s="91">
        <v>81147.216000000015</v>
      </c>
      <c r="H254" s="103">
        <v>2.3033679999999999</v>
      </c>
      <c r="I254" s="91">
        <v>1.8691193790000002</v>
      </c>
      <c r="J254" s="92">
        <f t="shared" si="3"/>
        <v>-6.6054600805066617E-3</v>
      </c>
      <c r="K254" s="92">
        <f>I254/'סכום נכסי הקרן'!$C$42</f>
        <v>1.6353003011618916E-5</v>
      </c>
    </row>
    <row r="255" spans="2:11">
      <c r="B255" s="86" t="s">
        <v>2390</v>
      </c>
      <c r="C255" s="88" t="s">
        <v>2391</v>
      </c>
      <c r="D255" s="89" t="s">
        <v>533</v>
      </c>
      <c r="E255" s="89" t="s">
        <v>131</v>
      </c>
      <c r="F255" s="102">
        <v>45097</v>
      </c>
      <c r="G255" s="91">
        <v>86218.917000000016</v>
      </c>
      <c r="H255" s="103">
        <v>2.2965659999999999</v>
      </c>
      <c r="I255" s="91">
        <v>1.9800745200000001</v>
      </c>
      <c r="J255" s="92">
        <f t="shared" si="3"/>
        <v>-6.9975750854854241E-3</v>
      </c>
      <c r="K255" s="92">
        <f>I255/'סכום נכסי הקרן'!$C$42</f>
        <v>1.732375414464625E-5</v>
      </c>
    </row>
    <row r="256" spans="2:11">
      <c r="B256" s="86" t="s">
        <v>2392</v>
      </c>
      <c r="C256" s="88" t="s">
        <v>2393</v>
      </c>
      <c r="D256" s="89" t="s">
        <v>533</v>
      </c>
      <c r="E256" s="89" t="s">
        <v>131</v>
      </c>
      <c r="F256" s="102">
        <v>45097</v>
      </c>
      <c r="G256" s="91">
        <v>96362.319000000018</v>
      </c>
      <c r="H256" s="103">
        <v>2.2965659999999999</v>
      </c>
      <c r="I256" s="91">
        <v>2.213024463</v>
      </c>
      <c r="J256" s="92">
        <f t="shared" si="3"/>
        <v>-7.8208192113186532E-3</v>
      </c>
      <c r="K256" s="92">
        <f>I256/'סכום נכסי הקרן'!$C$42</f>
        <v>1.9361842862913964E-5</v>
      </c>
    </row>
    <row r="257" spans="2:11">
      <c r="B257" s="86" t="s">
        <v>2394</v>
      </c>
      <c r="C257" s="88" t="s">
        <v>2395</v>
      </c>
      <c r="D257" s="89" t="s">
        <v>533</v>
      </c>
      <c r="E257" s="89" t="s">
        <v>131</v>
      </c>
      <c r="F257" s="102">
        <v>45098</v>
      </c>
      <c r="G257" s="91">
        <v>43724.934999999998</v>
      </c>
      <c r="H257" s="103">
        <v>2.0580910000000001</v>
      </c>
      <c r="I257" s="91">
        <v>0.89989914100000012</v>
      </c>
      <c r="J257" s="92">
        <f t="shared" si="3"/>
        <v>-3.1802398065863377E-3</v>
      </c>
      <c r="K257" s="92">
        <f>I257/'סכום נכסי הקרן'!$C$42</f>
        <v>7.8732549286389242E-6</v>
      </c>
    </row>
    <row r="258" spans="2:11">
      <c r="B258" s="86" t="s">
        <v>2396</v>
      </c>
      <c r="C258" s="88" t="s">
        <v>2397</v>
      </c>
      <c r="D258" s="89" t="s">
        <v>533</v>
      </c>
      <c r="E258" s="89" t="s">
        <v>131</v>
      </c>
      <c r="F258" s="102">
        <v>45050</v>
      </c>
      <c r="G258" s="91">
        <v>60860.412000000004</v>
      </c>
      <c r="H258" s="103">
        <v>1.8539209999999999</v>
      </c>
      <c r="I258" s="91">
        <v>1.1283040570000002</v>
      </c>
      <c r="J258" s="92">
        <f t="shared" si="3"/>
        <v>-3.9874218259802301E-3</v>
      </c>
      <c r="K258" s="92">
        <f>I258/'סכום נכסי הקרן'!$C$42</f>
        <v>9.8715790170740308E-6</v>
      </c>
    </row>
    <row r="259" spans="2:11">
      <c r="B259" s="86" t="s">
        <v>2398</v>
      </c>
      <c r="C259" s="88" t="s">
        <v>2399</v>
      </c>
      <c r="D259" s="89" t="s">
        <v>533</v>
      </c>
      <c r="E259" s="89" t="s">
        <v>131</v>
      </c>
      <c r="F259" s="102">
        <v>45050</v>
      </c>
      <c r="G259" s="91">
        <v>35501.907000000007</v>
      </c>
      <c r="H259" s="103">
        <v>1.798054</v>
      </c>
      <c r="I259" s="91">
        <v>0.63834347800000013</v>
      </c>
      <c r="J259" s="92">
        <f t="shared" si="3"/>
        <v>-2.2559031857219765E-3</v>
      </c>
      <c r="K259" s="92">
        <f>I259/'סכום נכסי הקרן'!$C$42</f>
        <v>5.5848935790105542E-6</v>
      </c>
    </row>
    <row r="260" spans="2:11">
      <c r="B260" s="86" t="s">
        <v>2400</v>
      </c>
      <c r="C260" s="88" t="s">
        <v>2401</v>
      </c>
      <c r="D260" s="89" t="s">
        <v>533</v>
      </c>
      <c r="E260" s="89" t="s">
        <v>131</v>
      </c>
      <c r="F260" s="102">
        <v>45105</v>
      </c>
      <c r="G260" s="91">
        <v>143446.73560000004</v>
      </c>
      <c r="H260" s="103">
        <v>1.1181049999999999</v>
      </c>
      <c r="I260" s="91">
        <v>1.6038850400000002</v>
      </c>
      <c r="J260" s="92">
        <f t="shared" si="3"/>
        <v>-5.6681230340193426E-3</v>
      </c>
      <c r="K260" s="92">
        <f>I260/'סכום נכסי הקרן'!$C$42</f>
        <v>1.4032456773008786E-5</v>
      </c>
    </row>
    <row r="261" spans="2:11">
      <c r="B261" s="86" t="s">
        <v>2402</v>
      </c>
      <c r="C261" s="88" t="s">
        <v>2403</v>
      </c>
      <c r="D261" s="89" t="s">
        <v>533</v>
      </c>
      <c r="E261" s="89" t="s">
        <v>131</v>
      </c>
      <c r="F261" s="102">
        <v>45069</v>
      </c>
      <c r="G261" s="91">
        <v>50717.010000000009</v>
      </c>
      <c r="H261" s="103">
        <v>0.804392</v>
      </c>
      <c r="I261" s="91">
        <v>0.40796351600000008</v>
      </c>
      <c r="J261" s="92">
        <f t="shared" si="3"/>
        <v>-1.4417413620112817E-3</v>
      </c>
      <c r="K261" s="92">
        <f>I261/'סכום נכסי הקרן'!$C$42</f>
        <v>3.5692897311609557E-6</v>
      </c>
    </row>
    <row r="262" spans="2:11">
      <c r="B262" s="86" t="s">
        <v>2404</v>
      </c>
      <c r="C262" s="88" t="s">
        <v>2405</v>
      </c>
      <c r="D262" s="89" t="s">
        <v>533</v>
      </c>
      <c r="E262" s="89" t="s">
        <v>131</v>
      </c>
      <c r="F262" s="102">
        <v>45069</v>
      </c>
      <c r="G262" s="91">
        <v>30430.206000000002</v>
      </c>
      <c r="H262" s="103">
        <v>0.38277</v>
      </c>
      <c r="I262" s="91">
        <v>0.11647778200000002</v>
      </c>
      <c r="J262" s="92">
        <f t="shared" si="3"/>
        <v>-4.1163199521187854E-4</v>
      </c>
      <c r="K262" s="92">
        <f>I262/'סכום נכסי הקרן'!$C$42</f>
        <v>1.0190689483149869E-6</v>
      </c>
    </row>
    <row r="263" spans="2:11">
      <c r="B263" s="86" t="s">
        <v>2406</v>
      </c>
      <c r="C263" s="88" t="s">
        <v>2407</v>
      </c>
      <c r="D263" s="89" t="s">
        <v>533</v>
      </c>
      <c r="E263" s="89" t="s">
        <v>131</v>
      </c>
      <c r="F263" s="102">
        <v>45069</v>
      </c>
      <c r="G263" s="91">
        <v>35501.907000000007</v>
      </c>
      <c r="H263" s="103">
        <v>0.24493200000000001</v>
      </c>
      <c r="I263" s="91">
        <v>8.6955684000000019E-2</v>
      </c>
      <c r="J263" s="92">
        <f t="shared" si="3"/>
        <v>-3.0730102415526444E-4</v>
      </c>
      <c r="K263" s="92">
        <f>I263/'סכום נכסי הקרן'!$C$42</f>
        <v>7.6077888780445996E-7</v>
      </c>
    </row>
    <row r="264" spans="2:11">
      <c r="B264" s="86" t="s">
        <v>2408</v>
      </c>
      <c r="C264" s="88" t="s">
        <v>2409</v>
      </c>
      <c r="D264" s="89" t="s">
        <v>533</v>
      </c>
      <c r="E264" s="89" t="s">
        <v>131</v>
      </c>
      <c r="F264" s="102">
        <v>45082</v>
      </c>
      <c r="G264" s="91">
        <v>110748.54060000001</v>
      </c>
      <c r="H264" s="103">
        <v>-0.84487100000000004</v>
      </c>
      <c r="I264" s="91">
        <v>-0.93568248100000018</v>
      </c>
      <c r="J264" s="92">
        <f t="shared" si="3"/>
        <v>3.3066979807258919E-3</v>
      </c>
      <c r="K264" s="92">
        <f>I264/'סכום נכסי הקרן'!$C$42</f>
        <v>-8.1863248552365788E-6</v>
      </c>
    </row>
    <row r="265" spans="2:11">
      <c r="B265" s="86" t="s">
        <v>2410</v>
      </c>
      <c r="C265" s="88" t="s">
        <v>2411</v>
      </c>
      <c r="D265" s="89" t="s">
        <v>533</v>
      </c>
      <c r="E265" s="89" t="s">
        <v>131</v>
      </c>
      <c r="F265" s="102">
        <v>45106</v>
      </c>
      <c r="G265" s="91">
        <v>34865.28130000001</v>
      </c>
      <c r="H265" s="103">
        <v>0.73973</v>
      </c>
      <c r="I265" s="91">
        <v>0.25790885100000011</v>
      </c>
      <c r="J265" s="92">
        <f t="shared" si="3"/>
        <v>-9.1144880248434951E-4</v>
      </c>
      <c r="K265" s="92">
        <f>I265/'סכום נכסי הקרן'!$C$42</f>
        <v>2.2564552401049048E-6</v>
      </c>
    </row>
    <row r="266" spans="2:11">
      <c r="B266" s="86" t="s">
        <v>2410</v>
      </c>
      <c r="C266" s="88" t="s">
        <v>2412</v>
      </c>
      <c r="D266" s="89" t="s">
        <v>533</v>
      </c>
      <c r="E266" s="89" t="s">
        <v>131</v>
      </c>
      <c r="F266" s="102">
        <v>45106</v>
      </c>
      <c r="G266" s="91">
        <v>96362.319000000018</v>
      </c>
      <c r="H266" s="103">
        <v>0.64513500000000001</v>
      </c>
      <c r="I266" s="91">
        <v>0.62166717700000018</v>
      </c>
      <c r="J266" s="92">
        <f t="shared" si="3"/>
        <v>-2.1969692076231851E-3</v>
      </c>
      <c r="K266" s="92">
        <f>I266/'סכום נכסי הקרן'!$C$42</f>
        <v>5.4389919295281307E-6</v>
      </c>
    </row>
    <row r="267" spans="2:11">
      <c r="B267" s="86" t="s">
        <v>2410</v>
      </c>
      <c r="C267" s="88" t="s">
        <v>2413</v>
      </c>
      <c r="D267" s="89" t="s">
        <v>533</v>
      </c>
      <c r="E267" s="89" t="s">
        <v>131</v>
      </c>
      <c r="F267" s="102">
        <v>45106</v>
      </c>
      <c r="G267" s="91">
        <v>51272.472500000011</v>
      </c>
      <c r="H267" s="103">
        <v>0.261351</v>
      </c>
      <c r="I267" s="91">
        <v>0.13400130000000002</v>
      </c>
      <c r="J267" s="92">
        <f t="shared" si="3"/>
        <v>-4.7356003465094741E-4</v>
      </c>
      <c r="K267" s="92">
        <f>I267/'סכום נכסי הקרן'!$C$42</f>
        <v>1.1723829344882363E-6</v>
      </c>
    </row>
    <row r="268" spans="2:11">
      <c r="B268" s="93"/>
      <c r="C268" s="88"/>
      <c r="D268" s="88"/>
      <c r="E268" s="88"/>
      <c r="F268" s="88"/>
      <c r="G268" s="91"/>
      <c r="H268" s="103"/>
      <c r="I268" s="88"/>
      <c r="J268" s="92"/>
      <c r="K268" s="88"/>
    </row>
    <row r="269" spans="2:11">
      <c r="B269" s="85" t="s">
        <v>193</v>
      </c>
      <c r="C269" s="80"/>
      <c r="D269" s="81"/>
      <c r="E269" s="81"/>
      <c r="F269" s="100"/>
      <c r="G269" s="83"/>
      <c r="H269" s="101"/>
      <c r="I269" s="83">
        <v>-52.466589521000024</v>
      </c>
      <c r="J269" s="84">
        <f t="shared" ref="J269:J331" si="4">IFERROR(I269/$I$11,0)</f>
        <v>0.18541670828254506</v>
      </c>
      <c r="K269" s="84">
        <f>I269/'סכום נכסי הקרן'!$C$42</f>
        <v>-4.5903236897865726E-4</v>
      </c>
    </row>
    <row r="270" spans="2:11">
      <c r="B270" s="86" t="s">
        <v>2414</v>
      </c>
      <c r="C270" s="88" t="s">
        <v>2415</v>
      </c>
      <c r="D270" s="89" t="s">
        <v>533</v>
      </c>
      <c r="E270" s="89" t="s">
        <v>135</v>
      </c>
      <c r="F270" s="102">
        <v>45055</v>
      </c>
      <c r="G270" s="91">
        <v>35185.678218000008</v>
      </c>
      <c r="H270" s="103">
        <v>-2.2450290000000002</v>
      </c>
      <c r="I270" s="91">
        <v>-0.7899285450000002</v>
      </c>
      <c r="J270" s="92">
        <f t="shared" si="4"/>
        <v>2.7916041795264116E-3</v>
      </c>
      <c r="K270" s="92">
        <f>I270/'סכום נכסי הקרן'!$C$42</f>
        <v>-6.9111176206732537E-6</v>
      </c>
    </row>
    <row r="271" spans="2:11">
      <c r="B271" s="86" t="s">
        <v>2416</v>
      </c>
      <c r="C271" s="88" t="s">
        <v>2417</v>
      </c>
      <c r="D271" s="89" t="s">
        <v>533</v>
      </c>
      <c r="E271" s="89" t="s">
        <v>135</v>
      </c>
      <c r="F271" s="102">
        <v>45097</v>
      </c>
      <c r="G271" s="91">
        <v>33606.187410000006</v>
      </c>
      <c r="H271" s="103">
        <v>-2.5966619999999998</v>
      </c>
      <c r="I271" s="91">
        <v>-0.87263915800000003</v>
      </c>
      <c r="J271" s="92">
        <f t="shared" si="4"/>
        <v>3.0839031404938126E-3</v>
      </c>
      <c r="K271" s="92">
        <f>I271/'סכום נכסי הקרן'!$C$42</f>
        <v>-7.6347562061366839E-6</v>
      </c>
    </row>
    <row r="272" spans="2:11">
      <c r="B272" s="86" t="s">
        <v>2418</v>
      </c>
      <c r="C272" s="88" t="s">
        <v>2419</v>
      </c>
      <c r="D272" s="89" t="s">
        <v>533</v>
      </c>
      <c r="E272" s="89" t="s">
        <v>135</v>
      </c>
      <c r="F272" s="102">
        <v>44971</v>
      </c>
      <c r="G272" s="91">
        <v>30628.007082000004</v>
      </c>
      <c r="H272" s="103">
        <v>-5.5968660000000003</v>
      </c>
      <c r="I272" s="91">
        <v>-1.7142085489999999</v>
      </c>
      <c r="J272" s="92">
        <f t="shared" si="4"/>
        <v>6.0580058541476103E-3</v>
      </c>
      <c r="K272" s="92">
        <f>I272/'סכום נכסי הקרן'!$C$42</f>
        <v>-1.4997681731456643E-5</v>
      </c>
    </row>
    <row r="273" spans="2:11">
      <c r="B273" s="86" t="s">
        <v>2420</v>
      </c>
      <c r="C273" s="88" t="s">
        <v>2421</v>
      </c>
      <c r="D273" s="89" t="s">
        <v>533</v>
      </c>
      <c r="E273" s="89" t="s">
        <v>135</v>
      </c>
      <c r="F273" s="102">
        <v>44971</v>
      </c>
      <c r="G273" s="91">
        <v>17233.408834999998</v>
      </c>
      <c r="H273" s="103">
        <v>-5.6602509999999997</v>
      </c>
      <c r="I273" s="91">
        <v>-0.9754541440000003</v>
      </c>
      <c r="J273" s="92">
        <f t="shared" si="4"/>
        <v>3.4472508716934113E-3</v>
      </c>
      <c r="K273" s="92">
        <f>I273/'סכום נכסי הקרן'!$C$42</f>
        <v>-8.5342887852687306E-6</v>
      </c>
    </row>
    <row r="274" spans="2:11">
      <c r="B274" s="86" t="s">
        <v>2422</v>
      </c>
      <c r="C274" s="88" t="s">
        <v>2423</v>
      </c>
      <c r="D274" s="89" t="s">
        <v>533</v>
      </c>
      <c r="E274" s="89" t="s">
        <v>131</v>
      </c>
      <c r="F274" s="102">
        <v>45026</v>
      </c>
      <c r="G274" s="91">
        <v>34875.450492000004</v>
      </c>
      <c r="H274" s="103">
        <v>1.573674</v>
      </c>
      <c r="I274" s="91">
        <v>0.5488258250000001</v>
      </c>
      <c r="J274" s="92">
        <f t="shared" si="4"/>
        <v>-1.9395481738187228E-3</v>
      </c>
      <c r="K274" s="92">
        <f>I274/'סכום נכסי הקרן'!$C$42</f>
        <v>4.8016999181084609E-6</v>
      </c>
    </row>
    <row r="275" spans="2:11">
      <c r="B275" s="86" t="s">
        <v>2424</v>
      </c>
      <c r="C275" s="88" t="s">
        <v>2425</v>
      </c>
      <c r="D275" s="89" t="s">
        <v>533</v>
      </c>
      <c r="E275" s="89" t="s">
        <v>133</v>
      </c>
      <c r="F275" s="102">
        <v>44994</v>
      </c>
      <c r="G275" s="91">
        <v>369702.00000000006</v>
      </c>
      <c r="H275" s="103">
        <v>2.1265610000000001</v>
      </c>
      <c r="I275" s="91">
        <v>7.8619400000000015</v>
      </c>
      <c r="J275" s="92">
        <f t="shared" si="4"/>
        <v>-2.778406313090746E-2</v>
      </c>
      <c r="K275" s="92">
        <f>I275/'סכום נכסי הקרן'!$C$42</f>
        <v>6.8784439314920417E-5</v>
      </c>
    </row>
    <row r="276" spans="2:11">
      <c r="B276" s="86" t="s">
        <v>2426</v>
      </c>
      <c r="C276" s="88" t="s">
        <v>2427</v>
      </c>
      <c r="D276" s="89" t="s">
        <v>533</v>
      </c>
      <c r="E276" s="89" t="s">
        <v>133</v>
      </c>
      <c r="F276" s="102">
        <v>45078</v>
      </c>
      <c r="G276" s="91">
        <v>33049.671029999998</v>
      </c>
      <c r="H276" s="103">
        <v>1.221822</v>
      </c>
      <c r="I276" s="91">
        <v>0.40380825500000006</v>
      </c>
      <c r="J276" s="92">
        <f t="shared" si="4"/>
        <v>-1.4270566869883994E-3</v>
      </c>
      <c r="K276" s="92">
        <f>I276/'סכום נכסי הקרן'!$C$42</f>
        <v>3.5329351802368637E-6</v>
      </c>
    </row>
    <row r="277" spans="2:11">
      <c r="B277" s="86" t="s">
        <v>2428</v>
      </c>
      <c r="C277" s="88" t="s">
        <v>2429</v>
      </c>
      <c r="D277" s="89" t="s">
        <v>533</v>
      </c>
      <c r="E277" s="89" t="s">
        <v>133</v>
      </c>
      <c r="F277" s="102">
        <v>45068</v>
      </c>
      <c r="G277" s="91">
        <v>44066.228040000002</v>
      </c>
      <c r="H277" s="103">
        <v>0.23438200000000001</v>
      </c>
      <c r="I277" s="91">
        <v>0.10328340600000001</v>
      </c>
      <c r="J277" s="92">
        <f t="shared" si="4"/>
        <v>-3.6500312552361708E-4</v>
      </c>
      <c r="K277" s="92">
        <f>I277/'סכום נכסי הקרן'!$C$42</f>
        <v>9.036308051505463E-7</v>
      </c>
    </row>
    <row r="278" spans="2:11">
      <c r="B278" s="86" t="s">
        <v>2430</v>
      </c>
      <c r="C278" s="88" t="s">
        <v>2431</v>
      </c>
      <c r="D278" s="89" t="s">
        <v>533</v>
      </c>
      <c r="E278" s="89" t="s">
        <v>133</v>
      </c>
      <c r="F278" s="102">
        <v>45068</v>
      </c>
      <c r="G278" s="91">
        <v>17483.275975000004</v>
      </c>
      <c r="H278" s="103">
        <v>0.23438200000000001</v>
      </c>
      <c r="I278" s="91">
        <v>4.0977691000000011E-2</v>
      </c>
      <c r="J278" s="92">
        <f t="shared" si="4"/>
        <v>-1.4481498888350947E-4</v>
      </c>
      <c r="K278" s="92">
        <f>I278/'סכום נכסי הקרן'!$C$42</f>
        <v>3.5851551905192112E-7</v>
      </c>
    </row>
    <row r="279" spans="2:11">
      <c r="B279" s="86" t="s">
        <v>2432</v>
      </c>
      <c r="C279" s="88" t="s">
        <v>2433</v>
      </c>
      <c r="D279" s="89" t="s">
        <v>533</v>
      </c>
      <c r="E279" s="89" t="s">
        <v>133</v>
      </c>
      <c r="F279" s="102">
        <v>45097</v>
      </c>
      <c r="G279" s="91">
        <v>40794.310608000007</v>
      </c>
      <c r="H279" s="103">
        <v>-0.68732599999999999</v>
      </c>
      <c r="I279" s="91">
        <v>-0.28038995499999997</v>
      </c>
      <c r="J279" s="92">
        <f t="shared" si="4"/>
        <v>9.9089693014603247E-4</v>
      </c>
      <c r="K279" s="92">
        <f>I279/'סכום נכסי הקרן'!$C$42</f>
        <v>-2.4531433519221411E-6</v>
      </c>
    </row>
    <row r="280" spans="2:11">
      <c r="B280" s="86" t="s">
        <v>2434</v>
      </c>
      <c r="C280" s="88" t="s">
        <v>2435</v>
      </c>
      <c r="D280" s="89" t="s">
        <v>533</v>
      </c>
      <c r="E280" s="89" t="s">
        <v>134</v>
      </c>
      <c r="F280" s="102">
        <v>45082</v>
      </c>
      <c r="G280" s="91">
        <v>41423.279966000009</v>
      </c>
      <c r="H280" s="103">
        <v>1.822872</v>
      </c>
      <c r="I280" s="91">
        <v>0.75509342700000015</v>
      </c>
      <c r="J280" s="92">
        <f t="shared" si="4"/>
        <v>-2.6684970179753679E-3</v>
      </c>
      <c r="K280" s="92">
        <f>I280/'סכום נכסי הקרן'!$C$42</f>
        <v>6.606343727702932E-6</v>
      </c>
    </row>
    <row r="281" spans="2:11">
      <c r="B281" s="86" t="s">
        <v>2436</v>
      </c>
      <c r="C281" s="88" t="s">
        <v>2437</v>
      </c>
      <c r="D281" s="89" t="s">
        <v>533</v>
      </c>
      <c r="E281" s="89" t="s">
        <v>134</v>
      </c>
      <c r="F281" s="102">
        <v>45078</v>
      </c>
      <c r="G281" s="91">
        <v>32011.343055000008</v>
      </c>
      <c r="H281" s="103">
        <v>1.1746160000000001</v>
      </c>
      <c r="I281" s="91">
        <v>0.37601033300000003</v>
      </c>
      <c r="J281" s="92">
        <f t="shared" si="4"/>
        <v>-1.3288189467161459E-3</v>
      </c>
      <c r="K281" s="92">
        <f>I281/'סכום נכסי הקרן'!$C$42</f>
        <v>3.2897300071002215E-6</v>
      </c>
    </row>
    <row r="282" spans="2:11">
      <c r="B282" s="86" t="s">
        <v>2438</v>
      </c>
      <c r="C282" s="88" t="s">
        <v>2439</v>
      </c>
      <c r="D282" s="89" t="s">
        <v>533</v>
      </c>
      <c r="E282" s="89" t="s">
        <v>131</v>
      </c>
      <c r="F282" s="102">
        <v>44971</v>
      </c>
      <c r="G282" s="91">
        <v>49087.881495000009</v>
      </c>
      <c r="H282" s="103">
        <v>-11.438796</v>
      </c>
      <c r="I282" s="91">
        <v>-5.6150624570000005</v>
      </c>
      <c r="J282" s="92">
        <f t="shared" si="4"/>
        <v>1.9843607276229067E-2</v>
      </c>
      <c r="K282" s="92">
        <f>I282/'סכום נכסי הקרן'!$C$42</f>
        <v>-4.9126414450250747E-5</v>
      </c>
    </row>
    <row r="283" spans="2:11">
      <c r="B283" s="86" t="s">
        <v>2440</v>
      </c>
      <c r="C283" s="88" t="s">
        <v>2441</v>
      </c>
      <c r="D283" s="89" t="s">
        <v>533</v>
      </c>
      <c r="E283" s="89" t="s">
        <v>131</v>
      </c>
      <c r="F283" s="102">
        <v>44971</v>
      </c>
      <c r="G283" s="91">
        <v>108696.14754000002</v>
      </c>
      <c r="H283" s="103">
        <v>-11.269545000000001</v>
      </c>
      <c r="I283" s="91">
        <v>-12.249561575000001</v>
      </c>
      <c r="J283" s="92">
        <f t="shared" si="4"/>
        <v>4.3289899455571802E-2</v>
      </c>
      <c r="K283" s="92">
        <f>I283/'סכום נכסי הקרן'!$C$42</f>
        <v>-1.0717192255219048E-4</v>
      </c>
    </row>
    <row r="284" spans="2:11">
      <c r="B284" s="86" t="s">
        <v>2442</v>
      </c>
      <c r="C284" s="88" t="s">
        <v>2443</v>
      </c>
      <c r="D284" s="89" t="s">
        <v>533</v>
      </c>
      <c r="E284" s="89" t="s">
        <v>131</v>
      </c>
      <c r="F284" s="102">
        <v>44971</v>
      </c>
      <c r="G284" s="91">
        <v>63113.892120000004</v>
      </c>
      <c r="H284" s="103">
        <v>-11.216870999999999</v>
      </c>
      <c r="I284" s="91">
        <v>-7.0794038520000013</v>
      </c>
      <c r="J284" s="92">
        <f t="shared" si="4"/>
        <v>2.5018583651510627E-2</v>
      </c>
      <c r="K284" s="92">
        <f>I284/'סכום נכסי הקרן'!$C$42</f>
        <v>-6.193799808236998E-5</v>
      </c>
    </row>
    <row r="285" spans="2:11">
      <c r="B285" s="86" t="s">
        <v>2444</v>
      </c>
      <c r="C285" s="88" t="s">
        <v>2445</v>
      </c>
      <c r="D285" s="89" t="s">
        <v>533</v>
      </c>
      <c r="E285" s="89" t="s">
        <v>131</v>
      </c>
      <c r="F285" s="102">
        <v>44971</v>
      </c>
      <c r="G285" s="91">
        <v>124663.96224600002</v>
      </c>
      <c r="H285" s="103">
        <v>-11.095103</v>
      </c>
      <c r="I285" s="91">
        <v>-13.831595118000003</v>
      </c>
      <c r="J285" s="92">
        <f t="shared" si="4"/>
        <v>4.888079939043842E-2</v>
      </c>
      <c r="K285" s="92">
        <f>I285/'סכום נכסי הקרן'!$C$42</f>
        <v>-1.2101319967115247E-4</v>
      </c>
    </row>
    <row r="286" spans="2:11">
      <c r="B286" s="86" t="s">
        <v>2446</v>
      </c>
      <c r="C286" s="88" t="s">
        <v>2447</v>
      </c>
      <c r="D286" s="89" t="s">
        <v>533</v>
      </c>
      <c r="E286" s="89" t="s">
        <v>131</v>
      </c>
      <c r="F286" s="102">
        <v>44987</v>
      </c>
      <c r="G286" s="91">
        <v>10939.741301000002</v>
      </c>
      <c r="H286" s="103">
        <v>-7.7511320000000001</v>
      </c>
      <c r="I286" s="91">
        <v>-0.84795378300000013</v>
      </c>
      <c r="J286" s="92">
        <f t="shared" si="4"/>
        <v>2.996665128322501E-3</v>
      </c>
      <c r="K286" s="92">
        <f>I286/'סכום נכסי הקרן'!$C$42</f>
        <v>-7.4187828358675706E-6</v>
      </c>
    </row>
    <row r="287" spans="2:11">
      <c r="B287" s="86" t="s">
        <v>2448</v>
      </c>
      <c r="C287" s="88" t="s">
        <v>2449</v>
      </c>
      <c r="D287" s="89" t="s">
        <v>533</v>
      </c>
      <c r="E287" s="89" t="s">
        <v>131</v>
      </c>
      <c r="F287" s="102">
        <v>44987</v>
      </c>
      <c r="G287" s="91">
        <v>49018.456213000005</v>
      </c>
      <c r="H287" s="103">
        <v>-7.7350180000000002</v>
      </c>
      <c r="I287" s="91">
        <v>-3.791586638000001</v>
      </c>
      <c r="J287" s="92">
        <f t="shared" si="4"/>
        <v>1.3399451346168652E-2</v>
      </c>
      <c r="K287" s="92">
        <f>I287/'סכום נכסי הקרן'!$C$42</f>
        <v>-3.3172748839189069E-5</v>
      </c>
    </row>
    <row r="288" spans="2:11">
      <c r="B288" s="86" t="s">
        <v>2450</v>
      </c>
      <c r="C288" s="88" t="s">
        <v>2451</v>
      </c>
      <c r="D288" s="89" t="s">
        <v>533</v>
      </c>
      <c r="E288" s="89" t="s">
        <v>131</v>
      </c>
      <c r="F288" s="102">
        <v>44987</v>
      </c>
      <c r="G288" s="91">
        <v>15287.587202000002</v>
      </c>
      <c r="H288" s="103">
        <v>-7.7350180000000002</v>
      </c>
      <c r="I288" s="91">
        <v>-1.1824976910000002</v>
      </c>
      <c r="J288" s="92">
        <f t="shared" si="4"/>
        <v>4.1789419022399436E-3</v>
      </c>
      <c r="K288" s="92">
        <f>I288/'סכום נכסי הקרן'!$C$42</f>
        <v>-1.0345721369868381E-5</v>
      </c>
    </row>
    <row r="289" spans="2:11">
      <c r="B289" s="86" t="s">
        <v>2452</v>
      </c>
      <c r="C289" s="88" t="s">
        <v>2453</v>
      </c>
      <c r="D289" s="89" t="s">
        <v>533</v>
      </c>
      <c r="E289" s="89" t="s">
        <v>135</v>
      </c>
      <c r="F289" s="102">
        <v>45077</v>
      </c>
      <c r="G289" s="91">
        <v>42750.382069000007</v>
      </c>
      <c r="H289" s="103">
        <v>-2.266187</v>
      </c>
      <c r="I289" s="91">
        <v>-0.96880350200000021</v>
      </c>
      <c r="J289" s="92">
        <f t="shared" si="4"/>
        <v>3.4237475306364883E-3</v>
      </c>
      <c r="K289" s="92">
        <f>I289/'סכום נכסי הקרן'!$C$42</f>
        <v>-8.4761020424222752E-6</v>
      </c>
    </row>
    <row r="290" spans="2:11">
      <c r="B290" s="86" t="s">
        <v>2454</v>
      </c>
      <c r="C290" s="88" t="s">
        <v>2455</v>
      </c>
      <c r="D290" s="89" t="s">
        <v>533</v>
      </c>
      <c r="E290" s="89" t="s">
        <v>135</v>
      </c>
      <c r="F290" s="102">
        <v>45078</v>
      </c>
      <c r="G290" s="91">
        <v>21795.182937000001</v>
      </c>
      <c r="H290" s="103">
        <v>-1.5885640000000001</v>
      </c>
      <c r="I290" s="91">
        <v>-0.34623045099999999</v>
      </c>
      <c r="J290" s="92">
        <f t="shared" si="4"/>
        <v>1.2235769680799598E-3</v>
      </c>
      <c r="K290" s="92">
        <f>I290/'סכום נכסי הקרן'!$C$42</f>
        <v>-3.0291845836761693E-6</v>
      </c>
    </row>
    <row r="291" spans="2:11">
      <c r="B291" s="86" t="s">
        <v>2456</v>
      </c>
      <c r="C291" s="88" t="s">
        <v>2457</v>
      </c>
      <c r="D291" s="89" t="s">
        <v>533</v>
      </c>
      <c r="E291" s="89" t="s">
        <v>135</v>
      </c>
      <c r="F291" s="102">
        <v>45083</v>
      </c>
      <c r="G291" s="91">
        <v>44012.982033000008</v>
      </c>
      <c r="H291" s="103">
        <v>0.66752199999999995</v>
      </c>
      <c r="I291" s="91">
        <v>0.29379646200000009</v>
      </c>
      <c r="J291" s="92">
        <f t="shared" si="4"/>
        <v>-1.0382754699024993E-3</v>
      </c>
      <c r="K291" s="92">
        <f>I291/'סכום נכסי הקרן'!$C$42</f>
        <v>2.5704374380085987E-6</v>
      </c>
    </row>
    <row r="292" spans="2:11">
      <c r="B292" s="86" t="s">
        <v>2458</v>
      </c>
      <c r="C292" s="88" t="s">
        <v>2459</v>
      </c>
      <c r="D292" s="89" t="s">
        <v>533</v>
      </c>
      <c r="E292" s="89" t="s">
        <v>135</v>
      </c>
      <c r="F292" s="102">
        <v>45103</v>
      </c>
      <c r="G292" s="91">
        <v>89168.144181000011</v>
      </c>
      <c r="H292" s="103">
        <v>0.74929599999999996</v>
      </c>
      <c r="I292" s="91">
        <v>0.66813311700000011</v>
      </c>
      <c r="J292" s="92">
        <f t="shared" si="4"/>
        <v>-2.36117964555542E-3</v>
      </c>
      <c r="K292" s="92">
        <f>I292/'סכום נכסי הקרן'!$C$42</f>
        <v>5.8455243668325019E-6</v>
      </c>
    </row>
    <row r="293" spans="2:11">
      <c r="B293" s="86" t="s">
        <v>2460</v>
      </c>
      <c r="C293" s="88" t="s">
        <v>2461</v>
      </c>
      <c r="D293" s="89" t="s">
        <v>533</v>
      </c>
      <c r="E293" s="89" t="s">
        <v>135</v>
      </c>
      <c r="F293" s="102">
        <v>45084</v>
      </c>
      <c r="G293" s="91">
        <v>33965.18159700001</v>
      </c>
      <c r="H293" s="103">
        <v>0.98641900000000005</v>
      </c>
      <c r="I293" s="91">
        <v>0.33503884900000003</v>
      </c>
      <c r="J293" s="92">
        <f t="shared" si="4"/>
        <v>-1.1840258933447179E-3</v>
      </c>
      <c r="K293" s="92">
        <f>I293/'סכום נכסי הקרן'!$C$42</f>
        <v>2.9312687933488784E-6</v>
      </c>
    </row>
    <row r="294" spans="2:11">
      <c r="B294" s="86" t="s">
        <v>2462</v>
      </c>
      <c r="C294" s="88" t="s">
        <v>2463</v>
      </c>
      <c r="D294" s="89" t="s">
        <v>533</v>
      </c>
      <c r="E294" s="89" t="s">
        <v>135</v>
      </c>
      <c r="F294" s="102">
        <v>45085</v>
      </c>
      <c r="G294" s="91">
        <v>33985.468400999998</v>
      </c>
      <c r="H294" s="103">
        <v>1.0455220000000001</v>
      </c>
      <c r="I294" s="91">
        <v>0.35532565300000002</v>
      </c>
      <c r="J294" s="92">
        <f t="shared" si="4"/>
        <v>-1.2557193739691369E-3</v>
      </c>
      <c r="K294" s="92">
        <f>I294/'סכום נכסי הקרן'!$C$42</f>
        <v>3.1087588834070174E-6</v>
      </c>
    </row>
    <row r="295" spans="2:11">
      <c r="B295" s="86" t="s">
        <v>2464</v>
      </c>
      <c r="C295" s="88" t="s">
        <v>2465</v>
      </c>
      <c r="D295" s="89" t="s">
        <v>533</v>
      </c>
      <c r="E295" s="89" t="s">
        <v>135</v>
      </c>
      <c r="F295" s="102">
        <v>45089</v>
      </c>
      <c r="G295" s="91">
        <v>23985.088369000005</v>
      </c>
      <c r="H295" s="103">
        <v>1.851102</v>
      </c>
      <c r="I295" s="91">
        <v>0.44398844700000006</v>
      </c>
      <c r="J295" s="92">
        <f t="shared" si="4"/>
        <v>-1.5690533177360245E-3</v>
      </c>
      <c r="K295" s="92">
        <f>I295/'סכום נכסי הקרן'!$C$42</f>
        <v>3.8844733474431573E-6</v>
      </c>
    </row>
    <row r="296" spans="2:11">
      <c r="B296" s="86" t="s">
        <v>2466</v>
      </c>
      <c r="C296" s="88" t="s">
        <v>2467</v>
      </c>
      <c r="D296" s="89" t="s">
        <v>533</v>
      </c>
      <c r="E296" s="89" t="s">
        <v>135</v>
      </c>
      <c r="F296" s="102">
        <v>45090</v>
      </c>
      <c r="G296" s="91">
        <v>20631.679668000004</v>
      </c>
      <c r="H296" s="103">
        <v>2.1985320000000002</v>
      </c>
      <c r="I296" s="91">
        <v>0.45359401900000007</v>
      </c>
      <c r="J296" s="92">
        <f t="shared" si="4"/>
        <v>-1.6029993690740501E-3</v>
      </c>
      <c r="K296" s="92">
        <f>I296/'סכום נכסי הקרן'!$C$42</f>
        <v>3.9685128954833484E-6</v>
      </c>
    </row>
    <row r="297" spans="2:11">
      <c r="B297" s="86" t="s">
        <v>2468</v>
      </c>
      <c r="C297" s="88" t="s">
        <v>2469</v>
      </c>
      <c r="D297" s="89" t="s">
        <v>533</v>
      </c>
      <c r="E297" s="89" t="s">
        <v>135</v>
      </c>
      <c r="F297" s="102">
        <v>45090</v>
      </c>
      <c r="G297" s="91">
        <v>31005.945498000005</v>
      </c>
      <c r="H297" s="103">
        <v>2.3828239999999998</v>
      </c>
      <c r="I297" s="91">
        <v>0.73881702499999991</v>
      </c>
      <c r="J297" s="92">
        <f t="shared" si="4"/>
        <v>-2.6109762812727175E-3</v>
      </c>
      <c r="K297" s="92">
        <f>I297/'סכום נכסי הקרן'!$C$42</f>
        <v>6.4639408111665216E-6</v>
      </c>
    </row>
    <row r="298" spans="2:11">
      <c r="B298" s="86" t="s">
        <v>2470</v>
      </c>
      <c r="C298" s="88" t="s">
        <v>2471</v>
      </c>
      <c r="D298" s="89" t="s">
        <v>533</v>
      </c>
      <c r="E298" s="89" t="s">
        <v>135</v>
      </c>
      <c r="F298" s="102">
        <v>44971</v>
      </c>
      <c r="G298" s="91">
        <v>24095.620000000006</v>
      </c>
      <c r="H298" s="103">
        <v>5.3061100000000003</v>
      </c>
      <c r="I298" s="91">
        <v>1.2785400000000002</v>
      </c>
      <c r="J298" s="92">
        <f t="shared" si="4"/>
        <v>-4.5183550212021997E-3</v>
      </c>
      <c r="K298" s="92">
        <f>I298/'סכום נכסי הקרן'!$C$42</f>
        <v>1.1185999516874759E-5</v>
      </c>
    </row>
    <row r="299" spans="2:11">
      <c r="B299" s="86" t="s">
        <v>2472</v>
      </c>
      <c r="C299" s="88" t="s">
        <v>2473</v>
      </c>
      <c r="D299" s="89" t="s">
        <v>533</v>
      </c>
      <c r="E299" s="89" t="s">
        <v>131</v>
      </c>
      <c r="F299" s="102">
        <v>44970</v>
      </c>
      <c r="G299" s="91">
        <v>108176.13052800001</v>
      </c>
      <c r="H299" s="103">
        <v>-0.36926300000000001</v>
      </c>
      <c r="I299" s="91">
        <v>-0.39945432000000003</v>
      </c>
      <c r="J299" s="92">
        <f t="shared" si="4"/>
        <v>1.41166989887912E-3</v>
      </c>
      <c r="K299" s="92">
        <f>I299/'סכום נכסי הקרן'!$C$42</f>
        <v>-3.4948424222421942E-6</v>
      </c>
    </row>
    <row r="300" spans="2:11">
      <c r="B300" s="86" t="s">
        <v>2474</v>
      </c>
      <c r="C300" s="88" t="s">
        <v>2475</v>
      </c>
      <c r="D300" s="89" t="s">
        <v>533</v>
      </c>
      <c r="E300" s="89" t="s">
        <v>131</v>
      </c>
      <c r="F300" s="102">
        <v>44970</v>
      </c>
      <c r="G300" s="91">
        <v>22867.474756000003</v>
      </c>
      <c r="H300" s="103">
        <v>-0.37077100000000002</v>
      </c>
      <c r="I300" s="91">
        <v>-8.4785942000000017E-2</v>
      </c>
      <c r="J300" s="92">
        <f t="shared" si="4"/>
        <v>2.9963316498745327E-4</v>
      </c>
      <c r="K300" s="92">
        <f>I300/'סכום נכסי הקרן'!$C$42</f>
        <v>-7.4179572500646941E-7</v>
      </c>
    </row>
    <row r="301" spans="2:11">
      <c r="B301" s="86" t="s">
        <v>2476</v>
      </c>
      <c r="C301" s="88" t="s">
        <v>2477</v>
      </c>
      <c r="D301" s="89" t="s">
        <v>533</v>
      </c>
      <c r="E301" s="89" t="s">
        <v>131</v>
      </c>
      <c r="F301" s="102">
        <v>44970</v>
      </c>
      <c r="G301" s="91">
        <v>30478.514448000005</v>
      </c>
      <c r="H301" s="103">
        <v>-0.40847099999999997</v>
      </c>
      <c r="I301" s="91">
        <v>-0.12449586400000003</v>
      </c>
      <c r="J301" s="92">
        <f t="shared" si="4"/>
        <v>4.3996786351878408E-4</v>
      </c>
      <c r="K301" s="92">
        <f>I301/'סכום נכסי הקרן'!$C$42</f>
        <v>-1.0892194804674909E-6</v>
      </c>
    </row>
    <row r="302" spans="2:11">
      <c r="B302" s="86" t="s">
        <v>2478</v>
      </c>
      <c r="C302" s="88" t="s">
        <v>2479</v>
      </c>
      <c r="D302" s="89" t="s">
        <v>533</v>
      </c>
      <c r="E302" s="89" t="s">
        <v>133</v>
      </c>
      <c r="F302" s="102">
        <v>44994</v>
      </c>
      <c r="G302" s="91">
        <v>544343.59000000008</v>
      </c>
      <c r="H302" s="103">
        <v>-2.117499</v>
      </c>
      <c r="I302" s="91">
        <v>-11.52647</v>
      </c>
      <c r="J302" s="92">
        <f t="shared" si="4"/>
        <v>4.0734496848934341E-2</v>
      </c>
      <c r="K302" s="92">
        <f>I302/'סכום נכסי הקרן'!$C$42</f>
        <v>-1.0084556435564892E-4</v>
      </c>
    </row>
    <row r="303" spans="2:11">
      <c r="B303" s="86" t="s">
        <v>2480</v>
      </c>
      <c r="C303" s="88" t="s">
        <v>2481</v>
      </c>
      <c r="D303" s="89" t="s">
        <v>533</v>
      </c>
      <c r="E303" s="89" t="s">
        <v>133</v>
      </c>
      <c r="F303" s="102">
        <v>44987</v>
      </c>
      <c r="G303" s="91">
        <v>125705.04897200002</v>
      </c>
      <c r="H303" s="103">
        <v>-1.478753</v>
      </c>
      <c r="I303" s="91">
        <v>-1.8588675600000002</v>
      </c>
      <c r="J303" s="92">
        <f t="shared" si="4"/>
        <v>6.569230194969169E-3</v>
      </c>
      <c r="K303" s="92">
        <f>I303/'סכום נכסי הקרן'!$C$42</f>
        <v>-1.6263309421757757E-5</v>
      </c>
    </row>
    <row r="304" spans="2:11">
      <c r="B304" s="86" t="s">
        <v>2480</v>
      </c>
      <c r="C304" s="88" t="s">
        <v>2482</v>
      </c>
      <c r="D304" s="89" t="s">
        <v>533</v>
      </c>
      <c r="E304" s="89" t="s">
        <v>133</v>
      </c>
      <c r="F304" s="102">
        <v>44987</v>
      </c>
      <c r="G304" s="91">
        <v>90474.907927000007</v>
      </c>
      <c r="H304" s="103">
        <v>-1.478753</v>
      </c>
      <c r="I304" s="91">
        <v>-1.3379006880000002</v>
      </c>
      <c r="J304" s="92">
        <f t="shared" si="4"/>
        <v>4.7281354447218527E-3</v>
      </c>
      <c r="K304" s="92">
        <f>I304/'סכום נכסי הקרן'!$C$42</f>
        <v>-1.1705348639537603E-5</v>
      </c>
    </row>
    <row r="305" spans="2:11">
      <c r="B305" s="86" t="s">
        <v>2483</v>
      </c>
      <c r="C305" s="88" t="s">
        <v>2484</v>
      </c>
      <c r="D305" s="89" t="s">
        <v>533</v>
      </c>
      <c r="E305" s="89" t="s">
        <v>133</v>
      </c>
      <c r="F305" s="102">
        <v>44987</v>
      </c>
      <c r="G305" s="91">
        <v>27172.906033000007</v>
      </c>
      <c r="H305" s="103">
        <v>-1.478753</v>
      </c>
      <c r="I305" s="91">
        <v>-0.4018202440000001</v>
      </c>
      <c r="J305" s="92">
        <f t="shared" si="4"/>
        <v>1.4200310644157344E-3</v>
      </c>
      <c r="K305" s="92">
        <f>I305/'סכום נכסי הקרן'!$C$42</f>
        <v>-3.5155419894993494E-6</v>
      </c>
    </row>
    <row r="306" spans="2:11">
      <c r="B306" s="86" t="s">
        <v>2485</v>
      </c>
      <c r="C306" s="88" t="s">
        <v>2486</v>
      </c>
      <c r="D306" s="89" t="s">
        <v>533</v>
      </c>
      <c r="E306" s="89" t="s">
        <v>133</v>
      </c>
      <c r="F306" s="102">
        <v>44987</v>
      </c>
      <c r="G306" s="91">
        <v>76089.107159000021</v>
      </c>
      <c r="H306" s="103">
        <v>-1.4721249999999999</v>
      </c>
      <c r="I306" s="91">
        <v>-1.1201264190000002</v>
      </c>
      <c r="J306" s="92">
        <f t="shared" si="4"/>
        <v>3.9585220874355821E-3</v>
      </c>
      <c r="K306" s="92">
        <f>I306/'סכום נכסי הקרן'!$C$42</f>
        <v>-9.8000325228562692E-6</v>
      </c>
    </row>
    <row r="307" spans="2:11">
      <c r="B307" s="86" t="s">
        <v>2487</v>
      </c>
      <c r="C307" s="88" t="s">
        <v>2488</v>
      </c>
      <c r="D307" s="89" t="s">
        <v>533</v>
      </c>
      <c r="E307" s="89" t="s">
        <v>133</v>
      </c>
      <c r="F307" s="102">
        <v>44991</v>
      </c>
      <c r="G307" s="91">
        <v>34847.860438999996</v>
      </c>
      <c r="H307" s="103">
        <v>-1.284983</v>
      </c>
      <c r="I307" s="91">
        <v>-0.44778919600000006</v>
      </c>
      <c r="J307" s="92">
        <f t="shared" si="4"/>
        <v>1.5824851488312418E-3</v>
      </c>
      <c r="K307" s="92">
        <f>I307/'סכום נכסי הקרן'!$C$42</f>
        <v>-3.917726258167704E-6</v>
      </c>
    </row>
    <row r="308" spans="2:11">
      <c r="B308" s="86" t="s">
        <v>2489</v>
      </c>
      <c r="C308" s="88" t="s">
        <v>2490</v>
      </c>
      <c r="D308" s="89" t="s">
        <v>533</v>
      </c>
      <c r="E308" s="89" t="s">
        <v>133</v>
      </c>
      <c r="F308" s="102">
        <v>45078</v>
      </c>
      <c r="G308" s="91">
        <v>106950.20487600002</v>
      </c>
      <c r="H308" s="103">
        <v>-1.6122620000000001</v>
      </c>
      <c r="I308" s="91">
        <v>-1.7243179239999999</v>
      </c>
      <c r="J308" s="92">
        <f t="shared" si="4"/>
        <v>6.0937323431839059E-3</v>
      </c>
      <c r="K308" s="92">
        <f>I308/'סכום נכסי הקרן'!$C$42</f>
        <v>-1.5086129072850661E-5</v>
      </c>
    </row>
    <row r="309" spans="2:11">
      <c r="B309" s="86" t="s">
        <v>2489</v>
      </c>
      <c r="C309" s="88" t="s">
        <v>2491</v>
      </c>
      <c r="D309" s="89" t="s">
        <v>533</v>
      </c>
      <c r="E309" s="89" t="s">
        <v>133</v>
      </c>
      <c r="F309" s="102">
        <v>45078</v>
      </c>
      <c r="G309" s="91">
        <v>63990.301669000008</v>
      </c>
      <c r="H309" s="103">
        <v>-1.6122620000000001</v>
      </c>
      <c r="I309" s="91">
        <v>-1.0316915660000001</v>
      </c>
      <c r="J309" s="92">
        <f t="shared" si="4"/>
        <v>3.6459936862108817E-3</v>
      </c>
      <c r="K309" s="92">
        <f>I309/'סכום נכסי הקרן'!$C$42</f>
        <v>-9.0263123240882275E-6</v>
      </c>
    </row>
    <row r="310" spans="2:11">
      <c r="B310" s="86" t="s">
        <v>2492</v>
      </c>
      <c r="C310" s="88" t="s">
        <v>2493</v>
      </c>
      <c r="D310" s="89" t="s">
        <v>533</v>
      </c>
      <c r="E310" s="89" t="s">
        <v>133</v>
      </c>
      <c r="F310" s="102">
        <v>45078</v>
      </c>
      <c r="G310" s="91">
        <v>27283.215530000001</v>
      </c>
      <c r="H310" s="103">
        <v>-1.6122620000000001</v>
      </c>
      <c r="I310" s="91">
        <v>-0.43987702200000006</v>
      </c>
      <c r="J310" s="92">
        <f t="shared" si="4"/>
        <v>1.5545235589540965E-3</v>
      </c>
      <c r="K310" s="92">
        <f>I310/'סכום נכסי הקרן'!$C$42</f>
        <v>-3.8485023195021729E-6</v>
      </c>
    </row>
    <row r="311" spans="2:11">
      <c r="B311" s="86" t="s">
        <v>2494</v>
      </c>
      <c r="C311" s="88" t="s">
        <v>2495</v>
      </c>
      <c r="D311" s="89" t="s">
        <v>533</v>
      </c>
      <c r="E311" s="89" t="s">
        <v>133</v>
      </c>
      <c r="F311" s="102">
        <v>45005</v>
      </c>
      <c r="G311" s="91">
        <v>32860.818704000005</v>
      </c>
      <c r="H311" s="103">
        <v>-0.81121299999999996</v>
      </c>
      <c r="I311" s="91">
        <v>-0.2665710690000001</v>
      </c>
      <c r="J311" s="92">
        <f t="shared" si="4"/>
        <v>9.4206104472553719E-4</v>
      </c>
      <c r="K311" s="92">
        <f>I311/'סכום נכסי הקרן'!$C$42</f>
        <v>-2.3322413448517754E-6</v>
      </c>
    </row>
    <row r="312" spans="2:11">
      <c r="B312" s="86" t="s">
        <v>2496</v>
      </c>
      <c r="C312" s="88" t="s">
        <v>2497</v>
      </c>
      <c r="D312" s="89" t="s">
        <v>533</v>
      </c>
      <c r="E312" s="89" t="s">
        <v>133</v>
      </c>
      <c r="F312" s="102">
        <v>45005</v>
      </c>
      <c r="G312" s="91">
        <v>22159.962615000004</v>
      </c>
      <c r="H312" s="103">
        <v>-0.75290000000000001</v>
      </c>
      <c r="I312" s="91">
        <v>-0.16684228800000001</v>
      </c>
      <c r="J312" s="92">
        <f t="shared" si="4"/>
        <v>5.8961994910887688E-4</v>
      </c>
      <c r="K312" s="92">
        <f>I312/'סכום נכסי הקרן'!$C$42</f>
        <v>-1.4597101013361172E-6</v>
      </c>
    </row>
    <row r="313" spans="2:11">
      <c r="B313" s="86" t="s">
        <v>2496</v>
      </c>
      <c r="C313" s="88" t="s">
        <v>2498</v>
      </c>
      <c r="D313" s="89" t="s">
        <v>533</v>
      </c>
      <c r="E313" s="89" t="s">
        <v>133</v>
      </c>
      <c r="F313" s="102">
        <v>45005</v>
      </c>
      <c r="G313" s="91">
        <v>21919.891722000004</v>
      </c>
      <c r="H313" s="103">
        <v>-0.75290000000000001</v>
      </c>
      <c r="I313" s="91">
        <v>-0.16503479300000004</v>
      </c>
      <c r="J313" s="92">
        <f t="shared" si="4"/>
        <v>5.8323226932643153E-4</v>
      </c>
      <c r="K313" s="92">
        <f>I313/'סכום נכסי הקרן'!$C$42</f>
        <v>-1.443896252573659E-6</v>
      </c>
    </row>
    <row r="314" spans="2:11">
      <c r="B314" s="86" t="s">
        <v>2499</v>
      </c>
      <c r="C314" s="88" t="s">
        <v>2500</v>
      </c>
      <c r="D314" s="89" t="s">
        <v>533</v>
      </c>
      <c r="E314" s="89" t="s">
        <v>133</v>
      </c>
      <c r="F314" s="102">
        <v>45005</v>
      </c>
      <c r="G314" s="91">
        <v>27718.727197000004</v>
      </c>
      <c r="H314" s="103">
        <v>-0.72493300000000005</v>
      </c>
      <c r="I314" s="91">
        <v>-0.20094233500000008</v>
      </c>
      <c r="J314" s="92">
        <f t="shared" si="4"/>
        <v>7.1012937281535562E-4</v>
      </c>
      <c r="K314" s="92">
        <f>I314/'סכום נכסי הקרן'!$C$42</f>
        <v>-1.7580528276234506E-6</v>
      </c>
    </row>
    <row r="315" spans="2:11">
      <c r="B315" s="86" t="s">
        <v>2499</v>
      </c>
      <c r="C315" s="88" t="s">
        <v>2501</v>
      </c>
      <c r="D315" s="89" t="s">
        <v>533</v>
      </c>
      <c r="E315" s="89" t="s">
        <v>133</v>
      </c>
      <c r="F315" s="102">
        <v>45005</v>
      </c>
      <c r="G315" s="91">
        <v>34094.895422000001</v>
      </c>
      <c r="H315" s="103">
        <v>-0.72493300000000005</v>
      </c>
      <c r="I315" s="91">
        <v>-0.24716531000000003</v>
      </c>
      <c r="J315" s="92">
        <f t="shared" si="4"/>
        <v>8.7348117345213932E-4</v>
      </c>
      <c r="K315" s="92">
        <f>I315/'סכום נכסי הקרן'!$C$42</f>
        <v>-2.1624595540602563E-6</v>
      </c>
    </row>
    <row r="316" spans="2:11">
      <c r="B316" s="86" t="s">
        <v>2502</v>
      </c>
      <c r="C316" s="88" t="s">
        <v>2503</v>
      </c>
      <c r="D316" s="89" t="s">
        <v>533</v>
      </c>
      <c r="E316" s="89" t="s">
        <v>133</v>
      </c>
      <c r="F316" s="102">
        <v>45103</v>
      </c>
      <c r="G316" s="91">
        <v>201927.50000000003</v>
      </c>
      <c r="H316" s="103">
        <v>0.29627500000000001</v>
      </c>
      <c r="I316" s="91">
        <v>0.59826000000000013</v>
      </c>
      <c r="J316" s="92">
        <f t="shared" si="4"/>
        <v>-2.1142483418465034E-3</v>
      </c>
      <c r="K316" s="92">
        <f>I316/'סכום נכסי הקרן'!$C$42</f>
        <v>5.2342015666036996E-6</v>
      </c>
    </row>
    <row r="317" spans="2:11">
      <c r="B317" s="86" t="s">
        <v>2504</v>
      </c>
      <c r="C317" s="88" t="s">
        <v>2505</v>
      </c>
      <c r="D317" s="89" t="s">
        <v>533</v>
      </c>
      <c r="E317" s="89" t="s">
        <v>133</v>
      </c>
      <c r="F317" s="102">
        <v>45106</v>
      </c>
      <c r="G317" s="91">
        <v>22184.634514000005</v>
      </c>
      <c r="H317" s="103">
        <v>0.64989399999999997</v>
      </c>
      <c r="I317" s="91">
        <v>0.14417667400000003</v>
      </c>
      <c r="J317" s="92">
        <f t="shared" si="4"/>
        <v>-5.0951976387765162E-4</v>
      </c>
      <c r="K317" s="92">
        <f>I317/'סכום נכסי הקרן'!$C$42</f>
        <v>1.2614077038720806E-6</v>
      </c>
    </row>
    <row r="318" spans="2:11">
      <c r="B318" s="86" t="s">
        <v>2506</v>
      </c>
      <c r="C318" s="88" t="s">
        <v>2507</v>
      </c>
      <c r="D318" s="89" t="s">
        <v>533</v>
      </c>
      <c r="E318" s="89" t="s">
        <v>133</v>
      </c>
      <c r="F318" s="102">
        <v>45014</v>
      </c>
      <c r="G318" s="91">
        <v>809.86000000000013</v>
      </c>
      <c r="H318" s="103">
        <v>0.56059099999999995</v>
      </c>
      <c r="I318" s="91">
        <v>4.5400000000000006E-3</v>
      </c>
      <c r="J318" s="92">
        <f t="shared" si="4"/>
        <v>-1.6044341042327958E-5</v>
      </c>
      <c r="K318" s="92">
        <f>I318/'סכום נכסי הקרן'!$C$42</f>
        <v>3.9720648400997549E-8</v>
      </c>
    </row>
    <row r="319" spans="2:11">
      <c r="B319" s="86" t="s">
        <v>2508</v>
      </c>
      <c r="C319" s="88" t="s">
        <v>2509</v>
      </c>
      <c r="D319" s="89" t="s">
        <v>533</v>
      </c>
      <c r="E319" s="89" t="s">
        <v>133</v>
      </c>
      <c r="F319" s="102">
        <v>45097</v>
      </c>
      <c r="G319" s="91">
        <v>41259.69593400001</v>
      </c>
      <c r="H319" s="103">
        <v>0.67651300000000003</v>
      </c>
      <c r="I319" s="91">
        <v>0.27912714200000005</v>
      </c>
      <c r="J319" s="92">
        <f t="shared" si="4"/>
        <v>-9.8643415427715942E-4</v>
      </c>
      <c r="K319" s="92">
        <f>I319/'סכום נכסי הקרן'!$C$42</f>
        <v>2.4420949485809068E-6</v>
      </c>
    </row>
    <row r="320" spans="2:11">
      <c r="B320" s="86" t="s">
        <v>2510</v>
      </c>
      <c r="C320" s="88" t="s">
        <v>2511</v>
      </c>
      <c r="D320" s="89" t="s">
        <v>533</v>
      </c>
      <c r="E320" s="89" t="s">
        <v>133</v>
      </c>
      <c r="F320" s="102">
        <v>45019</v>
      </c>
      <c r="G320" s="91">
        <v>56292.047558000006</v>
      </c>
      <c r="H320" s="103">
        <v>0.70550800000000002</v>
      </c>
      <c r="I320" s="91">
        <v>0.39714472700000003</v>
      </c>
      <c r="J320" s="92">
        <f t="shared" si="4"/>
        <v>-1.4035078068612844E-3</v>
      </c>
      <c r="K320" s="92">
        <f>I320/'סכום נכסי הקרן'!$C$42</f>
        <v>3.4746356972416644E-6</v>
      </c>
    </row>
    <row r="321" spans="2:11">
      <c r="B321" s="86" t="s">
        <v>2512</v>
      </c>
      <c r="C321" s="88" t="s">
        <v>2513</v>
      </c>
      <c r="D321" s="89" t="s">
        <v>533</v>
      </c>
      <c r="E321" s="89" t="s">
        <v>133</v>
      </c>
      <c r="F321" s="102">
        <v>45019</v>
      </c>
      <c r="G321" s="91">
        <v>100323.82465100002</v>
      </c>
      <c r="H321" s="103">
        <v>0.80037899999999995</v>
      </c>
      <c r="I321" s="91">
        <v>0.8029711890000002</v>
      </c>
      <c r="J321" s="92">
        <f t="shared" si="4"/>
        <v>-2.83769682896026E-3</v>
      </c>
      <c r="K321" s="92">
        <f>I321/'סכום נכסי הקרן'!$C$42</f>
        <v>7.0252282542731176E-6</v>
      </c>
    </row>
    <row r="322" spans="2:11">
      <c r="B322" s="86" t="s">
        <v>2514</v>
      </c>
      <c r="C322" s="88" t="s">
        <v>2515</v>
      </c>
      <c r="D322" s="89" t="s">
        <v>533</v>
      </c>
      <c r="E322" s="89" t="s">
        <v>133</v>
      </c>
      <c r="F322" s="102">
        <v>45019</v>
      </c>
      <c r="G322" s="91">
        <v>76310.153952000008</v>
      </c>
      <c r="H322" s="103">
        <v>0.81842999999999999</v>
      </c>
      <c r="I322" s="91">
        <v>0.62454489000000013</v>
      </c>
      <c r="J322" s="92">
        <f t="shared" si="4"/>
        <v>-2.2071390333487225E-3</v>
      </c>
      <c r="K322" s="92">
        <f>I322/'סכום נכסי הקרן'!$C$42</f>
        <v>5.4641691599845138E-6</v>
      </c>
    </row>
    <row r="323" spans="2:11">
      <c r="B323" s="86" t="s">
        <v>2516</v>
      </c>
      <c r="C323" s="88" t="s">
        <v>2517</v>
      </c>
      <c r="D323" s="89" t="s">
        <v>533</v>
      </c>
      <c r="E323" s="89" t="s">
        <v>133</v>
      </c>
      <c r="F323" s="102">
        <v>45036</v>
      </c>
      <c r="G323" s="91">
        <v>33490.876119</v>
      </c>
      <c r="H323" s="103">
        <v>1.147578</v>
      </c>
      <c r="I323" s="91">
        <v>0.38433408000000002</v>
      </c>
      <c r="J323" s="92">
        <f t="shared" si="4"/>
        <v>-1.3582350338566863E-3</v>
      </c>
      <c r="K323" s="92">
        <f>I323/'סכום נכסי הקרן'!$C$42</f>
        <v>3.3625548150222163E-6</v>
      </c>
    </row>
    <row r="324" spans="2:11">
      <c r="B324" s="86" t="s">
        <v>2518</v>
      </c>
      <c r="C324" s="88" t="s">
        <v>2519</v>
      </c>
      <c r="D324" s="89" t="s">
        <v>533</v>
      </c>
      <c r="E324" s="89" t="s">
        <v>133</v>
      </c>
      <c r="F324" s="102">
        <v>45036</v>
      </c>
      <c r="G324" s="91">
        <v>175973.11780599999</v>
      </c>
      <c r="H324" s="103">
        <v>1.1700280000000001</v>
      </c>
      <c r="I324" s="91">
        <v>2.0589347140000003</v>
      </c>
      <c r="J324" s="92">
        <f t="shared" si="4"/>
        <v>-7.2762666817850164E-3</v>
      </c>
      <c r="K324" s="92">
        <f>I324/'סכום נכסי הקרן'!$C$42</f>
        <v>1.8013705254493929E-5</v>
      </c>
    </row>
    <row r="325" spans="2:11">
      <c r="B325" s="86" t="s">
        <v>2520</v>
      </c>
      <c r="C325" s="88" t="s">
        <v>2521</v>
      </c>
      <c r="D325" s="89" t="s">
        <v>533</v>
      </c>
      <c r="E325" s="89" t="s">
        <v>133</v>
      </c>
      <c r="F325" s="102">
        <v>45036</v>
      </c>
      <c r="G325" s="91">
        <v>90313.383960000021</v>
      </c>
      <c r="H325" s="103">
        <v>1.176312</v>
      </c>
      <c r="I325" s="91">
        <v>1.0623671879999999</v>
      </c>
      <c r="J325" s="92">
        <f t="shared" si="4"/>
        <v>-3.754401206266726E-3</v>
      </c>
      <c r="K325" s="92">
        <f>I325/'סכום נכסי הקרן'!$C$42</f>
        <v>9.2946946139437116E-6</v>
      </c>
    </row>
    <row r="326" spans="2:11">
      <c r="B326" s="86" t="s">
        <v>2522</v>
      </c>
      <c r="C326" s="88" t="s">
        <v>2523</v>
      </c>
      <c r="D326" s="89" t="s">
        <v>533</v>
      </c>
      <c r="E326" s="89" t="s">
        <v>133</v>
      </c>
      <c r="F326" s="102">
        <v>45036</v>
      </c>
      <c r="G326" s="91">
        <v>67750.419712000017</v>
      </c>
      <c r="H326" s="103">
        <v>1.1987479999999999</v>
      </c>
      <c r="I326" s="91">
        <v>0.81215713400000022</v>
      </c>
      <c r="J326" s="92">
        <f t="shared" si="4"/>
        <v>-2.8701599202325214E-3</v>
      </c>
      <c r="K326" s="92">
        <f>I326/'סכום נכסי הקרן'!$C$42</f>
        <v>7.1055964682766203E-6</v>
      </c>
    </row>
    <row r="327" spans="2:11">
      <c r="B327" s="86" t="s">
        <v>2524</v>
      </c>
      <c r="C327" s="88" t="s">
        <v>2525</v>
      </c>
      <c r="D327" s="89" t="s">
        <v>533</v>
      </c>
      <c r="E327" s="89" t="s">
        <v>133</v>
      </c>
      <c r="F327" s="102">
        <v>45056</v>
      </c>
      <c r="G327" s="91">
        <v>2888.3846430000003</v>
      </c>
      <c r="H327" s="103">
        <v>1.141014</v>
      </c>
      <c r="I327" s="91">
        <v>3.2956864000000009E-2</v>
      </c>
      <c r="J327" s="92">
        <f t="shared" si="4"/>
        <v>-1.1646941975806626E-4</v>
      </c>
      <c r="K327" s="92">
        <f>I327/'סכום נכסי הקרן'!$C$42</f>
        <v>2.8834097078050526E-7</v>
      </c>
    </row>
    <row r="328" spans="2:11">
      <c r="B328" s="86" t="s">
        <v>2524</v>
      </c>
      <c r="C328" s="88" t="s">
        <v>2526</v>
      </c>
      <c r="D328" s="89" t="s">
        <v>533</v>
      </c>
      <c r="E328" s="89" t="s">
        <v>133</v>
      </c>
      <c r="F328" s="102">
        <v>45056</v>
      </c>
      <c r="G328" s="91">
        <v>214874.21592700004</v>
      </c>
      <c r="H328" s="103">
        <v>1.141014</v>
      </c>
      <c r="I328" s="91">
        <v>2.4517441250000007</v>
      </c>
      <c r="J328" s="92">
        <f t="shared" si="4"/>
        <v>-8.6644535000052758E-3</v>
      </c>
      <c r="K328" s="92">
        <f>I328/'סכום נכסי הקרן'!$C$42</f>
        <v>2.1450411092144581E-5</v>
      </c>
    </row>
    <row r="329" spans="2:11">
      <c r="B329" s="86" t="s">
        <v>2527</v>
      </c>
      <c r="C329" s="88" t="s">
        <v>2528</v>
      </c>
      <c r="D329" s="89" t="s">
        <v>533</v>
      </c>
      <c r="E329" s="89" t="s">
        <v>133</v>
      </c>
      <c r="F329" s="102">
        <v>45056</v>
      </c>
      <c r="G329" s="91">
        <v>22381.416513000004</v>
      </c>
      <c r="H329" s="103">
        <v>1.1768559999999999</v>
      </c>
      <c r="I329" s="91">
        <v>0.26339714900000005</v>
      </c>
      <c r="J329" s="92">
        <f t="shared" si="4"/>
        <v>-9.3084442469887059E-4</v>
      </c>
      <c r="K329" s="92">
        <f>I329/'סכום נכסי הקרן'!$C$42</f>
        <v>2.3044725870603883E-6</v>
      </c>
    </row>
    <row r="330" spans="2:11">
      <c r="B330" s="86" t="s">
        <v>2529</v>
      </c>
      <c r="C330" s="88" t="s">
        <v>2530</v>
      </c>
      <c r="D330" s="89" t="s">
        <v>533</v>
      </c>
      <c r="E330" s="89" t="s">
        <v>133</v>
      </c>
      <c r="F330" s="102">
        <v>45056</v>
      </c>
      <c r="G330" s="91">
        <v>61549.453298000015</v>
      </c>
      <c r="H330" s="103">
        <v>1.1777519999999999</v>
      </c>
      <c r="I330" s="91">
        <v>0.72490004400000008</v>
      </c>
      <c r="J330" s="92">
        <f t="shared" si="4"/>
        <v>-2.5617937285318374E-3</v>
      </c>
      <c r="K330" s="92">
        <f>I330/'סכום נכסי הקרן'!$C$42</f>
        <v>6.3421805668704077E-6</v>
      </c>
    </row>
    <row r="331" spans="2:11">
      <c r="B331" s="86" t="s">
        <v>2531</v>
      </c>
      <c r="C331" s="88" t="s">
        <v>2532</v>
      </c>
      <c r="D331" s="89" t="s">
        <v>533</v>
      </c>
      <c r="E331" s="89" t="s">
        <v>133</v>
      </c>
      <c r="F331" s="102">
        <v>45029</v>
      </c>
      <c r="G331" s="91">
        <v>138669.24340200002</v>
      </c>
      <c r="H331" s="103">
        <v>1.7171430000000001</v>
      </c>
      <c r="I331" s="91">
        <v>2.3811492410000006</v>
      </c>
      <c r="J331" s="92">
        <f t="shared" si="4"/>
        <v>-8.4149714747322399E-3</v>
      </c>
      <c r="K331" s="92">
        <f>I331/'סכום נכסי הקרן'!$C$42</f>
        <v>2.0832773522480877E-5</v>
      </c>
    </row>
    <row r="332" spans="2:11">
      <c r="B332" s="86" t="s">
        <v>2533</v>
      </c>
      <c r="C332" s="88" t="s">
        <v>2534</v>
      </c>
      <c r="D332" s="89" t="s">
        <v>533</v>
      </c>
      <c r="E332" s="89" t="s">
        <v>133</v>
      </c>
      <c r="F332" s="102">
        <v>45029</v>
      </c>
      <c r="G332" s="91">
        <v>160502.33428000004</v>
      </c>
      <c r="H332" s="103">
        <v>1.7198</v>
      </c>
      <c r="I332" s="91">
        <v>2.7603194709999999</v>
      </c>
      <c r="J332" s="92">
        <f t="shared" ref="J332:J375" si="5">IFERROR(I332/$I$11,0)</f>
        <v>-9.7549574842516057E-3</v>
      </c>
      <c r="K332" s="92">
        <f>I332/'סכום נכסי הקרן'!$C$42</f>
        <v>2.4150149599563552E-5</v>
      </c>
    </row>
    <row r="333" spans="2:11">
      <c r="B333" s="86" t="s">
        <v>2533</v>
      </c>
      <c r="C333" s="88" t="s">
        <v>2535</v>
      </c>
      <c r="D333" s="89" t="s">
        <v>533</v>
      </c>
      <c r="E333" s="89" t="s">
        <v>133</v>
      </c>
      <c r="F333" s="102">
        <v>45029</v>
      </c>
      <c r="G333" s="91">
        <v>54845.308608000007</v>
      </c>
      <c r="H333" s="103">
        <v>1.7198</v>
      </c>
      <c r="I333" s="91">
        <v>0.94322972800000016</v>
      </c>
      <c r="J333" s="92">
        <f t="shared" si="5"/>
        <v>-3.3333699201088625E-3</v>
      </c>
      <c r="K333" s="92">
        <f>I333/'סכום נכסי הקרן'!$C$42</f>
        <v>8.2523560324353636E-6</v>
      </c>
    </row>
    <row r="334" spans="2:11">
      <c r="B334" s="86" t="s">
        <v>2536</v>
      </c>
      <c r="C334" s="88" t="s">
        <v>2537</v>
      </c>
      <c r="D334" s="89" t="s">
        <v>533</v>
      </c>
      <c r="E334" s="89" t="s">
        <v>133</v>
      </c>
      <c r="F334" s="102">
        <v>45029</v>
      </c>
      <c r="G334" s="91">
        <v>35666.292679999999</v>
      </c>
      <c r="H334" s="103">
        <v>1.734855</v>
      </c>
      <c r="I334" s="91">
        <v>0.61875840400000015</v>
      </c>
      <c r="J334" s="92">
        <f t="shared" si="5"/>
        <v>-2.1866896159873444E-3</v>
      </c>
      <c r="K334" s="92">
        <f>I334/'סכום נכסי הקרן'!$C$42</f>
        <v>5.4135429538428192E-6</v>
      </c>
    </row>
    <row r="335" spans="2:11">
      <c r="B335" s="86" t="s">
        <v>2538</v>
      </c>
      <c r="C335" s="88" t="s">
        <v>2539</v>
      </c>
      <c r="D335" s="89" t="s">
        <v>533</v>
      </c>
      <c r="E335" s="89" t="s">
        <v>133</v>
      </c>
      <c r="F335" s="102">
        <v>45099</v>
      </c>
      <c r="G335" s="91">
        <v>123018.37141300002</v>
      </c>
      <c r="H335" s="103">
        <v>1.1961379999999999</v>
      </c>
      <c r="I335" s="91">
        <v>1.4714700080000001</v>
      </c>
      <c r="J335" s="92">
        <f t="shared" si="5"/>
        <v>-5.200168863856618E-3</v>
      </c>
      <c r="K335" s="92">
        <f>I335/'סכום נכסי הקרן'!$C$42</f>
        <v>1.2873952163079525E-5</v>
      </c>
    </row>
    <row r="336" spans="2:11">
      <c r="B336" s="86" t="s">
        <v>2538</v>
      </c>
      <c r="C336" s="88" t="s">
        <v>2540</v>
      </c>
      <c r="D336" s="89" t="s">
        <v>533</v>
      </c>
      <c r="E336" s="89" t="s">
        <v>133</v>
      </c>
      <c r="F336" s="102">
        <v>45099</v>
      </c>
      <c r="G336" s="91">
        <v>44294.270582000005</v>
      </c>
      <c r="H336" s="103">
        <v>1.1961379999999999</v>
      </c>
      <c r="I336" s="91">
        <v>0.52982078900000007</v>
      </c>
      <c r="J336" s="92">
        <f t="shared" si="5"/>
        <v>-1.8723844559540266E-3</v>
      </c>
      <c r="K336" s="92">
        <f>I336/'סכום נכסי הקרן'!$C$42</f>
        <v>4.6354240694731514E-6</v>
      </c>
    </row>
    <row r="337" spans="2:11">
      <c r="B337" s="86" t="s">
        <v>2538</v>
      </c>
      <c r="C337" s="88" t="s">
        <v>2541</v>
      </c>
      <c r="D337" s="89" t="s">
        <v>533</v>
      </c>
      <c r="E337" s="89" t="s">
        <v>133</v>
      </c>
      <c r="F337" s="102">
        <v>45099</v>
      </c>
      <c r="G337" s="91">
        <v>21515.825084</v>
      </c>
      <c r="H337" s="103">
        <v>1.1961379999999999</v>
      </c>
      <c r="I337" s="91">
        <v>0.25735905100000006</v>
      </c>
      <c r="J337" s="92">
        <f t="shared" si="5"/>
        <v>-9.0950581158014848E-4</v>
      </c>
      <c r="K337" s="92">
        <f>I337/'סכום נכסי הקרן'!$C$42</f>
        <v>2.2516450170892945E-6</v>
      </c>
    </row>
    <row r="338" spans="2:11">
      <c r="B338" s="86" t="s">
        <v>2542</v>
      </c>
      <c r="C338" s="88" t="s">
        <v>2543</v>
      </c>
      <c r="D338" s="89" t="s">
        <v>533</v>
      </c>
      <c r="E338" s="89" t="s">
        <v>134</v>
      </c>
      <c r="F338" s="102">
        <v>44966</v>
      </c>
      <c r="G338" s="91">
        <v>36021.72</v>
      </c>
      <c r="H338" s="103">
        <v>-3.7370230000000002</v>
      </c>
      <c r="I338" s="91">
        <v>-1.3461400000000003</v>
      </c>
      <c r="J338" s="92">
        <f t="shared" si="5"/>
        <v>4.7572531389249691E-3</v>
      </c>
      <c r="K338" s="92">
        <f>I338/'סכום נכסי הקרן'!$C$42</f>
        <v>-1.1777434722140716E-5</v>
      </c>
    </row>
    <row r="339" spans="2:11">
      <c r="B339" s="86" t="s">
        <v>2542</v>
      </c>
      <c r="C339" s="88" t="s">
        <v>2544</v>
      </c>
      <c r="D339" s="89" t="s">
        <v>533</v>
      </c>
      <c r="E339" s="89" t="s">
        <v>134</v>
      </c>
      <c r="F339" s="102">
        <v>44966</v>
      </c>
      <c r="G339" s="91">
        <v>92580.097979000013</v>
      </c>
      <c r="H339" s="103">
        <v>-3.7370290000000002</v>
      </c>
      <c r="I339" s="91">
        <v>-3.4597455350000006</v>
      </c>
      <c r="J339" s="92">
        <f t="shared" si="5"/>
        <v>1.2226726273835109E-2</v>
      </c>
      <c r="K339" s="92">
        <f>I339/'סכום נכסי הקרן'!$C$42</f>
        <v>-3.0269457258294309E-5</v>
      </c>
    </row>
    <row r="340" spans="2:11">
      <c r="B340" s="86" t="s">
        <v>2545</v>
      </c>
      <c r="C340" s="88" t="s">
        <v>2546</v>
      </c>
      <c r="D340" s="89" t="s">
        <v>533</v>
      </c>
      <c r="E340" s="89" t="s">
        <v>134</v>
      </c>
      <c r="F340" s="102">
        <v>44966</v>
      </c>
      <c r="G340" s="91">
        <v>9067.5408860000025</v>
      </c>
      <c r="H340" s="103">
        <v>-3.735325</v>
      </c>
      <c r="I340" s="91">
        <v>-0.33870208400000001</v>
      </c>
      <c r="J340" s="92">
        <f t="shared" si="5"/>
        <v>1.1969717505381523E-3</v>
      </c>
      <c r="K340" s="92">
        <f>I340/'סכום נכסי הקרן'!$C$42</f>
        <v>-2.9633185883808668E-6</v>
      </c>
    </row>
    <row r="341" spans="2:11">
      <c r="B341" s="86" t="s">
        <v>2545</v>
      </c>
      <c r="C341" s="88" t="s">
        <v>2547</v>
      </c>
      <c r="D341" s="89" t="s">
        <v>533</v>
      </c>
      <c r="E341" s="89" t="s">
        <v>134</v>
      </c>
      <c r="F341" s="102">
        <v>44966</v>
      </c>
      <c r="G341" s="91">
        <v>58967.702300000004</v>
      </c>
      <c r="H341" s="103">
        <v>-3.735325</v>
      </c>
      <c r="I341" s="91">
        <v>-2.2026351000000006</v>
      </c>
      <c r="J341" s="92">
        <f t="shared" si="5"/>
        <v>7.7841032458595043E-3</v>
      </c>
      <c r="K341" s="92">
        <f>I341/'סכום נכסי הקרן'!$C$42</f>
        <v>-1.9270945894889006E-5</v>
      </c>
    </row>
    <row r="342" spans="2:11">
      <c r="B342" s="86" t="s">
        <v>2545</v>
      </c>
      <c r="C342" s="88" t="s">
        <v>2548</v>
      </c>
      <c r="D342" s="89" t="s">
        <v>533</v>
      </c>
      <c r="E342" s="89" t="s">
        <v>134</v>
      </c>
      <c r="F342" s="102">
        <v>44966</v>
      </c>
      <c r="G342" s="91">
        <v>332756.10000000003</v>
      </c>
      <c r="H342" s="103">
        <v>-3.7353239999999999</v>
      </c>
      <c r="I342" s="91">
        <v>-12.429520000000002</v>
      </c>
      <c r="J342" s="92">
        <f t="shared" si="5"/>
        <v>4.3925871778069649E-2</v>
      </c>
      <c r="K342" s="92">
        <f>I342/'סכום נכסי הקרן'!$C$42</f>
        <v>-1.0874638628043328E-4</v>
      </c>
    </row>
    <row r="343" spans="2:11">
      <c r="B343" s="86" t="s">
        <v>2549</v>
      </c>
      <c r="C343" s="88" t="s">
        <v>2550</v>
      </c>
      <c r="D343" s="89" t="s">
        <v>533</v>
      </c>
      <c r="E343" s="89" t="s">
        <v>134</v>
      </c>
      <c r="F343" s="102">
        <v>44966</v>
      </c>
      <c r="G343" s="91">
        <v>86445.723469000019</v>
      </c>
      <c r="H343" s="103">
        <v>-3.6918700000000002</v>
      </c>
      <c r="I343" s="91">
        <v>-3.1914638110000006</v>
      </c>
      <c r="J343" s="92">
        <f t="shared" si="5"/>
        <v>1.1278619781482754E-2</v>
      </c>
      <c r="K343" s="92">
        <f>I343/'סכום נכסי הקרן'!$C$42</f>
        <v>-2.7922249321858743E-5</v>
      </c>
    </row>
    <row r="344" spans="2:11">
      <c r="B344" s="86" t="s">
        <v>2551</v>
      </c>
      <c r="C344" s="88" t="s">
        <v>2552</v>
      </c>
      <c r="D344" s="89" t="s">
        <v>533</v>
      </c>
      <c r="E344" s="89" t="s">
        <v>134</v>
      </c>
      <c r="F344" s="102">
        <v>45033</v>
      </c>
      <c r="G344" s="91">
        <v>80133.089752000014</v>
      </c>
      <c r="H344" s="103">
        <v>-1.4079699999999999</v>
      </c>
      <c r="I344" s="91">
        <v>-1.1282494880000002</v>
      </c>
      <c r="J344" s="92">
        <f t="shared" si="5"/>
        <v>3.9872289793620938E-3</v>
      </c>
      <c r="K344" s="92">
        <f>I344/'סכום נכסי הקרן'!$C$42</f>
        <v>-9.8711015906285258E-6</v>
      </c>
    </row>
    <row r="345" spans="2:11">
      <c r="B345" s="86" t="s">
        <v>2553</v>
      </c>
      <c r="C345" s="88" t="s">
        <v>2554</v>
      </c>
      <c r="D345" s="89" t="s">
        <v>533</v>
      </c>
      <c r="E345" s="89" t="s">
        <v>134</v>
      </c>
      <c r="F345" s="102">
        <v>45064</v>
      </c>
      <c r="G345" s="91">
        <v>25275.937708000005</v>
      </c>
      <c r="H345" s="103">
        <v>-1.3428929999999999</v>
      </c>
      <c r="I345" s="91">
        <v>-0.33942868000000004</v>
      </c>
      <c r="J345" s="92">
        <f t="shared" si="5"/>
        <v>1.1995395377681062E-3</v>
      </c>
      <c r="K345" s="92">
        <f>I345/'סכום נכסי הקרן'!$C$42</f>
        <v>-2.9696756069371606E-6</v>
      </c>
    </row>
    <row r="346" spans="2:11">
      <c r="B346" s="86" t="s">
        <v>2555</v>
      </c>
      <c r="C346" s="88" t="s">
        <v>2556</v>
      </c>
      <c r="D346" s="89" t="s">
        <v>533</v>
      </c>
      <c r="E346" s="89" t="s">
        <v>134</v>
      </c>
      <c r="F346" s="102">
        <v>45064</v>
      </c>
      <c r="G346" s="91">
        <v>54423.084502000005</v>
      </c>
      <c r="H346" s="103">
        <v>-1.1942600000000001</v>
      </c>
      <c r="I346" s="91">
        <v>-0.64995323500000002</v>
      </c>
      <c r="J346" s="92">
        <f t="shared" si="5"/>
        <v>2.2969320184811292E-3</v>
      </c>
      <c r="K346" s="92">
        <f>I346/'סכום נכסי הקרן'!$C$42</f>
        <v>-5.6864678247854476E-6</v>
      </c>
    </row>
    <row r="347" spans="2:11">
      <c r="B347" s="86" t="s">
        <v>2557</v>
      </c>
      <c r="C347" s="88" t="s">
        <v>2558</v>
      </c>
      <c r="D347" s="89" t="s">
        <v>533</v>
      </c>
      <c r="E347" s="89" t="s">
        <v>134</v>
      </c>
      <c r="F347" s="102">
        <v>45064</v>
      </c>
      <c r="G347" s="91">
        <v>75952.576967999994</v>
      </c>
      <c r="H347" s="103">
        <v>-1.1764209999999999</v>
      </c>
      <c r="I347" s="91">
        <v>-0.89352219900000007</v>
      </c>
      <c r="J347" s="92">
        <f t="shared" si="5"/>
        <v>3.1577037201865259E-3</v>
      </c>
      <c r="K347" s="92">
        <f>I347/'סכום נכסי הקרן'!$C$42</f>
        <v>-7.8174627984504767E-6</v>
      </c>
    </row>
    <row r="348" spans="2:11">
      <c r="B348" s="86" t="s">
        <v>2559</v>
      </c>
      <c r="C348" s="88" t="s">
        <v>2560</v>
      </c>
      <c r="D348" s="89" t="s">
        <v>533</v>
      </c>
      <c r="E348" s="89" t="s">
        <v>131</v>
      </c>
      <c r="F348" s="102">
        <v>45069</v>
      </c>
      <c r="G348" s="91">
        <v>11088.108872000003</v>
      </c>
      <c r="H348" s="103">
        <v>4.7532589999999999</v>
      </c>
      <c r="I348" s="91">
        <v>0.52704652400000007</v>
      </c>
      <c r="J348" s="92">
        <f t="shared" si="5"/>
        <v>-1.8625802150285212E-3</v>
      </c>
      <c r="K348" s="92">
        <f>I348/'סכום נכסי הקרן'!$C$42</f>
        <v>4.6111519098616552E-6</v>
      </c>
    </row>
    <row r="349" spans="2:11">
      <c r="B349" s="86" t="s">
        <v>2561</v>
      </c>
      <c r="C349" s="88" t="s">
        <v>2562</v>
      </c>
      <c r="D349" s="89" t="s">
        <v>533</v>
      </c>
      <c r="E349" s="89" t="s">
        <v>131</v>
      </c>
      <c r="F349" s="102">
        <v>45070</v>
      </c>
      <c r="G349" s="91">
        <v>10815.767433000003</v>
      </c>
      <c r="H349" s="103">
        <v>4.6986379999999999</v>
      </c>
      <c r="I349" s="91">
        <v>0.50819374700000008</v>
      </c>
      <c r="J349" s="92">
        <f t="shared" si="5"/>
        <v>-1.7959545798340376E-3</v>
      </c>
      <c r="K349" s="92">
        <f>I349/'סכום נכסי הקרן'!$C$42</f>
        <v>4.4462081815357939E-6</v>
      </c>
    </row>
    <row r="350" spans="2:11">
      <c r="B350" s="86" t="s">
        <v>2563</v>
      </c>
      <c r="C350" s="88" t="s">
        <v>2564</v>
      </c>
      <c r="D350" s="89" t="s">
        <v>533</v>
      </c>
      <c r="E350" s="89" t="s">
        <v>131</v>
      </c>
      <c r="F350" s="102">
        <v>45083</v>
      </c>
      <c r="G350" s="91">
        <v>25670.214745000005</v>
      </c>
      <c r="H350" s="103">
        <v>4.0065410000000004</v>
      </c>
      <c r="I350" s="91">
        <v>1.0284877019999998</v>
      </c>
      <c r="J350" s="92">
        <f t="shared" si="5"/>
        <v>-3.6346712442132511E-3</v>
      </c>
      <c r="K350" s="92">
        <f>I350/'סכום נכסי הקרן'!$C$42</f>
        <v>8.9982815849982224E-6</v>
      </c>
    </row>
    <row r="351" spans="2:11">
      <c r="B351" s="86" t="s">
        <v>2565</v>
      </c>
      <c r="C351" s="88" t="s">
        <v>2566</v>
      </c>
      <c r="D351" s="89" t="s">
        <v>533</v>
      </c>
      <c r="E351" s="89" t="s">
        <v>131</v>
      </c>
      <c r="F351" s="102">
        <v>45084</v>
      </c>
      <c r="G351" s="91">
        <v>21996.679190999999</v>
      </c>
      <c r="H351" s="103">
        <v>3.978885</v>
      </c>
      <c r="I351" s="91">
        <v>0.87522254200000005</v>
      </c>
      <c r="J351" s="92">
        <f t="shared" si="5"/>
        <v>-3.0930328087623794E-3</v>
      </c>
      <c r="K351" s="92">
        <f>I351/'סכום נכסי הקרן'!$C$42</f>
        <v>7.6573583399579971E-6</v>
      </c>
    </row>
    <row r="352" spans="2:11">
      <c r="B352" s="86" t="s">
        <v>2567</v>
      </c>
      <c r="C352" s="88" t="s">
        <v>2568</v>
      </c>
      <c r="D352" s="89" t="s">
        <v>533</v>
      </c>
      <c r="E352" s="89" t="s">
        <v>131</v>
      </c>
      <c r="F352" s="102">
        <v>45090</v>
      </c>
      <c r="G352" s="91">
        <v>25650.184235000004</v>
      </c>
      <c r="H352" s="103">
        <v>3.9318689999999998</v>
      </c>
      <c r="I352" s="91">
        <v>1.008531721</v>
      </c>
      <c r="J352" s="92">
        <f t="shared" si="5"/>
        <v>-3.5641468906894153E-3</v>
      </c>
      <c r="K352" s="92">
        <f>I352/'סכום נכסי הקרן'!$C$42</f>
        <v>8.8236858790955843E-6</v>
      </c>
    </row>
    <row r="353" spans="2:11">
      <c r="B353" s="86" t="s">
        <v>2569</v>
      </c>
      <c r="C353" s="88" t="s">
        <v>2570</v>
      </c>
      <c r="D353" s="89" t="s">
        <v>533</v>
      </c>
      <c r="E353" s="89" t="s">
        <v>131</v>
      </c>
      <c r="F353" s="102">
        <v>45089</v>
      </c>
      <c r="G353" s="91">
        <v>25647.960557000002</v>
      </c>
      <c r="H353" s="103">
        <v>3.9235720000000001</v>
      </c>
      <c r="I353" s="91">
        <v>1.0063163110000002</v>
      </c>
      <c r="J353" s="92">
        <f t="shared" si="5"/>
        <v>-3.5563176410003008E-3</v>
      </c>
      <c r="K353" s="92">
        <f>I353/'סכום נכסי הקרן'!$C$42</f>
        <v>8.8043031650704631E-6</v>
      </c>
    </row>
    <row r="354" spans="2:11">
      <c r="B354" s="86" t="s">
        <v>2571</v>
      </c>
      <c r="C354" s="88" t="s">
        <v>2572</v>
      </c>
      <c r="D354" s="89" t="s">
        <v>533</v>
      </c>
      <c r="E354" s="89" t="s">
        <v>131</v>
      </c>
      <c r="F354" s="102">
        <v>45076</v>
      </c>
      <c r="G354" s="91">
        <v>30682.106829000004</v>
      </c>
      <c r="H354" s="103">
        <v>3.8544320000000001</v>
      </c>
      <c r="I354" s="91">
        <v>1.1826209140000001</v>
      </c>
      <c r="J354" s="92">
        <f t="shared" si="5"/>
        <v>-4.1793773718074015E-3</v>
      </c>
      <c r="K354" s="92">
        <f>I354/'סכום נכסי הקרן'!$C$42</f>
        <v>1.034679945300889E-5</v>
      </c>
    </row>
    <row r="355" spans="2:11">
      <c r="B355" s="86" t="s">
        <v>2573</v>
      </c>
      <c r="C355" s="88" t="s">
        <v>2574</v>
      </c>
      <c r="D355" s="89" t="s">
        <v>533</v>
      </c>
      <c r="E355" s="89" t="s">
        <v>131</v>
      </c>
      <c r="F355" s="102">
        <v>45085</v>
      </c>
      <c r="G355" s="91">
        <v>29290.794114000004</v>
      </c>
      <c r="H355" s="103">
        <v>3.8544320000000001</v>
      </c>
      <c r="I355" s="91">
        <v>1.1289937130000003</v>
      </c>
      <c r="J355" s="92">
        <f t="shared" si="5"/>
        <v>-3.9898590674044346E-3</v>
      </c>
      <c r="K355" s="92">
        <f>I355/'סכום נכסי הקרן'!$C$42</f>
        <v>9.8776128460373884E-6</v>
      </c>
    </row>
    <row r="356" spans="2:11">
      <c r="B356" s="86" t="s">
        <v>2575</v>
      </c>
      <c r="C356" s="88" t="s">
        <v>2576</v>
      </c>
      <c r="D356" s="89" t="s">
        <v>533</v>
      </c>
      <c r="E356" s="89" t="s">
        <v>131</v>
      </c>
      <c r="F356" s="102">
        <v>45082</v>
      </c>
      <c r="G356" s="91">
        <v>20497.636831000003</v>
      </c>
      <c r="H356" s="103">
        <v>3.8267760000000002</v>
      </c>
      <c r="I356" s="91">
        <v>0.78439858100000015</v>
      </c>
      <c r="J356" s="92">
        <f t="shared" si="5"/>
        <v>-2.7720613098418745E-3</v>
      </c>
      <c r="K356" s="92">
        <f>I356/'סכום נכסי הקרן'!$C$42</f>
        <v>6.8627357361547127E-6</v>
      </c>
    </row>
    <row r="357" spans="2:11">
      <c r="B357" s="86" t="s">
        <v>2577</v>
      </c>
      <c r="C357" s="88" t="s">
        <v>2578</v>
      </c>
      <c r="D357" s="89" t="s">
        <v>533</v>
      </c>
      <c r="E357" s="89" t="s">
        <v>131</v>
      </c>
      <c r="F357" s="102">
        <v>45078</v>
      </c>
      <c r="G357" s="91">
        <v>25621.676215000003</v>
      </c>
      <c r="H357" s="103">
        <v>3.825393</v>
      </c>
      <c r="I357" s="91">
        <v>0.98012977600000006</v>
      </c>
      <c r="J357" s="92">
        <f t="shared" si="5"/>
        <v>-3.4637745356573802E-3</v>
      </c>
      <c r="K357" s="92">
        <f>I357/'סכום נכסי הקרן'!$C$42</f>
        <v>8.5751960836661854E-6</v>
      </c>
    </row>
    <row r="358" spans="2:11">
      <c r="B358" s="86" t="s">
        <v>2579</v>
      </c>
      <c r="C358" s="88" t="s">
        <v>2580</v>
      </c>
      <c r="D358" s="89" t="s">
        <v>533</v>
      </c>
      <c r="E358" s="89" t="s">
        <v>131</v>
      </c>
      <c r="F358" s="102">
        <v>45091</v>
      </c>
      <c r="G358" s="91">
        <v>20472.518991000004</v>
      </c>
      <c r="H358" s="103">
        <v>3.7092369999999999</v>
      </c>
      <c r="I358" s="91">
        <v>0.75937420300000003</v>
      </c>
      <c r="J358" s="92">
        <f t="shared" si="5"/>
        <v>-2.6836252624841367E-3</v>
      </c>
      <c r="K358" s="92">
        <f>I358/'סכום נכסי הקרן'!$C$42</f>
        <v>6.6437964145706467E-6</v>
      </c>
    </row>
    <row r="359" spans="2:11">
      <c r="B359" s="86" t="s">
        <v>2581</v>
      </c>
      <c r="C359" s="88" t="s">
        <v>2582</v>
      </c>
      <c r="D359" s="89" t="s">
        <v>533</v>
      </c>
      <c r="E359" s="89" t="s">
        <v>131</v>
      </c>
      <c r="F359" s="102">
        <v>45085</v>
      </c>
      <c r="G359" s="91">
        <v>2190.7995649999998</v>
      </c>
      <c r="H359" s="103">
        <v>3.5916980000000001</v>
      </c>
      <c r="I359" s="91">
        <v>7.8686901000000017E-2</v>
      </c>
      <c r="J359" s="92">
        <f t="shared" si="5"/>
        <v>-2.7807917956121077E-4</v>
      </c>
      <c r="K359" s="92">
        <f>I359/'סכום נכסי הקרן'!$C$42</f>
        <v>6.8843496219936183E-7</v>
      </c>
    </row>
    <row r="360" spans="2:11">
      <c r="B360" s="86" t="s">
        <v>2583</v>
      </c>
      <c r="C360" s="88" t="s">
        <v>2584</v>
      </c>
      <c r="D360" s="89" t="s">
        <v>533</v>
      </c>
      <c r="E360" s="89" t="s">
        <v>131</v>
      </c>
      <c r="F360" s="102">
        <v>45077</v>
      </c>
      <c r="G360" s="91">
        <v>43715.279413000004</v>
      </c>
      <c r="H360" s="103">
        <v>3.3704480000000001</v>
      </c>
      <c r="I360" s="91">
        <v>1.4734008130000003</v>
      </c>
      <c r="J360" s="92">
        <f t="shared" si="5"/>
        <v>-5.206992320664159E-3</v>
      </c>
      <c r="K360" s="92">
        <f>I360/'סכום נכסי הקרן'!$C$42</f>
        <v>1.2890844856149106E-5</v>
      </c>
    </row>
    <row r="361" spans="2:11">
      <c r="B361" s="93"/>
      <c r="C361" s="88"/>
      <c r="D361" s="88"/>
      <c r="E361" s="88"/>
      <c r="F361" s="88"/>
      <c r="G361" s="91"/>
      <c r="H361" s="103"/>
      <c r="I361" s="88"/>
      <c r="J361" s="92"/>
      <c r="K361" s="88"/>
    </row>
    <row r="362" spans="2:11">
      <c r="B362" s="85" t="s">
        <v>191</v>
      </c>
      <c r="C362" s="80"/>
      <c r="D362" s="81"/>
      <c r="E362" s="81"/>
      <c r="F362" s="100"/>
      <c r="G362" s="83"/>
      <c r="H362" s="101"/>
      <c r="I362" s="83">
        <v>0.52207623300000017</v>
      </c>
      <c r="J362" s="84">
        <f t="shared" si="5"/>
        <v>-1.8450152273889592E-3</v>
      </c>
      <c r="K362" s="84">
        <f>I362/'סכום נכסי הקרן'!$C$42</f>
        <v>4.5676666276454354E-6</v>
      </c>
    </row>
    <row r="363" spans="2:11">
      <c r="B363" s="86" t="s">
        <v>2585</v>
      </c>
      <c r="C363" s="88" t="s">
        <v>2586</v>
      </c>
      <c r="D363" s="89" t="s">
        <v>533</v>
      </c>
      <c r="E363" s="89" t="s">
        <v>132</v>
      </c>
      <c r="F363" s="102">
        <v>45097</v>
      </c>
      <c r="G363" s="91">
        <v>90612.750000000015</v>
      </c>
      <c r="H363" s="103">
        <v>0.57616199999999995</v>
      </c>
      <c r="I363" s="91">
        <v>0.52207623300000017</v>
      </c>
      <c r="J363" s="92">
        <f t="shared" si="5"/>
        <v>-1.8450152273889592E-3</v>
      </c>
      <c r="K363" s="92">
        <f>I363/'סכום נכסי הקרן'!$C$42</f>
        <v>4.5676666276454354E-6</v>
      </c>
    </row>
    <row r="364" spans="2:11">
      <c r="B364" s="93"/>
      <c r="C364" s="88"/>
      <c r="D364" s="88"/>
      <c r="E364" s="88"/>
      <c r="F364" s="88"/>
      <c r="G364" s="91"/>
      <c r="H364" s="103"/>
      <c r="I364" s="88"/>
      <c r="J364" s="92"/>
      <c r="K364" s="88"/>
    </row>
    <row r="365" spans="2:11">
      <c r="B365" s="79" t="s">
        <v>201</v>
      </c>
      <c r="C365" s="80"/>
      <c r="D365" s="81"/>
      <c r="E365" s="81"/>
      <c r="F365" s="100"/>
      <c r="G365" s="83"/>
      <c r="H365" s="101"/>
      <c r="I365" s="83">
        <v>167.82030099900004</v>
      </c>
      <c r="J365" s="84">
        <f t="shared" si="5"/>
        <v>-0.5930762429634554</v>
      </c>
      <c r="K365" s="84">
        <f>I365/'סכום נכסי הקרן'!$C$42</f>
        <v>1.4682667776499685E-3</v>
      </c>
    </row>
    <row r="366" spans="2:11">
      <c r="B366" s="85" t="s">
        <v>190</v>
      </c>
      <c r="C366" s="80"/>
      <c r="D366" s="81"/>
      <c r="E366" s="81"/>
      <c r="F366" s="100"/>
      <c r="G366" s="83"/>
      <c r="H366" s="101"/>
      <c r="I366" s="83">
        <v>167.82030099900004</v>
      </c>
      <c r="J366" s="84">
        <f t="shared" si="5"/>
        <v>-0.5930762429634554</v>
      </c>
      <c r="K366" s="84">
        <f>I366/'סכום נכסי הקרן'!$C$42</f>
        <v>1.4682667776499685E-3</v>
      </c>
    </row>
    <row r="367" spans="2:11">
      <c r="B367" s="86" t="s">
        <v>2587</v>
      </c>
      <c r="C367" s="88" t="s">
        <v>2588</v>
      </c>
      <c r="D367" s="89" t="s">
        <v>533</v>
      </c>
      <c r="E367" s="89" t="s">
        <v>131</v>
      </c>
      <c r="F367" s="102">
        <v>45068</v>
      </c>
      <c r="G367" s="91">
        <v>50882.938073000005</v>
      </c>
      <c r="H367" s="103">
        <v>5.4498439999999997</v>
      </c>
      <c r="I367" s="91">
        <v>2.7730407500000007</v>
      </c>
      <c r="J367" s="92">
        <f t="shared" si="5"/>
        <v>-9.7999144311173795E-3</v>
      </c>
      <c r="K367" s="92">
        <f>I367/'סכום נכסי הקרן'!$C$42</f>
        <v>2.4261448597442413E-5</v>
      </c>
    </row>
    <row r="368" spans="2:11">
      <c r="B368" s="86" t="s">
        <v>2589</v>
      </c>
      <c r="C368" s="88" t="s">
        <v>2590</v>
      </c>
      <c r="D368" s="89" t="s">
        <v>533</v>
      </c>
      <c r="E368" s="89" t="s">
        <v>140</v>
      </c>
      <c r="F368" s="102">
        <v>44909</v>
      </c>
      <c r="G368" s="91">
        <v>182049.64730700004</v>
      </c>
      <c r="H368" s="103">
        <v>19.873031999999998</v>
      </c>
      <c r="I368" s="91">
        <v>36.178783870000004</v>
      </c>
      <c r="J368" s="92">
        <f t="shared" si="5"/>
        <v>-0.12785567112487967</v>
      </c>
      <c r="K368" s="92">
        <f>I368/'סכום נכסי הקרן'!$C$42</f>
        <v>3.16529681426421E-4</v>
      </c>
    </row>
    <row r="369" spans="2:11">
      <c r="B369" s="86" t="s">
        <v>2591</v>
      </c>
      <c r="C369" s="88" t="s">
        <v>2592</v>
      </c>
      <c r="D369" s="89" t="s">
        <v>533</v>
      </c>
      <c r="E369" s="89" t="s">
        <v>131</v>
      </c>
      <c r="F369" s="102">
        <v>44868</v>
      </c>
      <c r="G369" s="91">
        <v>114185.20451800001</v>
      </c>
      <c r="H369" s="103">
        <v>22.552578</v>
      </c>
      <c r="I369" s="91">
        <v>25.751707051000004</v>
      </c>
      <c r="J369" s="92">
        <f t="shared" si="5"/>
        <v>-9.1006425186864665E-2</v>
      </c>
      <c r="K369" s="92">
        <f>I369/'סכום נכסי הקרן'!$C$42</f>
        <v>2.2530275363397806E-4</v>
      </c>
    </row>
    <row r="370" spans="2:11">
      <c r="B370" s="86" t="s">
        <v>2593</v>
      </c>
      <c r="C370" s="88" t="s">
        <v>2594</v>
      </c>
      <c r="D370" s="89" t="s">
        <v>533</v>
      </c>
      <c r="E370" s="89" t="s">
        <v>131</v>
      </c>
      <c r="F370" s="102">
        <v>44788</v>
      </c>
      <c r="G370" s="91">
        <v>512257.13424300007</v>
      </c>
      <c r="H370" s="103">
        <v>1.405079</v>
      </c>
      <c r="I370" s="91">
        <v>7.1976157470000004</v>
      </c>
      <c r="J370" s="92">
        <f t="shared" si="5"/>
        <v>-2.5436343994823366E-2</v>
      </c>
      <c r="K370" s="92">
        <f>I370/'סכום נכסי הקרן'!$C$42</f>
        <v>6.2972238857284205E-5</v>
      </c>
    </row>
    <row r="371" spans="2:11">
      <c r="B371" s="86" t="s">
        <v>2593</v>
      </c>
      <c r="C371" s="88" t="s">
        <v>2595</v>
      </c>
      <c r="D371" s="89" t="s">
        <v>533</v>
      </c>
      <c r="E371" s="89" t="s">
        <v>131</v>
      </c>
      <c r="F371" s="102">
        <v>44972</v>
      </c>
      <c r="G371" s="91">
        <v>505572.59739100008</v>
      </c>
      <c r="H371" s="103">
        <v>6.1653229999999999</v>
      </c>
      <c r="I371" s="91">
        <v>31.170182909000001</v>
      </c>
      <c r="J371" s="92">
        <f t="shared" si="5"/>
        <v>-0.11015529624311411</v>
      </c>
      <c r="K371" s="92">
        <f>I371/'סכום נכסי הקרן'!$C$42</f>
        <v>2.7270922377162373E-4</v>
      </c>
    </row>
    <row r="372" spans="2:11">
      <c r="B372" s="86" t="s">
        <v>2593</v>
      </c>
      <c r="C372" s="88" t="s">
        <v>2596</v>
      </c>
      <c r="D372" s="89" t="s">
        <v>533</v>
      </c>
      <c r="E372" s="89" t="s">
        <v>131</v>
      </c>
      <c r="F372" s="102">
        <v>45069</v>
      </c>
      <c r="G372" s="91">
        <v>401285.27692300006</v>
      </c>
      <c r="H372" s="103">
        <v>7.1095499999999996</v>
      </c>
      <c r="I372" s="91">
        <v>28.529576080000005</v>
      </c>
      <c r="J372" s="92">
        <f t="shared" si="5"/>
        <v>-0.1008234027358066</v>
      </c>
      <c r="K372" s="92">
        <f>I372/'סכום נכסי הקרן'!$C$42</f>
        <v>2.4960644504475548E-4</v>
      </c>
    </row>
    <row r="373" spans="2:11">
      <c r="B373" s="86" t="s">
        <v>2597</v>
      </c>
      <c r="C373" s="88" t="s">
        <v>2598</v>
      </c>
      <c r="D373" s="89" t="s">
        <v>533</v>
      </c>
      <c r="E373" s="89" t="s">
        <v>131</v>
      </c>
      <c r="F373" s="102">
        <v>44946</v>
      </c>
      <c r="G373" s="91">
        <v>76179.245486000014</v>
      </c>
      <c r="H373" s="103">
        <v>-9.3647760000000009</v>
      </c>
      <c r="I373" s="91">
        <v>-7.1340156540000006</v>
      </c>
      <c r="J373" s="92">
        <f t="shared" si="5"/>
        <v>2.5211581531736194E-2</v>
      </c>
      <c r="K373" s="92">
        <f>I373/'סכום נכסי הקרן'!$C$42</f>
        <v>-6.2415799004349464E-5</v>
      </c>
    </row>
    <row r="374" spans="2:11">
      <c r="B374" s="86" t="s">
        <v>2599</v>
      </c>
      <c r="C374" s="88" t="s">
        <v>2600</v>
      </c>
      <c r="D374" s="89" t="s">
        <v>533</v>
      </c>
      <c r="E374" s="89" t="s">
        <v>140</v>
      </c>
      <c r="F374" s="102">
        <v>45082</v>
      </c>
      <c r="G374" s="91">
        <v>128531.30287200001</v>
      </c>
      <c r="H374" s="103">
        <v>3.2263950000000001</v>
      </c>
      <c r="I374" s="91">
        <v>4.1469274590000014</v>
      </c>
      <c r="J374" s="92">
        <f t="shared" si="5"/>
        <v>-1.4655224323786454E-2</v>
      </c>
      <c r="K374" s="92">
        <f>I374/'סכום נכסי הקרן'!$C$42</f>
        <v>3.6281640428057537E-5</v>
      </c>
    </row>
    <row r="375" spans="2:11">
      <c r="B375" s="86" t="s">
        <v>2599</v>
      </c>
      <c r="C375" s="88" t="s">
        <v>2601</v>
      </c>
      <c r="D375" s="89" t="s">
        <v>533</v>
      </c>
      <c r="E375" s="89" t="s">
        <v>140</v>
      </c>
      <c r="F375" s="102">
        <v>44972</v>
      </c>
      <c r="G375" s="91">
        <v>246298.84542000003</v>
      </c>
      <c r="H375" s="103">
        <v>15.918257000000001</v>
      </c>
      <c r="I375" s="91">
        <v>39.206482787000006</v>
      </c>
      <c r="J375" s="92">
        <f t="shared" si="5"/>
        <v>-0.13855554645479928</v>
      </c>
      <c r="K375" s="92">
        <f>I375/'סכום נכסי הקרן'!$C$42</f>
        <v>3.4301914489475539E-4</v>
      </c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110" t="s">
        <v>220</v>
      </c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110" t="s">
        <v>111</v>
      </c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110" t="s">
        <v>203</v>
      </c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110" t="s">
        <v>211</v>
      </c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145</v>
      </c>
      <c r="C1" s="46" t="s" vm="1">
        <v>229</v>
      </c>
    </row>
    <row r="2" spans="2:17">
      <c r="B2" s="46" t="s">
        <v>144</v>
      </c>
      <c r="C2" s="46" t="s">
        <v>230</v>
      </c>
    </row>
    <row r="3" spans="2:17">
      <c r="B3" s="46" t="s">
        <v>146</v>
      </c>
      <c r="C3" s="46" t="s">
        <v>231</v>
      </c>
    </row>
    <row r="4" spans="2:17">
      <c r="B4" s="46" t="s">
        <v>147</v>
      </c>
      <c r="C4" s="46">
        <v>9455</v>
      </c>
    </row>
    <row r="6" spans="2:17" ht="26.25" customHeight="1">
      <c r="B6" s="136" t="s">
        <v>173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17" ht="26.25" customHeight="1">
      <c r="B7" s="136" t="s">
        <v>101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2:17" s="3" customFormat="1" ht="63">
      <c r="B8" s="21" t="s">
        <v>115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110</v>
      </c>
      <c r="O8" s="29" t="s">
        <v>59</v>
      </c>
      <c r="P8" s="29" t="s">
        <v>148</v>
      </c>
      <c r="Q8" s="30" t="s">
        <v>150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17" s="4" customFormat="1" ht="18" customHeight="1">
      <c r="B11" s="107" t="s">
        <v>2813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</row>
    <row r="12" spans="2:17" ht="18" customHeight="1">
      <c r="B12" s="11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2:17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2:17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2:17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2:17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2:17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2:17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2:17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2:17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2:17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2:17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2:17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2:17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2:17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2:17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2:17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2:17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2:17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2:17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2:17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2:17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2:17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2:17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2:17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2:17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2:17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2:17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2:17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2:17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2:17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2:17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2:17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2:17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2:17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2:17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2:17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2:17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2:17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2:17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2:17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2:17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2:17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2:17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2:17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2:17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2:17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2:17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2:17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2:17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2:17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2:17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2:17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2:17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2:17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2:17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2:17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2:17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2:17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2:17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2:17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2:17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2:17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2:17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2:17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2:17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2:17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2:17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2:17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2:17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2:17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2:17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2:17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2:17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2:17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2:17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2:17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2:17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2:17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2:17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2:17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2:17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2:17">
      <c r="B506" s="94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2:17">
      <c r="B507" s="94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2:17">
      <c r="B508" s="94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2:17">
      <c r="B509" s="94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2:17">
      <c r="B510" s="94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2:17">
      <c r="B511" s="94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2:17">
      <c r="B512" s="94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2:17">
      <c r="B513" s="94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2:17">
      <c r="B514" s="94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2:17">
      <c r="B515" s="94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2:17">
      <c r="B516" s="94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2:17">
      <c r="B517" s="94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2:17">
      <c r="B518" s="94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2:17">
      <c r="B519" s="94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2:17">
      <c r="B520" s="94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2:17">
      <c r="B521" s="94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2:17">
      <c r="B522" s="94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2:17">
      <c r="B523" s="94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2:17">
      <c r="B524" s="94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2:17">
      <c r="B525" s="94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2:17">
      <c r="B526" s="94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2:17">
      <c r="B527" s="94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2:17">
      <c r="B528" s="94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2:17">
      <c r="B529" s="94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2:17">
      <c r="B530" s="94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2:17">
      <c r="B531" s="94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2:17">
      <c r="B532" s="94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2:17">
      <c r="B533" s="94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2:17">
      <c r="B534" s="94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2:17">
      <c r="B535" s="94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2:17">
      <c r="B536" s="94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2:17">
      <c r="B537" s="94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2:17">
      <c r="B538" s="94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2:17">
      <c r="B539" s="94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2:17">
      <c r="B540" s="94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2:17">
      <c r="B541" s="94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2:17">
      <c r="B542" s="94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2:17">
      <c r="B543" s="94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2:17">
      <c r="B544" s="94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2:17">
      <c r="B545" s="94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2:17">
      <c r="B546" s="94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2:17">
      <c r="B547" s="94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2:17">
      <c r="B548" s="94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2:17">
      <c r="B549" s="94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2:17">
      <c r="B550" s="94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2:17">
      <c r="B551" s="94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2:17">
      <c r="B552" s="94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2:17">
      <c r="B553" s="94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2:17">
      <c r="B554" s="94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2:17">
      <c r="B555" s="94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2:17">
      <c r="B556" s="94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2:17">
      <c r="B557" s="94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2:17">
      <c r="B558" s="94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6" style="2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145</v>
      </c>
      <c r="C1" s="46" t="s" vm="1">
        <v>229</v>
      </c>
    </row>
    <row r="2" spans="2:18">
      <c r="B2" s="46" t="s">
        <v>144</v>
      </c>
      <c r="C2" s="46" t="s">
        <v>230</v>
      </c>
    </row>
    <row r="3" spans="2:18">
      <c r="B3" s="46" t="s">
        <v>146</v>
      </c>
      <c r="C3" s="46" t="s">
        <v>231</v>
      </c>
    </row>
    <row r="4" spans="2:18">
      <c r="B4" s="46" t="s">
        <v>147</v>
      </c>
      <c r="C4" s="46">
        <v>9455</v>
      </c>
    </row>
    <row r="6" spans="2:18" ht="26.25" customHeight="1">
      <c r="B6" s="136" t="s">
        <v>174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8"/>
    </row>
    <row r="7" spans="2:18" s="3" customFormat="1" ht="78.75">
      <c r="B7" s="47" t="s">
        <v>115</v>
      </c>
      <c r="C7" s="48" t="s">
        <v>186</v>
      </c>
      <c r="D7" s="48" t="s">
        <v>46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228</v>
      </c>
      <c r="K7" s="48" t="s">
        <v>102</v>
      </c>
      <c r="L7" s="48" t="s">
        <v>35</v>
      </c>
      <c r="M7" s="48" t="s">
        <v>18</v>
      </c>
      <c r="N7" s="48" t="s">
        <v>205</v>
      </c>
      <c r="O7" s="48" t="s">
        <v>204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8"/>
      <c r="H10" s="74"/>
      <c r="I10" s="77">
        <v>4.0907385960716454</v>
      </c>
      <c r="J10" s="75"/>
      <c r="K10" s="75"/>
      <c r="L10" s="76"/>
      <c r="M10" s="76">
        <v>6.0656640839912512E-2</v>
      </c>
      <c r="N10" s="77"/>
      <c r="O10" s="99"/>
      <c r="P10" s="77">
        <f>P11+P252</f>
        <v>10292.194171713001</v>
      </c>
      <c r="Q10" s="78">
        <f>IFERROR(P10/$P$10,0)</f>
        <v>1</v>
      </c>
      <c r="R10" s="78">
        <f>P10/'סכום נכסי הקרן'!$C$42</f>
        <v>9.0046833913966576E-2</v>
      </c>
    </row>
    <row r="11" spans="2:18" ht="21.75" customHeight="1">
      <c r="B11" s="79" t="s">
        <v>38</v>
      </c>
      <c r="C11" s="81"/>
      <c r="D11" s="80"/>
      <c r="E11" s="80"/>
      <c r="F11" s="80"/>
      <c r="G11" s="100"/>
      <c r="H11" s="80"/>
      <c r="I11" s="83">
        <v>5.0782190965807485</v>
      </c>
      <c r="J11" s="81"/>
      <c r="K11" s="81"/>
      <c r="L11" s="82"/>
      <c r="M11" s="82">
        <v>5.4910085600764248E-2</v>
      </c>
      <c r="N11" s="83"/>
      <c r="O11" s="101"/>
      <c r="P11" s="83">
        <f>P12+P33</f>
        <v>6670.8944196169996</v>
      </c>
      <c r="Q11" s="84">
        <f t="shared" ref="Q11:Q74" si="0">IFERROR(P11/$P$10,0)</f>
        <v>0.64815085183208476</v>
      </c>
      <c r="R11" s="84">
        <f>P11/'סכום נכסי הקרן'!$C$42</f>
        <v>5.836393210611969E-2</v>
      </c>
    </row>
    <row r="12" spans="2:18">
      <c r="B12" s="85" t="s">
        <v>36</v>
      </c>
      <c r="C12" s="81"/>
      <c r="D12" s="80"/>
      <c r="E12" s="80"/>
      <c r="F12" s="80"/>
      <c r="G12" s="100"/>
      <c r="H12" s="80"/>
      <c r="I12" s="83">
        <v>6.5147276134925267</v>
      </c>
      <c r="J12" s="81"/>
      <c r="K12" s="81"/>
      <c r="L12" s="82"/>
      <c r="M12" s="82">
        <v>4.410332457061257E-2</v>
      </c>
      <c r="N12" s="83"/>
      <c r="O12" s="101"/>
      <c r="P12" s="83">
        <f>SUM(P13:P31)</f>
        <v>1198.3660919680003</v>
      </c>
      <c r="Q12" s="84">
        <f t="shared" si="0"/>
        <v>0.11643446207627736</v>
      </c>
      <c r="R12" s="84">
        <f>P12/'סכום נכסי הקרן'!$C$42</f>
        <v>1.0484554668444588E-2</v>
      </c>
    </row>
    <row r="13" spans="2:18">
      <c r="B13" s="86" t="s">
        <v>2894</v>
      </c>
      <c r="C13" s="89" t="s">
        <v>2614</v>
      </c>
      <c r="D13" s="88">
        <v>6028</v>
      </c>
      <c r="E13" s="88"/>
      <c r="F13" s="88" t="s">
        <v>534</v>
      </c>
      <c r="G13" s="102">
        <v>43100</v>
      </c>
      <c r="H13" s="88"/>
      <c r="I13" s="91">
        <v>7.5900000000467509</v>
      </c>
      <c r="J13" s="89" t="s">
        <v>28</v>
      </c>
      <c r="K13" s="89" t="s">
        <v>132</v>
      </c>
      <c r="L13" s="90">
        <v>5.8900000000351602E-2</v>
      </c>
      <c r="M13" s="90">
        <v>5.8900000000351602E-2</v>
      </c>
      <c r="N13" s="91">
        <v>47437.516004000005</v>
      </c>
      <c r="O13" s="103">
        <v>109.12</v>
      </c>
      <c r="P13" s="91">
        <v>51.763817462000006</v>
      </c>
      <c r="Q13" s="92">
        <f t="shared" si="0"/>
        <v>5.0294248824286018E-3</v>
      </c>
      <c r="R13" s="92">
        <f>P13/'סכום נכסי הקרן'!$C$42</f>
        <v>4.5288378707081923E-4</v>
      </c>
    </row>
    <row r="14" spans="2:18">
      <c r="B14" s="86" t="s">
        <v>2894</v>
      </c>
      <c r="C14" s="89" t="s">
        <v>2614</v>
      </c>
      <c r="D14" s="88">
        <v>6869</v>
      </c>
      <c r="E14" s="88"/>
      <c r="F14" s="88" t="s">
        <v>534</v>
      </c>
      <c r="G14" s="102">
        <v>43555</v>
      </c>
      <c r="H14" s="88"/>
      <c r="I14" s="91">
        <v>3.4899999999429134</v>
      </c>
      <c r="J14" s="89" t="s">
        <v>28</v>
      </c>
      <c r="K14" s="89" t="s">
        <v>132</v>
      </c>
      <c r="L14" s="90">
        <v>5.759999999931896E-2</v>
      </c>
      <c r="M14" s="90">
        <v>5.759999999931896E-2</v>
      </c>
      <c r="N14" s="91">
        <v>9942.036140000002</v>
      </c>
      <c r="O14" s="103">
        <v>100.43</v>
      </c>
      <c r="P14" s="91">
        <v>9.9847868930000026</v>
      </c>
      <c r="Q14" s="92">
        <f t="shared" si="0"/>
        <v>9.7013199774661509E-4</v>
      </c>
      <c r="R14" s="92">
        <f>P14/'סכום נכסי הקרן'!$C$42</f>
        <v>8.7357314875714041E-5</v>
      </c>
    </row>
    <row r="15" spans="2:18">
      <c r="B15" s="86" t="s">
        <v>2894</v>
      </c>
      <c r="C15" s="89" t="s">
        <v>2614</v>
      </c>
      <c r="D15" s="88">
        <v>6870</v>
      </c>
      <c r="E15" s="88"/>
      <c r="F15" s="88" t="s">
        <v>534</v>
      </c>
      <c r="G15" s="102">
        <v>43555</v>
      </c>
      <c r="H15" s="88"/>
      <c r="I15" s="91">
        <v>5.1399999999874586</v>
      </c>
      <c r="J15" s="89" t="s">
        <v>28</v>
      </c>
      <c r="K15" s="89" t="s">
        <v>132</v>
      </c>
      <c r="L15" s="90">
        <v>4.459999999987458E-2</v>
      </c>
      <c r="M15" s="90">
        <v>4.459999999987458E-2</v>
      </c>
      <c r="N15" s="91">
        <v>118368.53758700001</v>
      </c>
      <c r="O15" s="103">
        <v>101.04</v>
      </c>
      <c r="P15" s="91">
        <v>119.59957037500001</v>
      </c>
      <c r="Q15" s="92">
        <f t="shared" si="0"/>
        <v>1.1620415275851158E-2</v>
      </c>
      <c r="R15" s="92">
        <f>P15/'סכום נכסי הקרן'!$C$42</f>
        <v>1.0463816043558892E-3</v>
      </c>
    </row>
    <row r="16" spans="2:18">
      <c r="B16" s="86" t="s">
        <v>2894</v>
      </c>
      <c r="C16" s="89" t="s">
        <v>2614</v>
      </c>
      <c r="D16" s="88">
        <v>6868</v>
      </c>
      <c r="E16" s="88"/>
      <c r="F16" s="88" t="s">
        <v>534</v>
      </c>
      <c r="G16" s="102">
        <v>43555</v>
      </c>
      <c r="H16" s="88"/>
      <c r="I16" s="91">
        <v>5.0500000002536325</v>
      </c>
      <c r="J16" s="89" t="s">
        <v>28</v>
      </c>
      <c r="K16" s="89" t="s">
        <v>132</v>
      </c>
      <c r="L16" s="90">
        <v>5.0200000002628559E-2</v>
      </c>
      <c r="M16" s="90">
        <v>5.0200000002628559E-2</v>
      </c>
      <c r="N16" s="91">
        <v>6771.2302450000007</v>
      </c>
      <c r="O16" s="103">
        <v>128.1</v>
      </c>
      <c r="P16" s="91">
        <v>8.6739449360000016</v>
      </c>
      <c r="Q16" s="92">
        <f t="shared" si="0"/>
        <v>8.4276926681381653E-4</v>
      </c>
      <c r="R16" s="92">
        <f>P16/'סכום נכסי הקרן'!$C$42</f>
        <v>7.5888704196579117E-5</v>
      </c>
    </row>
    <row r="17" spans="2:18">
      <c r="B17" s="86" t="s">
        <v>2894</v>
      </c>
      <c r="C17" s="89" t="s">
        <v>2614</v>
      </c>
      <c r="D17" s="88">
        <v>6867</v>
      </c>
      <c r="E17" s="88"/>
      <c r="F17" s="88" t="s">
        <v>534</v>
      </c>
      <c r="G17" s="102">
        <v>43555</v>
      </c>
      <c r="H17" s="88"/>
      <c r="I17" s="91">
        <v>5.0900000000792192</v>
      </c>
      <c r="J17" s="89" t="s">
        <v>28</v>
      </c>
      <c r="K17" s="89" t="s">
        <v>132</v>
      </c>
      <c r="L17" s="90">
        <v>4.9400000000329222E-2</v>
      </c>
      <c r="M17" s="90">
        <v>4.9400000000329222E-2</v>
      </c>
      <c r="N17" s="91">
        <v>16510.720646999998</v>
      </c>
      <c r="O17" s="103">
        <v>117.74</v>
      </c>
      <c r="P17" s="91">
        <v>19.439720194000007</v>
      </c>
      <c r="Q17" s="92">
        <f t="shared" si="0"/>
        <v>1.8887828843559915E-3</v>
      </c>
      <c r="R17" s="92">
        <f>P17/'סכום נכסי הקרן'!$C$42</f>
        <v>1.7007891868714669E-4</v>
      </c>
    </row>
    <row r="18" spans="2:18">
      <c r="B18" s="86" t="s">
        <v>2894</v>
      </c>
      <c r="C18" s="89" t="s">
        <v>2614</v>
      </c>
      <c r="D18" s="88">
        <v>6866</v>
      </c>
      <c r="E18" s="88"/>
      <c r="F18" s="88" t="s">
        <v>534</v>
      </c>
      <c r="G18" s="102">
        <v>43555</v>
      </c>
      <c r="H18" s="88"/>
      <c r="I18" s="91">
        <v>5.8000000000637959</v>
      </c>
      <c r="J18" s="89" t="s">
        <v>28</v>
      </c>
      <c r="K18" s="89" t="s">
        <v>132</v>
      </c>
      <c r="L18" s="90">
        <v>3.0000000000354424E-2</v>
      </c>
      <c r="M18" s="90">
        <v>3.0000000000354424E-2</v>
      </c>
      <c r="N18" s="91">
        <v>24834.592550000005</v>
      </c>
      <c r="O18" s="103">
        <v>113.61</v>
      </c>
      <c r="P18" s="91">
        <v>28.214577209000005</v>
      </c>
      <c r="Q18" s="92">
        <f t="shared" si="0"/>
        <v>2.7413568708745083E-3</v>
      </c>
      <c r="R18" s="92">
        <f>P18/'סכום נכסי הקרן'!$C$42</f>
        <v>2.4685050685054798E-4</v>
      </c>
    </row>
    <row r="19" spans="2:18">
      <c r="B19" s="86" t="s">
        <v>2894</v>
      </c>
      <c r="C19" s="89" t="s">
        <v>2614</v>
      </c>
      <c r="D19" s="88">
        <v>6865</v>
      </c>
      <c r="E19" s="88"/>
      <c r="F19" s="88" t="s">
        <v>534</v>
      </c>
      <c r="G19" s="102">
        <v>43555</v>
      </c>
      <c r="H19" s="88"/>
      <c r="I19" s="91">
        <v>4.069999999943871</v>
      </c>
      <c r="J19" s="89" t="s">
        <v>28</v>
      </c>
      <c r="K19" s="89" t="s">
        <v>132</v>
      </c>
      <c r="L19" s="90">
        <v>2.5599999999380639E-2</v>
      </c>
      <c r="M19" s="90">
        <v>2.5599999999380639E-2</v>
      </c>
      <c r="N19" s="91">
        <v>12634.232240000001</v>
      </c>
      <c r="O19" s="103">
        <v>122.68</v>
      </c>
      <c r="P19" s="91">
        <v>15.499677541000001</v>
      </c>
      <c r="Q19" s="92">
        <f t="shared" si="0"/>
        <v>1.5059643534125319E-3</v>
      </c>
      <c r="R19" s="92">
        <f>P19/'סכום נכסי הקרן'!$C$42</f>
        <v>1.3560732201209233E-4</v>
      </c>
    </row>
    <row r="20" spans="2:18">
      <c r="B20" s="86" t="s">
        <v>2894</v>
      </c>
      <c r="C20" s="89" t="s">
        <v>2614</v>
      </c>
      <c r="D20" s="88">
        <v>5212</v>
      </c>
      <c r="E20" s="88"/>
      <c r="F20" s="88" t="s">
        <v>534</v>
      </c>
      <c r="G20" s="102">
        <v>42643</v>
      </c>
      <c r="H20" s="88"/>
      <c r="I20" s="91">
        <v>6.7600000000161744</v>
      </c>
      <c r="J20" s="89" t="s">
        <v>28</v>
      </c>
      <c r="K20" s="89" t="s">
        <v>132</v>
      </c>
      <c r="L20" s="90">
        <v>4.7600000000161742E-2</v>
      </c>
      <c r="M20" s="90">
        <v>4.7600000000161742E-2</v>
      </c>
      <c r="N20" s="91">
        <v>109280.97576500001</v>
      </c>
      <c r="O20" s="103">
        <v>99.57</v>
      </c>
      <c r="P20" s="91">
        <v>108.81106757400003</v>
      </c>
      <c r="Q20" s="92">
        <f t="shared" si="0"/>
        <v>1.0572193427233976E-2</v>
      </c>
      <c r="R20" s="92">
        <f>P20/'סכום נכסי הקרן'!$C$42</f>
        <v>9.5199254564846698E-4</v>
      </c>
    </row>
    <row r="21" spans="2:18">
      <c r="B21" s="86" t="s">
        <v>2894</v>
      </c>
      <c r="C21" s="89" t="s">
        <v>2614</v>
      </c>
      <c r="D21" s="88">
        <v>5211</v>
      </c>
      <c r="E21" s="88"/>
      <c r="F21" s="88" t="s">
        <v>534</v>
      </c>
      <c r="G21" s="102">
        <v>42643</v>
      </c>
      <c r="H21" s="88"/>
      <c r="I21" s="91">
        <v>4.6000000000120442</v>
      </c>
      <c r="J21" s="89" t="s">
        <v>28</v>
      </c>
      <c r="K21" s="89" t="s">
        <v>132</v>
      </c>
      <c r="L21" s="90">
        <v>4.7700000000132484E-2</v>
      </c>
      <c r="M21" s="90">
        <v>4.7700000000132484E-2</v>
      </c>
      <c r="N21" s="91">
        <v>86060.865833000018</v>
      </c>
      <c r="O21" s="103">
        <v>96.47</v>
      </c>
      <c r="P21" s="91">
        <v>83.022917270000022</v>
      </c>
      <c r="Q21" s="92">
        <f t="shared" si="0"/>
        <v>8.0665906496575502E-3</v>
      </c>
      <c r="R21" s="92">
        <f>P21/'סכום נכסי הקרן'!$C$42</f>
        <v>7.2637094848166913E-4</v>
      </c>
    </row>
    <row r="22" spans="2:18">
      <c r="B22" s="86" t="s">
        <v>2894</v>
      </c>
      <c r="C22" s="89" t="s">
        <v>2614</v>
      </c>
      <c r="D22" s="88">
        <v>6027</v>
      </c>
      <c r="E22" s="88"/>
      <c r="F22" s="88" t="s">
        <v>534</v>
      </c>
      <c r="G22" s="102">
        <v>43100</v>
      </c>
      <c r="H22" s="88"/>
      <c r="I22" s="91">
        <v>7.93999999999349</v>
      </c>
      <c r="J22" s="89" t="s">
        <v>28</v>
      </c>
      <c r="K22" s="89" t="s">
        <v>132</v>
      </c>
      <c r="L22" s="90">
        <v>4.6099999999956599E-2</v>
      </c>
      <c r="M22" s="90">
        <v>4.6099999999956599E-2</v>
      </c>
      <c r="N22" s="91">
        <v>182781.18604000003</v>
      </c>
      <c r="O22" s="103">
        <v>100.83</v>
      </c>
      <c r="P22" s="91">
        <v>184.29826988000002</v>
      </c>
      <c r="Q22" s="92">
        <f t="shared" si="0"/>
        <v>1.7906606385888462E-2</v>
      </c>
      <c r="R22" s="92">
        <f>P22/'סכום נכסי הקרן'!$C$42</f>
        <v>1.6124332111928715E-3</v>
      </c>
    </row>
    <row r="23" spans="2:18">
      <c r="B23" s="86" t="s">
        <v>2894</v>
      </c>
      <c r="C23" s="89" t="s">
        <v>2614</v>
      </c>
      <c r="D23" s="88">
        <v>5025</v>
      </c>
      <c r="E23" s="88"/>
      <c r="F23" s="88" t="s">
        <v>534</v>
      </c>
      <c r="G23" s="102">
        <v>42551</v>
      </c>
      <c r="H23" s="88"/>
      <c r="I23" s="91">
        <v>7.4000000000228559</v>
      </c>
      <c r="J23" s="89" t="s">
        <v>28</v>
      </c>
      <c r="K23" s="89" t="s">
        <v>132</v>
      </c>
      <c r="L23" s="90">
        <v>4.9600000000161737E-2</v>
      </c>
      <c r="M23" s="90">
        <v>4.9600000000161737E-2</v>
      </c>
      <c r="N23" s="91">
        <v>115133.33465200002</v>
      </c>
      <c r="O23" s="103">
        <v>98.81</v>
      </c>
      <c r="P23" s="91">
        <v>113.76324797100001</v>
      </c>
      <c r="Q23" s="92">
        <f t="shared" si="0"/>
        <v>1.1053352285527821E-2</v>
      </c>
      <c r="R23" s="92">
        <f>P23/'סכום נכסי הקרן'!$C$42</f>
        <v>9.953193774474864E-4</v>
      </c>
    </row>
    <row r="24" spans="2:18">
      <c r="B24" s="86" t="s">
        <v>2894</v>
      </c>
      <c r="C24" s="89" t="s">
        <v>2614</v>
      </c>
      <c r="D24" s="88">
        <v>5024</v>
      </c>
      <c r="E24" s="88"/>
      <c r="F24" s="88" t="s">
        <v>534</v>
      </c>
      <c r="G24" s="102">
        <v>42551</v>
      </c>
      <c r="H24" s="88"/>
      <c r="I24" s="91">
        <v>5.4900000000160087</v>
      </c>
      <c r="J24" s="89" t="s">
        <v>28</v>
      </c>
      <c r="K24" s="89" t="s">
        <v>132</v>
      </c>
      <c r="L24" s="90">
        <v>4.710000000013588E-2</v>
      </c>
      <c r="M24" s="90">
        <v>4.710000000013588E-2</v>
      </c>
      <c r="N24" s="91">
        <v>75258.253992000013</v>
      </c>
      <c r="O24" s="103">
        <v>98.77</v>
      </c>
      <c r="P24" s="91">
        <v>74.332577469000015</v>
      </c>
      <c r="Q24" s="92">
        <f t="shared" si="0"/>
        <v>7.2222284411709971E-3</v>
      </c>
      <c r="R24" s="92">
        <f>P24/'סכום נכסי הקרן'!$C$42</f>
        <v>6.5033880493085058E-4</v>
      </c>
    </row>
    <row r="25" spans="2:18">
      <c r="B25" s="86" t="s">
        <v>2894</v>
      </c>
      <c r="C25" s="89" t="s">
        <v>2614</v>
      </c>
      <c r="D25" s="88">
        <v>6026</v>
      </c>
      <c r="E25" s="88"/>
      <c r="F25" s="88" t="s">
        <v>534</v>
      </c>
      <c r="G25" s="102">
        <v>43100</v>
      </c>
      <c r="H25" s="88"/>
      <c r="I25" s="91">
        <v>6.2200000000000948</v>
      </c>
      <c r="J25" s="89" t="s">
        <v>28</v>
      </c>
      <c r="K25" s="89" t="s">
        <v>132</v>
      </c>
      <c r="L25" s="90">
        <v>4.5599999999998114E-2</v>
      </c>
      <c r="M25" s="90">
        <v>4.5599999999998114E-2</v>
      </c>
      <c r="N25" s="91">
        <v>221093.53063900006</v>
      </c>
      <c r="O25" s="103">
        <v>95.83</v>
      </c>
      <c r="P25" s="91">
        <v>211.87393040900002</v>
      </c>
      <c r="Q25" s="92">
        <f t="shared" si="0"/>
        <v>2.0585885465638897E-2</v>
      </c>
      <c r="R25" s="92">
        <f>P25/'סכום נכסי הקרן'!$C$42</f>
        <v>1.8536938094963241E-3</v>
      </c>
    </row>
    <row r="26" spans="2:18">
      <c r="B26" s="86" t="s">
        <v>2894</v>
      </c>
      <c r="C26" s="89" t="s">
        <v>2614</v>
      </c>
      <c r="D26" s="88">
        <v>5023</v>
      </c>
      <c r="E26" s="88"/>
      <c r="F26" s="88" t="s">
        <v>534</v>
      </c>
      <c r="G26" s="102">
        <v>42551</v>
      </c>
      <c r="H26" s="88"/>
      <c r="I26" s="91">
        <v>7.5800000000860113</v>
      </c>
      <c r="J26" s="89" t="s">
        <v>28</v>
      </c>
      <c r="K26" s="89" t="s">
        <v>132</v>
      </c>
      <c r="L26" s="90">
        <v>4.0200000000497942E-2</v>
      </c>
      <c r="M26" s="90">
        <v>4.0200000000497942E-2</v>
      </c>
      <c r="N26" s="91">
        <v>32753.874194000004</v>
      </c>
      <c r="O26" s="103">
        <v>107.91</v>
      </c>
      <c r="P26" s="91">
        <v>35.344689812000006</v>
      </c>
      <c r="Q26" s="92">
        <f t="shared" si="0"/>
        <v>3.4341258260693446E-3</v>
      </c>
      <c r="R26" s="92">
        <f>P26/'סכום נכסי הקרן'!$C$42</f>
        <v>3.0923215789972953E-4</v>
      </c>
    </row>
    <row r="27" spans="2:18">
      <c r="B27" s="86" t="s">
        <v>2894</v>
      </c>
      <c r="C27" s="89" t="s">
        <v>2614</v>
      </c>
      <c r="D27" s="88">
        <v>5210</v>
      </c>
      <c r="E27" s="88"/>
      <c r="F27" s="88" t="s">
        <v>534</v>
      </c>
      <c r="G27" s="102">
        <v>42643</v>
      </c>
      <c r="H27" s="88"/>
      <c r="I27" s="91">
        <v>7.0099999999771336</v>
      </c>
      <c r="J27" s="89" t="s">
        <v>28</v>
      </c>
      <c r="K27" s="89" t="s">
        <v>132</v>
      </c>
      <c r="L27" s="90">
        <v>3.149999999978563E-2</v>
      </c>
      <c r="M27" s="90">
        <v>3.149999999978563E-2</v>
      </c>
      <c r="N27" s="91">
        <v>24781.950448000003</v>
      </c>
      <c r="O27" s="103">
        <v>112.94</v>
      </c>
      <c r="P27" s="91">
        <v>27.988722964000004</v>
      </c>
      <c r="Q27" s="92">
        <f t="shared" si="0"/>
        <v>2.7194126438970638E-3</v>
      </c>
      <c r="R27" s="92">
        <f>P27/'סכום נכסי הקרן'!$C$42</f>
        <v>2.4487449868853964E-4</v>
      </c>
    </row>
    <row r="28" spans="2:18">
      <c r="B28" s="86" t="s">
        <v>2894</v>
      </c>
      <c r="C28" s="89" t="s">
        <v>2614</v>
      </c>
      <c r="D28" s="88">
        <v>6025</v>
      </c>
      <c r="E28" s="88"/>
      <c r="F28" s="88" t="s">
        <v>534</v>
      </c>
      <c r="G28" s="102">
        <v>43100</v>
      </c>
      <c r="H28" s="88"/>
      <c r="I28" s="91">
        <v>8.3299999999955538</v>
      </c>
      <c r="J28" s="89" t="s">
        <v>28</v>
      </c>
      <c r="K28" s="89" t="s">
        <v>132</v>
      </c>
      <c r="L28" s="90">
        <v>3.2499999999999994E-2</v>
      </c>
      <c r="M28" s="90">
        <v>3.2499999999999994E-2</v>
      </c>
      <c r="N28" s="91">
        <v>31578.255003000006</v>
      </c>
      <c r="O28" s="103">
        <f>P28/N28*100000</f>
        <v>106.12909479582112</v>
      </c>
      <c r="P28" s="91">
        <v>33.513716187</v>
      </c>
      <c r="Q28" s="92">
        <f t="shared" si="0"/>
        <v>3.2562265759723888E-3</v>
      </c>
      <c r="R28" s="92">
        <f>P28/'סכום נכסי הקרן'!$C$42</f>
        <v>2.9321289367282975E-4</v>
      </c>
    </row>
    <row r="29" spans="2:18">
      <c r="B29" s="86" t="s">
        <v>2894</v>
      </c>
      <c r="C29" s="89" t="s">
        <v>2614</v>
      </c>
      <c r="D29" s="88">
        <v>5022</v>
      </c>
      <c r="E29" s="88"/>
      <c r="F29" s="88" t="s">
        <v>534</v>
      </c>
      <c r="G29" s="102">
        <v>42551</v>
      </c>
      <c r="H29" s="88"/>
      <c r="I29" s="91">
        <v>6.9900000000098652</v>
      </c>
      <c r="J29" s="89" t="s">
        <v>28</v>
      </c>
      <c r="K29" s="89" t="s">
        <v>132</v>
      </c>
      <c r="L29" s="90">
        <v>2.2999999999802692E-2</v>
      </c>
      <c r="M29" s="90">
        <v>2.2999999999802692E-2</v>
      </c>
      <c r="N29" s="91">
        <v>22064.973384000001</v>
      </c>
      <c r="O29" s="103">
        <v>114.85</v>
      </c>
      <c r="P29" s="91">
        <v>25.341615225000005</v>
      </c>
      <c r="Q29" s="92">
        <f t="shared" si="0"/>
        <v>2.4622169774690741E-3</v>
      </c>
      <c r="R29" s="92">
        <f>P29/'סכום נכסי הקרן'!$C$42</f>
        <v>2.2171484323030649E-4</v>
      </c>
    </row>
    <row r="30" spans="2:18">
      <c r="B30" s="86" t="s">
        <v>2894</v>
      </c>
      <c r="C30" s="89" t="s">
        <v>2614</v>
      </c>
      <c r="D30" s="88">
        <v>6024</v>
      </c>
      <c r="E30" s="88"/>
      <c r="F30" s="88" t="s">
        <v>534</v>
      </c>
      <c r="G30" s="102">
        <v>43100</v>
      </c>
      <c r="H30" s="88"/>
      <c r="I30" s="91">
        <v>7.4300000000341164</v>
      </c>
      <c r="J30" s="89" t="s">
        <v>28</v>
      </c>
      <c r="K30" s="89" t="s">
        <v>132</v>
      </c>
      <c r="L30" s="90">
        <v>1.690000000000726E-2</v>
      </c>
      <c r="M30" s="90">
        <v>1.690000000000726E-2</v>
      </c>
      <c r="N30" s="91">
        <v>22938.462277000002</v>
      </c>
      <c r="O30" s="103">
        <v>120.12</v>
      </c>
      <c r="P30" s="91">
        <v>27.553683642000003</v>
      </c>
      <c r="Q30" s="92">
        <f t="shared" si="0"/>
        <v>2.6771437831719464E-3</v>
      </c>
      <c r="R30" s="92">
        <f>P30/'סכום נכסי הקרן'!$C$42</f>
        <v>2.4106832160709243E-4</v>
      </c>
    </row>
    <row r="31" spans="2:18">
      <c r="B31" s="86" t="s">
        <v>2894</v>
      </c>
      <c r="C31" s="89" t="s">
        <v>2614</v>
      </c>
      <c r="D31" s="88">
        <v>5209</v>
      </c>
      <c r="E31" s="88"/>
      <c r="F31" s="88" t="s">
        <v>534</v>
      </c>
      <c r="G31" s="102">
        <v>42643</v>
      </c>
      <c r="H31" s="88"/>
      <c r="I31" s="91">
        <v>6.0399999999379697</v>
      </c>
      <c r="J31" s="89" t="s">
        <v>28</v>
      </c>
      <c r="K31" s="89" t="s">
        <v>132</v>
      </c>
      <c r="L31" s="90">
        <v>2.0799999999793237E-2</v>
      </c>
      <c r="M31" s="90">
        <v>2.0799999999793237E-2</v>
      </c>
      <c r="N31" s="91">
        <v>16787.186161000005</v>
      </c>
      <c r="O31" s="103">
        <v>115.24</v>
      </c>
      <c r="P31" s="91">
        <v>19.345558955000005</v>
      </c>
      <c r="Q31" s="92">
        <f t="shared" si="0"/>
        <v>1.8796340830966065E-3</v>
      </c>
      <c r="R31" s="92">
        <f>P31/'סכום נכסי הקרן'!$C$42</f>
        <v>1.6925509809963098E-4</v>
      </c>
    </row>
    <row r="32" spans="2:18">
      <c r="B32" s="93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91"/>
      <c r="O32" s="103"/>
      <c r="P32" s="88"/>
      <c r="Q32" s="92"/>
      <c r="R32" s="88"/>
    </row>
    <row r="33" spans="2:18">
      <c r="B33" s="85" t="s">
        <v>37</v>
      </c>
      <c r="C33" s="81"/>
      <c r="D33" s="80"/>
      <c r="E33" s="80"/>
      <c r="F33" s="80"/>
      <c r="G33" s="100"/>
      <c r="H33" s="80"/>
      <c r="I33" s="83">
        <v>4.7628619814296318</v>
      </c>
      <c r="J33" s="81"/>
      <c r="K33" s="81"/>
      <c r="L33" s="82"/>
      <c r="M33" s="82">
        <v>5.7282496862148674E-2</v>
      </c>
      <c r="N33" s="83"/>
      <c r="O33" s="101"/>
      <c r="P33" s="83">
        <f>SUM(P34:P250)</f>
        <v>5472.528327648999</v>
      </c>
      <c r="Q33" s="84">
        <f t="shared" si="0"/>
        <v>0.53171638975580737</v>
      </c>
      <c r="R33" s="84">
        <f>P33/'סכום נכסי הקרן'!$C$42</f>
        <v>4.7879377437675105E-2</v>
      </c>
    </row>
    <row r="34" spans="2:18">
      <c r="B34" s="86" t="s">
        <v>2895</v>
      </c>
      <c r="C34" s="89" t="s">
        <v>2615</v>
      </c>
      <c r="D34" s="88" t="s">
        <v>2616</v>
      </c>
      <c r="E34" s="88"/>
      <c r="F34" s="88" t="s">
        <v>351</v>
      </c>
      <c r="G34" s="102">
        <v>42368</v>
      </c>
      <c r="H34" s="88" t="s">
        <v>327</v>
      </c>
      <c r="I34" s="91">
        <v>7.1300000003114752</v>
      </c>
      <c r="J34" s="89" t="s">
        <v>128</v>
      </c>
      <c r="K34" s="89" t="s">
        <v>132</v>
      </c>
      <c r="L34" s="90">
        <v>3.1699999999999999E-2</v>
      </c>
      <c r="M34" s="90">
        <v>2.2100000001299115E-2</v>
      </c>
      <c r="N34" s="91">
        <v>5348.6431710000006</v>
      </c>
      <c r="O34" s="103">
        <v>119.45</v>
      </c>
      <c r="P34" s="91">
        <v>6.3889539770000008</v>
      </c>
      <c r="Q34" s="92">
        <f t="shared" si="0"/>
        <v>6.2075723314270143E-4</v>
      </c>
      <c r="R34" s="92">
        <f>P34/'סכום נכסי הקרן'!$C$42</f>
        <v>5.5897223473694265E-5</v>
      </c>
    </row>
    <row r="35" spans="2:18">
      <c r="B35" s="86" t="s">
        <v>2895</v>
      </c>
      <c r="C35" s="89" t="s">
        <v>2615</v>
      </c>
      <c r="D35" s="88" t="s">
        <v>2617</v>
      </c>
      <c r="E35" s="88"/>
      <c r="F35" s="88" t="s">
        <v>351</v>
      </c>
      <c r="G35" s="102">
        <v>42388</v>
      </c>
      <c r="H35" s="88" t="s">
        <v>327</v>
      </c>
      <c r="I35" s="91">
        <v>7.1199999997141505</v>
      </c>
      <c r="J35" s="89" t="s">
        <v>128</v>
      </c>
      <c r="K35" s="89" t="s">
        <v>132</v>
      </c>
      <c r="L35" s="90">
        <v>3.1899999999999998E-2</v>
      </c>
      <c r="M35" s="90">
        <v>2.2199999998481424E-2</v>
      </c>
      <c r="N35" s="91">
        <v>7488.1004950000006</v>
      </c>
      <c r="O35" s="103">
        <v>119.6</v>
      </c>
      <c r="P35" s="91">
        <v>8.9557681880000022</v>
      </c>
      <c r="Q35" s="92">
        <f t="shared" si="0"/>
        <v>8.7015149914427159E-4</v>
      </c>
      <c r="R35" s="92">
        <f>P35/'סכום נכסי הקרן'!$C$42</f>
        <v>7.8354387523433254E-5</v>
      </c>
    </row>
    <row r="36" spans="2:18">
      <c r="B36" s="86" t="s">
        <v>2895</v>
      </c>
      <c r="C36" s="89" t="s">
        <v>2615</v>
      </c>
      <c r="D36" s="88" t="s">
        <v>2618</v>
      </c>
      <c r="E36" s="88"/>
      <c r="F36" s="88" t="s">
        <v>351</v>
      </c>
      <c r="G36" s="102">
        <v>42509</v>
      </c>
      <c r="H36" s="88" t="s">
        <v>327</v>
      </c>
      <c r="I36" s="91">
        <v>7.1800000001552169</v>
      </c>
      <c r="J36" s="89" t="s">
        <v>128</v>
      </c>
      <c r="K36" s="89" t="s">
        <v>132</v>
      </c>
      <c r="L36" s="90">
        <v>2.7400000000000001E-2</v>
      </c>
      <c r="M36" s="90">
        <v>2.3900000000081082E-2</v>
      </c>
      <c r="N36" s="91">
        <v>7488.1004950000006</v>
      </c>
      <c r="O36" s="103">
        <v>115.29</v>
      </c>
      <c r="P36" s="91">
        <v>8.6330313870000026</v>
      </c>
      <c r="Q36" s="92">
        <f t="shared" si="0"/>
        <v>8.3879406499412631E-4</v>
      </c>
      <c r="R36" s="92">
        <f>P36/'סכום נכסי הקרן'!$C$42</f>
        <v>7.5530749858546977E-5</v>
      </c>
    </row>
    <row r="37" spans="2:18">
      <c r="B37" s="86" t="s">
        <v>2895</v>
      </c>
      <c r="C37" s="89" t="s">
        <v>2615</v>
      </c>
      <c r="D37" s="88" t="s">
        <v>2619</v>
      </c>
      <c r="E37" s="88"/>
      <c r="F37" s="88" t="s">
        <v>351</v>
      </c>
      <c r="G37" s="102">
        <v>42723</v>
      </c>
      <c r="H37" s="88" t="s">
        <v>327</v>
      </c>
      <c r="I37" s="91">
        <v>7.0799999973748298</v>
      </c>
      <c r="J37" s="89" t="s">
        <v>128</v>
      </c>
      <c r="K37" s="89" t="s">
        <v>132</v>
      </c>
      <c r="L37" s="90">
        <v>3.15E-2</v>
      </c>
      <c r="M37" s="90">
        <v>2.5499999989595356E-2</v>
      </c>
      <c r="N37" s="91">
        <v>1069.7286200000003</v>
      </c>
      <c r="O37" s="103">
        <v>116.8</v>
      </c>
      <c r="P37" s="91">
        <v>1.2494430660000002</v>
      </c>
      <c r="Q37" s="92">
        <f t="shared" si="0"/>
        <v>1.2139715255605664E-4</v>
      </c>
      <c r="R37" s="92">
        <f>P37/'סכום נכסי הקרן'!$C$42</f>
        <v>1.0931429233843695E-5</v>
      </c>
    </row>
    <row r="38" spans="2:18">
      <c r="B38" s="86" t="s">
        <v>2895</v>
      </c>
      <c r="C38" s="89" t="s">
        <v>2615</v>
      </c>
      <c r="D38" s="88" t="s">
        <v>2620</v>
      </c>
      <c r="E38" s="88"/>
      <c r="F38" s="88" t="s">
        <v>351</v>
      </c>
      <c r="G38" s="102">
        <v>42918</v>
      </c>
      <c r="H38" s="88" t="s">
        <v>327</v>
      </c>
      <c r="I38" s="91">
        <v>7.050000000483216</v>
      </c>
      <c r="J38" s="89" t="s">
        <v>128</v>
      </c>
      <c r="K38" s="89" t="s">
        <v>132</v>
      </c>
      <c r="L38" s="90">
        <v>3.1899999999999998E-2</v>
      </c>
      <c r="M38" s="90">
        <v>2.830000000191648E-2</v>
      </c>
      <c r="N38" s="91">
        <v>5348.6431710000006</v>
      </c>
      <c r="O38" s="103">
        <v>114.14</v>
      </c>
      <c r="P38" s="91">
        <v>6.1049414010000014</v>
      </c>
      <c r="Q38" s="92">
        <f t="shared" si="0"/>
        <v>5.931622838771136E-4</v>
      </c>
      <c r="R38" s="92">
        <f>P38/'סכום נכסי הקרן'!$C$42</f>
        <v>5.3412385660311543E-5</v>
      </c>
    </row>
    <row r="39" spans="2:18">
      <c r="B39" s="86" t="s">
        <v>2895</v>
      </c>
      <c r="C39" s="89" t="s">
        <v>2615</v>
      </c>
      <c r="D39" s="88" t="s">
        <v>2621</v>
      </c>
      <c r="E39" s="88"/>
      <c r="F39" s="88" t="s">
        <v>351</v>
      </c>
      <c r="G39" s="102">
        <v>43915</v>
      </c>
      <c r="H39" s="88" t="s">
        <v>327</v>
      </c>
      <c r="I39" s="91">
        <v>7.0700000001893493</v>
      </c>
      <c r="J39" s="89" t="s">
        <v>128</v>
      </c>
      <c r="K39" s="89" t="s">
        <v>132</v>
      </c>
      <c r="L39" s="90">
        <v>2.6600000000000002E-2</v>
      </c>
      <c r="M39" s="90">
        <v>3.4700000000704757E-2</v>
      </c>
      <c r="N39" s="91">
        <v>11260.301468000001</v>
      </c>
      <c r="O39" s="103">
        <v>104.59</v>
      </c>
      <c r="P39" s="91">
        <v>11.777148311000003</v>
      </c>
      <c r="Q39" s="92">
        <f t="shared" si="0"/>
        <v>1.14427964674124E-3</v>
      </c>
      <c r="R39" s="92">
        <f>P39/'סכום נכסי הקרן'!$C$42</f>
        <v>1.0303875930124079E-4</v>
      </c>
    </row>
    <row r="40" spans="2:18">
      <c r="B40" s="86" t="s">
        <v>2895</v>
      </c>
      <c r="C40" s="89" t="s">
        <v>2615</v>
      </c>
      <c r="D40" s="88" t="s">
        <v>2622</v>
      </c>
      <c r="E40" s="88"/>
      <c r="F40" s="88" t="s">
        <v>351</v>
      </c>
      <c r="G40" s="102">
        <v>44168</v>
      </c>
      <c r="H40" s="88" t="s">
        <v>327</v>
      </c>
      <c r="I40" s="91">
        <v>7.2000000002714168</v>
      </c>
      <c r="J40" s="89" t="s">
        <v>128</v>
      </c>
      <c r="K40" s="89" t="s">
        <v>132</v>
      </c>
      <c r="L40" s="90">
        <v>1.89E-2</v>
      </c>
      <c r="M40" s="90">
        <v>3.7200000001447554E-2</v>
      </c>
      <c r="N40" s="91">
        <v>11404.356480000002</v>
      </c>
      <c r="O40" s="103">
        <v>96.92</v>
      </c>
      <c r="P40" s="91">
        <v>11.053102245000002</v>
      </c>
      <c r="Q40" s="92">
        <f t="shared" si="0"/>
        <v>1.0739305983342479E-3</v>
      </c>
      <c r="R40" s="92">
        <f>P40/'סכום נכסי הקרן'!$C$42</f>
        <v>9.6704050223330758E-5</v>
      </c>
    </row>
    <row r="41" spans="2:18">
      <c r="B41" s="86" t="s">
        <v>2895</v>
      </c>
      <c r="C41" s="89" t="s">
        <v>2615</v>
      </c>
      <c r="D41" s="88" t="s">
        <v>2623</v>
      </c>
      <c r="E41" s="88"/>
      <c r="F41" s="88" t="s">
        <v>351</v>
      </c>
      <c r="G41" s="102">
        <v>44277</v>
      </c>
      <c r="H41" s="88" t="s">
        <v>327</v>
      </c>
      <c r="I41" s="91">
        <v>7.1100000001074459</v>
      </c>
      <c r="J41" s="89" t="s">
        <v>128</v>
      </c>
      <c r="K41" s="89" t="s">
        <v>132</v>
      </c>
      <c r="L41" s="90">
        <v>1.9E-2</v>
      </c>
      <c r="M41" s="90">
        <v>4.5400000000590642E-2</v>
      </c>
      <c r="N41" s="91">
        <v>17342.26383</v>
      </c>
      <c r="O41" s="103">
        <v>91.77</v>
      </c>
      <c r="P41" s="91">
        <v>15.914996339000004</v>
      </c>
      <c r="Q41" s="92">
        <f t="shared" si="0"/>
        <v>1.5463171480713681E-3</v>
      </c>
      <c r="R41" s="92">
        <f>P41/'סכום נכסי הקרן'!$C$42</f>
        <v>1.3924096341070094E-4</v>
      </c>
    </row>
    <row r="42" spans="2:18">
      <c r="B42" s="86" t="s">
        <v>2896</v>
      </c>
      <c r="C42" s="89" t="s">
        <v>2615</v>
      </c>
      <c r="D42" s="88" t="s">
        <v>2624</v>
      </c>
      <c r="E42" s="88"/>
      <c r="F42" s="88" t="s">
        <v>359</v>
      </c>
      <c r="G42" s="102">
        <v>42122</v>
      </c>
      <c r="H42" s="88" t="s">
        <v>130</v>
      </c>
      <c r="I42" s="91">
        <v>4.3199999999931489</v>
      </c>
      <c r="J42" s="89" t="s">
        <v>340</v>
      </c>
      <c r="K42" s="89" t="s">
        <v>132</v>
      </c>
      <c r="L42" s="90">
        <v>2.98E-2</v>
      </c>
      <c r="M42" s="90">
        <v>2.4699999999968181E-2</v>
      </c>
      <c r="N42" s="91">
        <v>107088.77988700001</v>
      </c>
      <c r="O42" s="103">
        <v>114.49</v>
      </c>
      <c r="P42" s="91">
        <v>122.60593933700004</v>
      </c>
      <c r="Q42" s="92">
        <f t="shared" si="0"/>
        <v>1.1912517126228477E-2</v>
      </c>
      <c r="R42" s="92">
        <f>P42/'סכום נכסי הקרן'!$C$42</f>
        <v>1.0726844511627781E-3</v>
      </c>
    </row>
    <row r="43" spans="2:18">
      <c r="B43" s="86" t="s">
        <v>2897</v>
      </c>
      <c r="C43" s="89" t="s">
        <v>2615</v>
      </c>
      <c r="D43" s="88" t="s">
        <v>2625</v>
      </c>
      <c r="E43" s="88"/>
      <c r="F43" s="88" t="s">
        <v>2626</v>
      </c>
      <c r="G43" s="102">
        <v>40742</v>
      </c>
      <c r="H43" s="88" t="s">
        <v>2613</v>
      </c>
      <c r="I43" s="91">
        <v>3.1900000000144315</v>
      </c>
      <c r="J43" s="89" t="s">
        <v>332</v>
      </c>
      <c r="K43" s="89" t="s">
        <v>132</v>
      </c>
      <c r="L43" s="90">
        <v>4.4999999999999998E-2</v>
      </c>
      <c r="M43" s="90">
        <v>1.7000000000120266E-2</v>
      </c>
      <c r="N43" s="91">
        <v>39724.163618000006</v>
      </c>
      <c r="O43" s="103">
        <v>125.59</v>
      </c>
      <c r="P43" s="91">
        <v>49.889578212000011</v>
      </c>
      <c r="Q43" s="92">
        <f t="shared" si="0"/>
        <v>4.8473219004278216E-3</v>
      </c>
      <c r="R43" s="92">
        <f>P43/'סכום נכסי הקרן'!$C$42</f>
        <v>4.3648599009535685E-4</v>
      </c>
    </row>
    <row r="44" spans="2:18">
      <c r="B44" s="86" t="s">
        <v>2898</v>
      </c>
      <c r="C44" s="89" t="s">
        <v>2615</v>
      </c>
      <c r="D44" s="88" t="s">
        <v>2627</v>
      </c>
      <c r="E44" s="88"/>
      <c r="F44" s="88" t="s">
        <v>418</v>
      </c>
      <c r="G44" s="102">
        <v>43431</v>
      </c>
      <c r="H44" s="88" t="s">
        <v>327</v>
      </c>
      <c r="I44" s="91">
        <v>7.9300000001848563</v>
      </c>
      <c r="J44" s="89" t="s">
        <v>340</v>
      </c>
      <c r="K44" s="89" t="s">
        <v>132</v>
      </c>
      <c r="L44" s="90">
        <v>3.6600000000000001E-2</v>
      </c>
      <c r="M44" s="90">
        <v>3.2700000000792241E-2</v>
      </c>
      <c r="N44" s="91">
        <v>3334.2495100000006</v>
      </c>
      <c r="O44" s="103">
        <v>113.57</v>
      </c>
      <c r="P44" s="91">
        <v>3.7867072100000008</v>
      </c>
      <c r="Q44" s="92">
        <f t="shared" si="0"/>
        <v>3.679203041473277E-4</v>
      </c>
      <c r="R44" s="92">
        <f>P44/'סכום נכסי הקרן'!$C$42</f>
        <v>3.3130058521130483E-5</v>
      </c>
    </row>
    <row r="45" spans="2:18">
      <c r="B45" s="86" t="s">
        <v>2898</v>
      </c>
      <c r="C45" s="89" t="s">
        <v>2615</v>
      </c>
      <c r="D45" s="88" t="s">
        <v>2628</v>
      </c>
      <c r="E45" s="88"/>
      <c r="F45" s="88" t="s">
        <v>418</v>
      </c>
      <c r="G45" s="102">
        <v>43276</v>
      </c>
      <c r="H45" s="88" t="s">
        <v>327</v>
      </c>
      <c r="I45" s="91">
        <v>7.9900000003204408</v>
      </c>
      <c r="J45" s="89" t="s">
        <v>340</v>
      </c>
      <c r="K45" s="89" t="s">
        <v>132</v>
      </c>
      <c r="L45" s="90">
        <v>3.2599999999999997E-2</v>
      </c>
      <c r="M45" s="90">
        <v>3.3600000002410153E-2</v>
      </c>
      <c r="N45" s="91">
        <v>3322.0094780000004</v>
      </c>
      <c r="O45" s="103">
        <v>109.91</v>
      </c>
      <c r="P45" s="91">
        <v>3.6512208170000005</v>
      </c>
      <c r="Q45" s="92">
        <f t="shared" si="0"/>
        <v>3.5475630910996529E-4</v>
      </c>
      <c r="R45" s="92">
        <f>P45/'סכום נכסי הקרן'!$C$42</f>
        <v>3.1944682446356829E-5</v>
      </c>
    </row>
    <row r="46" spans="2:18">
      <c r="B46" s="86" t="s">
        <v>2898</v>
      </c>
      <c r="C46" s="89" t="s">
        <v>2615</v>
      </c>
      <c r="D46" s="88" t="s">
        <v>2629</v>
      </c>
      <c r="E46" s="88"/>
      <c r="F46" s="88" t="s">
        <v>418</v>
      </c>
      <c r="G46" s="102">
        <v>43222</v>
      </c>
      <c r="H46" s="88" t="s">
        <v>327</v>
      </c>
      <c r="I46" s="91">
        <v>7.9999999998289475</v>
      </c>
      <c r="J46" s="89" t="s">
        <v>340</v>
      </c>
      <c r="K46" s="89" t="s">
        <v>132</v>
      </c>
      <c r="L46" s="90">
        <v>3.2199999999999999E-2</v>
      </c>
      <c r="M46" s="90">
        <v>3.3699999999121932E-2</v>
      </c>
      <c r="N46" s="91">
        <v>15874.782774000003</v>
      </c>
      <c r="O46" s="103">
        <v>110.48</v>
      </c>
      <c r="P46" s="91">
        <v>17.538460342</v>
      </c>
      <c r="Q46" s="92">
        <f t="shared" si="0"/>
        <v>1.7040545533237791E-3</v>
      </c>
      <c r="R46" s="92">
        <f>P46/'סכום נכסי הקרן'!$C$42</f>
        <v>1.5344471734348483E-4</v>
      </c>
    </row>
    <row r="47" spans="2:18">
      <c r="B47" s="86" t="s">
        <v>2898</v>
      </c>
      <c r="C47" s="89" t="s">
        <v>2615</v>
      </c>
      <c r="D47" s="88" t="s">
        <v>2630</v>
      </c>
      <c r="E47" s="88"/>
      <c r="F47" s="88" t="s">
        <v>418</v>
      </c>
      <c r="G47" s="102">
        <v>43922</v>
      </c>
      <c r="H47" s="88" t="s">
        <v>327</v>
      </c>
      <c r="I47" s="91">
        <v>8.1599999993706351</v>
      </c>
      <c r="J47" s="89" t="s">
        <v>340</v>
      </c>
      <c r="K47" s="89" t="s">
        <v>132</v>
      </c>
      <c r="L47" s="90">
        <v>2.7699999999999999E-2</v>
      </c>
      <c r="M47" s="90">
        <v>3.0499999996974201E-2</v>
      </c>
      <c r="N47" s="91">
        <v>3819.4679290000004</v>
      </c>
      <c r="O47" s="103">
        <v>108.16</v>
      </c>
      <c r="P47" s="91">
        <v>4.1311362849999993</v>
      </c>
      <c r="Q47" s="92">
        <f t="shared" si="0"/>
        <v>4.0138538158889257E-4</v>
      </c>
      <c r="R47" s="92">
        <f>P47/'סכום נכסי הקרן'!$C$42</f>
        <v>3.6143482791429112E-5</v>
      </c>
    </row>
    <row r="48" spans="2:18">
      <c r="B48" s="86" t="s">
        <v>2898</v>
      </c>
      <c r="C48" s="89" t="s">
        <v>2615</v>
      </c>
      <c r="D48" s="88" t="s">
        <v>2631</v>
      </c>
      <c r="E48" s="88"/>
      <c r="F48" s="88" t="s">
        <v>418</v>
      </c>
      <c r="G48" s="102">
        <v>43978</v>
      </c>
      <c r="H48" s="88" t="s">
        <v>327</v>
      </c>
      <c r="I48" s="91">
        <v>8.1700000023843931</v>
      </c>
      <c r="J48" s="89" t="s">
        <v>340</v>
      </c>
      <c r="K48" s="89" t="s">
        <v>132</v>
      </c>
      <c r="L48" s="90">
        <v>2.3E-2</v>
      </c>
      <c r="M48" s="90">
        <v>3.5300000008613774E-2</v>
      </c>
      <c r="N48" s="91">
        <v>1602.2452830000004</v>
      </c>
      <c r="O48" s="103">
        <v>99.99</v>
      </c>
      <c r="P48" s="91">
        <v>1.6020851540000003</v>
      </c>
      <c r="Q48" s="92">
        <f t="shared" si="0"/>
        <v>1.5566021465113442E-4</v>
      </c>
      <c r="R48" s="92">
        <f>P48/'סכום נכסי הקרן'!$C$42</f>
        <v>1.4016709495703087E-5</v>
      </c>
    </row>
    <row r="49" spans="2:18">
      <c r="B49" s="86" t="s">
        <v>2898</v>
      </c>
      <c r="C49" s="89" t="s">
        <v>2615</v>
      </c>
      <c r="D49" s="88" t="s">
        <v>2632</v>
      </c>
      <c r="E49" s="88"/>
      <c r="F49" s="88" t="s">
        <v>418</v>
      </c>
      <c r="G49" s="102">
        <v>44010</v>
      </c>
      <c r="H49" s="88" t="s">
        <v>327</v>
      </c>
      <c r="I49" s="91">
        <v>8.2500000000976836</v>
      </c>
      <c r="J49" s="89" t="s">
        <v>340</v>
      </c>
      <c r="K49" s="89" t="s">
        <v>132</v>
      </c>
      <c r="L49" s="90">
        <v>2.2000000000000002E-2</v>
      </c>
      <c r="M49" s="90">
        <v>3.2199999998202625E-2</v>
      </c>
      <c r="N49" s="91">
        <v>2512.3117560000005</v>
      </c>
      <c r="O49" s="103">
        <v>101.87</v>
      </c>
      <c r="P49" s="91">
        <v>2.5592918430000005</v>
      </c>
      <c r="Q49" s="92">
        <f t="shared" si="0"/>
        <v>2.4866338511509442E-4</v>
      </c>
      <c r="R49" s="92">
        <f>P49/'סכום נכסי הקרן'!$C$42</f>
        <v>2.2391350539943616E-5</v>
      </c>
    </row>
    <row r="50" spans="2:18">
      <c r="B50" s="86" t="s">
        <v>2898</v>
      </c>
      <c r="C50" s="89" t="s">
        <v>2615</v>
      </c>
      <c r="D50" s="88" t="s">
        <v>2633</v>
      </c>
      <c r="E50" s="88"/>
      <c r="F50" s="88" t="s">
        <v>418</v>
      </c>
      <c r="G50" s="102">
        <v>44133</v>
      </c>
      <c r="H50" s="88" t="s">
        <v>327</v>
      </c>
      <c r="I50" s="91">
        <v>8.1499999996813113</v>
      </c>
      <c r="J50" s="89" t="s">
        <v>340</v>
      </c>
      <c r="K50" s="89" t="s">
        <v>132</v>
      </c>
      <c r="L50" s="90">
        <v>2.3799999999999998E-2</v>
      </c>
      <c r="M50" s="90">
        <v>3.549999999742013E-2</v>
      </c>
      <c r="N50" s="91">
        <v>3266.9766690000006</v>
      </c>
      <c r="O50" s="103">
        <v>100.85</v>
      </c>
      <c r="P50" s="91">
        <v>3.2947459470000005</v>
      </c>
      <c r="Q50" s="92">
        <f t="shared" si="0"/>
        <v>3.2012085003752249E-4</v>
      </c>
      <c r="R50" s="92">
        <f>P50/'סכום נכסי הקרן'!$C$42</f>
        <v>2.8825869015726586E-5</v>
      </c>
    </row>
    <row r="51" spans="2:18">
      <c r="B51" s="86" t="s">
        <v>2898</v>
      </c>
      <c r="C51" s="89" t="s">
        <v>2615</v>
      </c>
      <c r="D51" s="88" t="s">
        <v>2634</v>
      </c>
      <c r="E51" s="88"/>
      <c r="F51" s="88" t="s">
        <v>418</v>
      </c>
      <c r="G51" s="102">
        <v>44251</v>
      </c>
      <c r="H51" s="88" t="s">
        <v>327</v>
      </c>
      <c r="I51" s="91">
        <v>8.0399999998766507</v>
      </c>
      <c r="J51" s="89" t="s">
        <v>340</v>
      </c>
      <c r="K51" s="89" t="s">
        <v>132</v>
      </c>
      <c r="L51" s="90">
        <v>2.3599999999999999E-2</v>
      </c>
      <c r="M51" s="90">
        <v>4.0399999999829864E-2</v>
      </c>
      <c r="N51" s="91">
        <v>9700.0471870000019</v>
      </c>
      <c r="O51" s="103">
        <v>96.95</v>
      </c>
      <c r="P51" s="91">
        <v>9.4041953540000005</v>
      </c>
      <c r="Q51" s="92">
        <f t="shared" si="0"/>
        <v>9.137211363390743E-4</v>
      </c>
      <c r="R51" s="92">
        <f>P51/'סכום נכסי הקרן'!$C$42</f>
        <v>8.2277695407605427E-5</v>
      </c>
    </row>
    <row r="52" spans="2:18">
      <c r="B52" s="86" t="s">
        <v>2898</v>
      </c>
      <c r="C52" s="89" t="s">
        <v>2615</v>
      </c>
      <c r="D52" s="88" t="s">
        <v>2635</v>
      </c>
      <c r="E52" s="88"/>
      <c r="F52" s="88" t="s">
        <v>418</v>
      </c>
      <c r="G52" s="102">
        <v>44294</v>
      </c>
      <c r="H52" s="88" t="s">
        <v>327</v>
      </c>
      <c r="I52" s="91">
        <v>8.0099999994082722</v>
      </c>
      <c r="J52" s="89" t="s">
        <v>340</v>
      </c>
      <c r="K52" s="89" t="s">
        <v>132</v>
      </c>
      <c r="L52" s="90">
        <v>2.3199999999999998E-2</v>
      </c>
      <c r="M52" s="90">
        <v>4.269999999762402E-2</v>
      </c>
      <c r="N52" s="91">
        <v>6979.066514000001</v>
      </c>
      <c r="O52" s="103">
        <v>94.68</v>
      </c>
      <c r="P52" s="91">
        <v>6.6077797910000005</v>
      </c>
      <c r="Q52" s="92">
        <f t="shared" si="0"/>
        <v>6.4201857065238619E-4</v>
      </c>
      <c r="R52" s="92">
        <f>P52/'סכום נכסי הקרן'!$C$42</f>
        <v>5.7811739601217631E-5</v>
      </c>
    </row>
    <row r="53" spans="2:18">
      <c r="B53" s="86" t="s">
        <v>2898</v>
      </c>
      <c r="C53" s="89" t="s">
        <v>2615</v>
      </c>
      <c r="D53" s="88" t="s">
        <v>2636</v>
      </c>
      <c r="E53" s="88"/>
      <c r="F53" s="88" t="s">
        <v>418</v>
      </c>
      <c r="G53" s="102">
        <v>44602</v>
      </c>
      <c r="H53" s="88" t="s">
        <v>327</v>
      </c>
      <c r="I53" s="91">
        <v>7.9100000003340396</v>
      </c>
      <c r="J53" s="89" t="s">
        <v>340</v>
      </c>
      <c r="K53" s="89" t="s">
        <v>132</v>
      </c>
      <c r="L53" s="90">
        <v>2.0899999999999998E-2</v>
      </c>
      <c r="M53" s="90">
        <v>5.0200000001992519E-2</v>
      </c>
      <c r="N53" s="91">
        <v>9998.7817730000024</v>
      </c>
      <c r="O53" s="103">
        <v>85.33</v>
      </c>
      <c r="P53" s="91">
        <v>8.5319603650000015</v>
      </c>
      <c r="Q53" s="92">
        <f t="shared" si="0"/>
        <v>8.2897390222671716E-4</v>
      </c>
      <c r="R53" s="92">
        <f>P53/'סכום נכסי הקרן'!$C$42</f>
        <v>7.4646475292821962E-5</v>
      </c>
    </row>
    <row r="54" spans="2:18">
      <c r="B54" s="86" t="s">
        <v>2898</v>
      </c>
      <c r="C54" s="89" t="s">
        <v>2615</v>
      </c>
      <c r="D54" s="88" t="s">
        <v>2637</v>
      </c>
      <c r="E54" s="88"/>
      <c r="F54" s="88" t="s">
        <v>418</v>
      </c>
      <c r="G54" s="102">
        <v>43500</v>
      </c>
      <c r="H54" s="88" t="s">
        <v>327</v>
      </c>
      <c r="I54" s="91">
        <v>8.0099999998989944</v>
      </c>
      <c r="J54" s="89" t="s">
        <v>340</v>
      </c>
      <c r="K54" s="89" t="s">
        <v>132</v>
      </c>
      <c r="L54" s="90">
        <v>3.4500000000000003E-2</v>
      </c>
      <c r="M54" s="90">
        <v>3.0899999999326629E-2</v>
      </c>
      <c r="N54" s="91">
        <v>6258.4046140000019</v>
      </c>
      <c r="O54" s="103">
        <v>113.9</v>
      </c>
      <c r="P54" s="91">
        <v>7.1283228720000009</v>
      </c>
      <c r="Q54" s="92">
        <f t="shared" si="0"/>
        <v>6.9259506311991636E-4</v>
      </c>
      <c r="R54" s="92">
        <f>P54/'סכום נכסי הקרן'!$C$42</f>
        <v>6.2365992618392297E-5</v>
      </c>
    </row>
    <row r="55" spans="2:18">
      <c r="B55" s="86" t="s">
        <v>2898</v>
      </c>
      <c r="C55" s="89" t="s">
        <v>2615</v>
      </c>
      <c r="D55" s="88" t="s">
        <v>2638</v>
      </c>
      <c r="E55" s="88"/>
      <c r="F55" s="88" t="s">
        <v>418</v>
      </c>
      <c r="G55" s="102">
        <v>43556</v>
      </c>
      <c r="H55" s="88" t="s">
        <v>327</v>
      </c>
      <c r="I55" s="91">
        <v>8.0899999994230871</v>
      </c>
      <c r="J55" s="89" t="s">
        <v>340</v>
      </c>
      <c r="K55" s="89" t="s">
        <v>132</v>
      </c>
      <c r="L55" s="90">
        <v>3.0499999999999999E-2</v>
      </c>
      <c r="M55" s="90">
        <v>3.0899999998536182E-2</v>
      </c>
      <c r="N55" s="91">
        <v>6311.1370170000009</v>
      </c>
      <c r="O55" s="103">
        <v>110.41</v>
      </c>
      <c r="P55" s="91">
        <v>6.9681263780000018</v>
      </c>
      <c r="Q55" s="92">
        <f t="shared" si="0"/>
        <v>6.77030209666191E-4</v>
      </c>
      <c r="R55" s="92">
        <f>P55/'סכום נכסי הקרן'!$C$42</f>
        <v>6.0964426844549467E-5</v>
      </c>
    </row>
    <row r="56" spans="2:18">
      <c r="B56" s="86" t="s">
        <v>2898</v>
      </c>
      <c r="C56" s="89" t="s">
        <v>2615</v>
      </c>
      <c r="D56" s="88" t="s">
        <v>2639</v>
      </c>
      <c r="E56" s="88"/>
      <c r="F56" s="88" t="s">
        <v>418</v>
      </c>
      <c r="G56" s="102">
        <v>43647</v>
      </c>
      <c r="H56" s="88" t="s">
        <v>327</v>
      </c>
      <c r="I56" s="91">
        <v>8.0700000000713885</v>
      </c>
      <c r="J56" s="89" t="s">
        <v>340</v>
      </c>
      <c r="K56" s="89" t="s">
        <v>132</v>
      </c>
      <c r="L56" s="90">
        <v>2.8999999999999998E-2</v>
      </c>
      <c r="M56" s="90">
        <v>3.3600000000194703E-2</v>
      </c>
      <c r="N56" s="91">
        <v>5858.6504569999997</v>
      </c>
      <c r="O56" s="103">
        <v>105.2</v>
      </c>
      <c r="P56" s="91">
        <v>6.1633001080000014</v>
      </c>
      <c r="Q56" s="92">
        <f t="shared" si="0"/>
        <v>5.9883247490016996E-4</v>
      </c>
      <c r="R56" s="92">
        <f>P56/'סכום נכסי הקרן'!$C$42</f>
        <v>5.3922968409625165E-5</v>
      </c>
    </row>
    <row r="57" spans="2:18">
      <c r="B57" s="86" t="s">
        <v>2898</v>
      </c>
      <c r="C57" s="89" t="s">
        <v>2615</v>
      </c>
      <c r="D57" s="88" t="s">
        <v>2640</v>
      </c>
      <c r="E57" s="88"/>
      <c r="F57" s="88" t="s">
        <v>418</v>
      </c>
      <c r="G57" s="102">
        <v>43703</v>
      </c>
      <c r="H57" s="88" t="s">
        <v>327</v>
      </c>
      <c r="I57" s="91">
        <v>8.2000000042256236</v>
      </c>
      <c r="J57" s="89" t="s">
        <v>340</v>
      </c>
      <c r="K57" s="89" t="s">
        <v>132</v>
      </c>
      <c r="L57" s="90">
        <v>2.3799999999999998E-2</v>
      </c>
      <c r="M57" s="90">
        <v>3.270000001831104E-2</v>
      </c>
      <c r="N57" s="91">
        <v>416.02948100000003</v>
      </c>
      <c r="O57" s="103">
        <v>102.39</v>
      </c>
      <c r="P57" s="91">
        <v>0.42597258600000004</v>
      </c>
      <c r="Q57" s="92">
        <f t="shared" si="0"/>
        <v>4.1387927481074955E-5</v>
      </c>
      <c r="R57" s="92">
        <f>P57/'סכום נכסי הקרן'!$C$42</f>
        <v>3.72685183193165E-6</v>
      </c>
    </row>
    <row r="58" spans="2:18">
      <c r="B58" s="86" t="s">
        <v>2898</v>
      </c>
      <c r="C58" s="89" t="s">
        <v>2615</v>
      </c>
      <c r="D58" s="88" t="s">
        <v>2641</v>
      </c>
      <c r="E58" s="88"/>
      <c r="F58" s="88" t="s">
        <v>418</v>
      </c>
      <c r="G58" s="102">
        <v>43740</v>
      </c>
      <c r="H58" s="88" t="s">
        <v>327</v>
      </c>
      <c r="I58" s="91">
        <v>8.1100000001931267</v>
      </c>
      <c r="J58" s="89" t="s">
        <v>340</v>
      </c>
      <c r="K58" s="89" t="s">
        <v>132</v>
      </c>
      <c r="L58" s="90">
        <v>2.4300000000000002E-2</v>
      </c>
      <c r="M58" s="90">
        <v>3.6700000000752867E-2</v>
      </c>
      <c r="N58" s="91">
        <v>6148.105010000002</v>
      </c>
      <c r="O58" s="103">
        <v>99.38</v>
      </c>
      <c r="P58" s="91">
        <v>6.1099864620000011</v>
      </c>
      <c r="Q58" s="92">
        <f t="shared" si="0"/>
        <v>5.9365246710877718E-4</v>
      </c>
      <c r="R58" s="92">
        <f>P58/'סכום נכסי הקרן'!$C$42</f>
        <v>5.3456525108360566E-5</v>
      </c>
    </row>
    <row r="59" spans="2:18">
      <c r="B59" s="86" t="s">
        <v>2898</v>
      </c>
      <c r="C59" s="89" t="s">
        <v>2615</v>
      </c>
      <c r="D59" s="88" t="s">
        <v>2642</v>
      </c>
      <c r="E59" s="88"/>
      <c r="F59" s="88" t="s">
        <v>418</v>
      </c>
      <c r="G59" s="102">
        <v>43831</v>
      </c>
      <c r="H59" s="88" t="s">
        <v>327</v>
      </c>
      <c r="I59" s="91">
        <v>8.0800000003006023</v>
      </c>
      <c r="J59" s="89" t="s">
        <v>340</v>
      </c>
      <c r="K59" s="89" t="s">
        <v>132</v>
      </c>
      <c r="L59" s="90">
        <v>2.3799999999999998E-2</v>
      </c>
      <c r="M59" s="90">
        <v>3.8200000001630922E-2</v>
      </c>
      <c r="N59" s="91">
        <v>6381.1058940000021</v>
      </c>
      <c r="O59" s="103">
        <v>98.01</v>
      </c>
      <c r="P59" s="91">
        <v>6.2541218890000012</v>
      </c>
      <c r="Q59" s="92">
        <f t="shared" si="0"/>
        <v>6.0765681104120526E-4</v>
      </c>
      <c r="R59" s="92">
        <f>P59/'סכום נכסי הקרן'!$C$42</f>
        <v>5.4717571940517981E-5</v>
      </c>
    </row>
    <row r="60" spans="2:18">
      <c r="B60" s="86" t="s">
        <v>2899</v>
      </c>
      <c r="C60" s="89" t="s">
        <v>2615</v>
      </c>
      <c r="D60" s="88">
        <v>7936</v>
      </c>
      <c r="E60" s="88"/>
      <c r="F60" s="88" t="s">
        <v>2643</v>
      </c>
      <c r="G60" s="102">
        <v>44087</v>
      </c>
      <c r="H60" s="88" t="s">
        <v>2613</v>
      </c>
      <c r="I60" s="91">
        <v>5.3900000000477686</v>
      </c>
      <c r="J60" s="89" t="s">
        <v>332</v>
      </c>
      <c r="K60" s="89" t="s">
        <v>132</v>
      </c>
      <c r="L60" s="90">
        <v>1.7947999999999999E-2</v>
      </c>
      <c r="M60" s="90">
        <v>2.8100000000339413E-2</v>
      </c>
      <c r="N60" s="91">
        <v>30356.773050000007</v>
      </c>
      <c r="O60" s="103">
        <v>104.82</v>
      </c>
      <c r="P60" s="91">
        <v>31.819969132000001</v>
      </c>
      <c r="Q60" s="92">
        <f t="shared" si="0"/>
        <v>3.0916603982709336E-3</v>
      </c>
      <c r="R60" s="92">
        <f>P60/'סכום נכסי הקרן'!$C$42</f>
        <v>2.7839423040149053E-4</v>
      </c>
    </row>
    <row r="61" spans="2:18">
      <c r="B61" s="86" t="s">
        <v>2899</v>
      </c>
      <c r="C61" s="89" t="s">
        <v>2615</v>
      </c>
      <c r="D61" s="88">
        <v>7937</v>
      </c>
      <c r="E61" s="88"/>
      <c r="F61" s="88" t="s">
        <v>2643</v>
      </c>
      <c r="G61" s="102">
        <v>44087</v>
      </c>
      <c r="H61" s="88" t="s">
        <v>2613</v>
      </c>
      <c r="I61" s="91">
        <v>6.7499999999426308</v>
      </c>
      <c r="J61" s="89" t="s">
        <v>332</v>
      </c>
      <c r="K61" s="89" t="s">
        <v>132</v>
      </c>
      <c r="L61" s="90">
        <v>7.5499999999999998E-2</v>
      </c>
      <c r="M61" s="90">
        <v>7.9499999998967327E-2</v>
      </c>
      <c r="N61" s="91">
        <v>13138.733107000002</v>
      </c>
      <c r="O61" s="103">
        <v>99.5</v>
      </c>
      <c r="P61" s="91">
        <v>13.073051673000002</v>
      </c>
      <c r="Q61" s="92">
        <f t="shared" si="0"/>
        <v>1.2701909286680474E-3</v>
      </c>
      <c r="R61" s="92">
        <f>P61/'סכום נכסי הקרן'!$C$42</f>
        <v>1.1437667159279863E-4</v>
      </c>
    </row>
    <row r="62" spans="2:18">
      <c r="B62" s="86" t="s">
        <v>2900</v>
      </c>
      <c r="C62" s="89" t="s">
        <v>2614</v>
      </c>
      <c r="D62" s="88">
        <v>8063</v>
      </c>
      <c r="E62" s="88"/>
      <c r="F62" s="88" t="s">
        <v>421</v>
      </c>
      <c r="G62" s="102">
        <v>44147</v>
      </c>
      <c r="H62" s="88" t="s">
        <v>130</v>
      </c>
      <c r="I62" s="91">
        <v>7.8500000000083485</v>
      </c>
      <c r="J62" s="89" t="s">
        <v>504</v>
      </c>
      <c r="K62" s="89" t="s">
        <v>132</v>
      </c>
      <c r="L62" s="90">
        <v>1.6250000000000001E-2</v>
      </c>
      <c r="M62" s="90">
        <v>2.9099999999883129E-2</v>
      </c>
      <c r="N62" s="91">
        <v>23948.638863000004</v>
      </c>
      <c r="O62" s="103">
        <v>100.04</v>
      </c>
      <c r="P62" s="91">
        <v>23.958218908000003</v>
      </c>
      <c r="Q62" s="92">
        <f t="shared" si="0"/>
        <v>2.3278047915037021E-3</v>
      </c>
      <c r="R62" s="92">
        <f>P62/'סכום נכסי הקרן'!$C$42</f>
        <v>2.0961145144466947E-4</v>
      </c>
    </row>
    <row r="63" spans="2:18">
      <c r="B63" s="86" t="s">
        <v>2900</v>
      </c>
      <c r="C63" s="89" t="s">
        <v>2614</v>
      </c>
      <c r="D63" s="88">
        <v>8145</v>
      </c>
      <c r="E63" s="88"/>
      <c r="F63" s="88" t="s">
        <v>421</v>
      </c>
      <c r="G63" s="102">
        <v>44185</v>
      </c>
      <c r="H63" s="88" t="s">
        <v>130</v>
      </c>
      <c r="I63" s="91">
        <v>7.8599999998677994</v>
      </c>
      <c r="J63" s="89" t="s">
        <v>504</v>
      </c>
      <c r="K63" s="89" t="s">
        <v>132</v>
      </c>
      <c r="L63" s="90">
        <v>1.4990000000000002E-2</v>
      </c>
      <c r="M63" s="90">
        <v>3.0199999999800786E-2</v>
      </c>
      <c r="N63" s="91">
        <v>11257.779362000001</v>
      </c>
      <c r="O63" s="103">
        <v>98.1</v>
      </c>
      <c r="P63" s="91">
        <v>11.043881111000003</v>
      </c>
      <c r="Q63" s="92">
        <f t="shared" si="0"/>
        <v>1.0730346636242962E-3</v>
      </c>
      <c r="R63" s="92">
        <f>P63/'סכום נכסי הקרן'!$C$42</f>
        <v>9.6623374139306003E-5</v>
      </c>
    </row>
    <row r="64" spans="2:18">
      <c r="B64" s="86" t="s">
        <v>2901</v>
      </c>
      <c r="C64" s="89" t="s">
        <v>2614</v>
      </c>
      <c r="D64" s="88" t="s">
        <v>2644</v>
      </c>
      <c r="E64" s="88"/>
      <c r="F64" s="88" t="s">
        <v>418</v>
      </c>
      <c r="G64" s="102">
        <v>42901</v>
      </c>
      <c r="H64" s="88" t="s">
        <v>327</v>
      </c>
      <c r="I64" s="91">
        <v>0.95000000001065332</v>
      </c>
      <c r="J64" s="89" t="s">
        <v>155</v>
      </c>
      <c r="K64" s="89" t="s">
        <v>132</v>
      </c>
      <c r="L64" s="90">
        <v>0.04</v>
      </c>
      <c r="M64" s="90">
        <v>6.1100000000138495E-2</v>
      </c>
      <c r="N64" s="91">
        <v>38200.356415000009</v>
      </c>
      <c r="O64" s="103">
        <v>98.29</v>
      </c>
      <c r="P64" s="91">
        <v>37.547129468000009</v>
      </c>
      <c r="Q64" s="92">
        <f t="shared" si="0"/>
        <v>3.6481170916104842E-3</v>
      </c>
      <c r="R64" s="92">
        <f>P64/'סכום נכסי הקרן'!$C$42</f>
        <v>3.2850139384695204E-4</v>
      </c>
    </row>
    <row r="65" spans="2:18">
      <c r="B65" s="86" t="s">
        <v>2902</v>
      </c>
      <c r="C65" s="89" t="s">
        <v>2614</v>
      </c>
      <c r="D65" s="88">
        <v>4069</v>
      </c>
      <c r="E65" s="88"/>
      <c r="F65" s="88" t="s">
        <v>421</v>
      </c>
      <c r="G65" s="102">
        <v>42052</v>
      </c>
      <c r="H65" s="88" t="s">
        <v>130</v>
      </c>
      <c r="I65" s="91">
        <v>4.130000000047227</v>
      </c>
      <c r="J65" s="89" t="s">
        <v>545</v>
      </c>
      <c r="K65" s="89" t="s">
        <v>132</v>
      </c>
      <c r="L65" s="90">
        <v>2.9779E-2</v>
      </c>
      <c r="M65" s="90">
        <v>2.0100000000309762E-2</v>
      </c>
      <c r="N65" s="91">
        <v>16856.987217000002</v>
      </c>
      <c r="O65" s="103">
        <v>116.82</v>
      </c>
      <c r="P65" s="91">
        <v>19.692333539000003</v>
      </c>
      <c r="Q65" s="92">
        <f t="shared" si="0"/>
        <v>1.9133270525659421E-3</v>
      </c>
      <c r="R65" s="92">
        <f>P65/'סכום נכסי הקרן'!$C$42</f>
        <v>1.7228904332550456E-4</v>
      </c>
    </row>
    <row r="66" spans="2:18">
      <c r="B66" s="86" t="s">
        <v>2903</v>
      </c>
      <c r="C66" s="89" t="s">
        <v>2614</v>
      </c>
      <c r="D66" s="88">
        <v>8224</v>
      </c>
      <c r="E66" s="88"/>
      <c r="F66" s="88" t="s">
        <v>421</v>
      </c>
      <c r="G66" s="102">
        <v>44223</v>
      </c>
      <c r="H66" s="88" t="s">
        <v>130</v>
      </c>
      <c r="I66" s="91">
        <v>12.679999999911997</v>
      </c>
      <c r="J66" s="89" t="s">
        <v>332</v>
      </c>
      <c r="K66" s="89" t="s">
        <v>132</v>
      </c>
      <c r="L66" s="90">
        <v>2.1537000000000001E-2</v>
      </c>
      <c r="M66" s="90">
        <v>3.7099999999649691E-2</v>
      </c>
      <c r="N66" s="91">
        <v>51356.677817000011</v>
      </c>
      <c r="O66" s="103">
        <v>91.16</v>
      </c>
      <c r="P66" s="91">
        <v>46.816749684000008</v>
      </c>
      <c r="Q66" s="92">
        <f t="shared" si="0"/>
        <v>4.5487627713700594E-3</v>
      </c>
      <c r="R66" s="92">
        <f>P66/'סכום נכסי הקרן'!$C$42</f>
        <v>4.0960168578759408E-4</v>
      </c>
    </row>
    <row r="67" spans="2:18">
      <c r="B67" s="86" t="s">
        <v>2903</v>
      </c>
      <c r="C67" s="89" t="s">
        <v>2614</v>
      </c>
      <c r="D67" s="88">
        <v>2963</v>
      </c>
      <c r="E67" s="88"/>
      <c r="F67" s="88" t="s">
        <v>421</v>
      </c>
      <c r="G67" s="102">
        <v>41423</v>
      </c>
      <c r="H67" s="88" t="s">
        <v>130</v>
      </c>
      <c r="I67" s="91">
        <v>3.0599999999899516</v>
      </c>
      <c r="J67" s="89" t="s">
        <v>332</v>
      </c>
      <c r="K67" s="89" t="s">
        <v>132</v>
      </c>
      <c r="L67" s="90">
        <v>0.05</v>
      </c>
      <c r="M67" s="90">
        <v>2.2000000000502427E-2</v>
      </c>
      <c r="N67" s="91">
        <v>9831.3802650000016</v>
      </c>
      <c r="O67" s="103">
        <v>121.47</v>
      </c>
      <c r="P67" s="91">
        <v>11.942177552</v>
      </c>
      <c r="Q67" s="92">
        <f t="shared" si="0"/>
        <v>1.1603140547835566E-3</v>
      </c>
      <c r="R67" s="92">
        <f>P67/'סכום נכסי הקרן'!$C$42</f>
        <v>1.0448260697913603E-4</v>
      </c>
    </row>
    <row r="68" spans="2:18">
      <c r="B68" s="86" t="s">
        <v>2903</v>
      </c>
      <c r="C68" s="89" t="s">
        <v>2614</v>
      </c>
      <c r="D68" s="88">
        <v>2968</v>
      </c>
      <c r="E68" s="88"/>
      <c r="F68" s="88" t="s">
        <v>421</v>
      </c>
      <c r="G68" s="102">
        <v>41423</v>
      </c>
      <c r="H68" s="88" t="s">
        <v>130</v>
      </c>
      <c r="I68" s="91">
        <v>3.0600000002082881</v>
      </c>
      <c r="J68" s="89" t="s">
        <v>332</v>
      </c>
      <c r="K68" s="89" t="s">
        <v>132</v>
      </c>
      <c r="L68" s="90">
        <v>0.05</v>
      </c>
      <c r="M68" s="90">
        <v>2.1999999999999999E-2</v>
      </c>
      <c r="N68" s="91">
        <v>3161.967309000001</v>
      </c>
      <c r="O68" s="103">
        <v>121.47</v>
      </c>
      <c r="P68" s="91">
        <v>3.8408416700000001</v>
      </c>
      <c r="Q68" s="92">
        <f t="shared" si="0"/>
        <v>3.7318006305751052E-4</v>
      </c>
      <c r="R68" s="92">
        <f>P68/'סכום נכסי הקרן'!$C$42</f>
        <v>3.3603683158143225E-5</v>
      </c>
    </row>
    <row r="69" spans="2:18">
      <c r="B69" s="86" t="s">
        <v>2903</v>
      </c>
      <c r="C69" s="89" t="s">
        <v>2614</v>
      </c>
      <c r="D69" s="88">
        <v>4605</v>
      </c>
      <c r="E69" s="88"/>
      <c r="F69" s="88" t="s">
        <v>421</v>
      </c>
      <c r="G69" s="102">
        <v>42352</v>
      </c>
      <c r="H69" s="88" t="s">
        <v>130</v>
      </c>
      <c r="I69" s="91">
        <v>5.3199999999868801</v>
      </c>
      <c r="J69" s="89" t="s">
        <v>332</v>
      </c>
      <c r="K69" s="89" t="s">
        <v>132</v>
      </c>
      <c r="L69" s="90">
        <v>0.05</v>
      </c>
      <c r="M69" s="90">
        <v>2.4999999999672E-2</v>
      </c>
      <c r="N69" s="91">
        <v>12083.831113000002</v>
      </c>
      <c r="O69" s="103">
        <v>126.15</v>
      </c>
      <c r="P69" s="91">
        <v>15.243752385000002</v>
      </c>
      <c r="Q69" s="92">
        <f t="shared" si="0"/>
        <v>1.4810984062947269E-3</v>
      </c>
      <c r="R69" s="92">
        <f>P69/'סכום נכסי הקרן'!$C$42</f>
        <v>1.3336822220186186E-4</v>
      </c>
    </row>
    <row r="70" spans="2:18">
      <c r="B70" s="86" t="s">
        <v>2903</v>
      </c>
      <c r="C70" s="89" t="s">
        <v>2614</v>
      </c>
      <c r="D70" s="88">
        <v>4606</v>
      </c>
      <c r="E70" s="88"/>
      <c r="F70" s="88" t="s">
        <v>421</v>
      </c>
      <c r="G70" s="102">
        <v>42352</v>
      </c>
      <c r="H70" s="88" t="s">
        <v>130</v>
      </c>
      <c r="I70" s="91">
        <v>7.080000000045394</v>
      </c>
      <c r="J70" s="89" t="s">
        <v>332</v>
      </c>
      <c r="K70" s="89" t="s">
        <v>132</v>
      </c>
      <c r="L70" s="90">
        <v>4.0999999999999995E-2</v>
      </c>
      <c r="M70" s="90">
        <v>2.4900000000106934E-2</v>
      </c>
      <c r="N70" s="91">
        <v>36949.885770000008</v>
      </c>
      <c r="O70" s="103">
        <v>124.01</v>
      </c>
      <c r="P70" s="91">
        <v>45.821553899000008</v>
      </c>
      <c r="Q70" s="92">
        <f t="shared" si="0"/>
        <v>4.4520685418990309E-3</v>
      </c>
      <c r="R70" s="92">
        <f>P70/'סכום נכסי הקרן'!$C$42</f>
        <v>4.008946765659774E-4</v>
      </c>
    </row>
    <row r="71" spans="2:18">
      <c r="B71" s="86" t="s">
        <v>2903</v>
      </c>
      <c r="C71" s="89" t="s">
        <v>2614</v>
      </c>
      <c r="D71" s="88">
        <v>5150</v>
      </c>
      <c r="E71" s="88"/>
      <c r="F71" s="88" t="s">
        <v>421</v>
      </c>
      <c r="G71" s="102">
        <v>42631</v>
      </c>
      <c r="H71" s="88" t="s">
        <v>130</v>
      </c>
      <c r="I71" s="91">
        <v>7.0300000002163268</v>
      </c>
      <c r="J71" s="89" t="s">
        <v>332</v>
      </c>
      <c r="K71" s="89" t="s">
        <v>132</v>
      </c>
      <c r="L71" s="90">
        <v>4.0999999999999995E-2</v>
      </c>
      <c r="M71" s="90">
        <v>2.7500000001118931E-2</v>
      </c>
      <c r="N71" s="91">
        <v>10964.906206</v>
      </c>
      <c r="O71" s="103">
        <v>122.26</v>
      </c>
      <c r="P71" s="91">
        <v>13.405694370000001</v>
      </c>
      <c r="Q71" s="92">
        <f t="shared" si="0"/>
        <v>1.3025108296969487E-3</v>
      </c>
      <c r="R71" s="92">
        <f>P71/'סכום נכסי הקרן'!$C$42</f>
        <v>1.1728697635286394E-4</v>
      </c>
    </row>
    <row r="72" spans="2:18">
      <c r="B72" s="86" t="s">
        <v>2904</v>
      </c>
      <c r="C72" s="89" t="s">
        <v>2615</v>
      </c>
      <c r="D72" s="88" t="s">
        <v>2645</v>
      </c>
      <c r="E72" s="88"/>
      <c r="F72" s="88" t="s">
        <v>418</v>
      </c>
      <c r="G72" s="102">
        <v>42033</v>
      </c>
      <c r="H72" s="88" t="s">
        <v>327</v>
      </c>
      <c r="I72" s="91">
        <v>3.9399999996797113</v>
      </c>
      <c r="J72" s="89" t="s">
        <v>340</v>
      </c>
      <c r="K72" s="89" t="s">
        <v>132</v>
      </c>
      <c r="L72" s="90">
        <v>5.0999999999999997E-2</v>
      </c>
      <c r="M72" s="90">
        <v>2.539999999816004E-2</v>
      </c>
      <c r="N72" s="91">
        <v>2398.3418170000004</v>
      </c>
      <c r="O72" s="103">
        <v>122.37</v>
      </c>
      <c r="P72" s="91">
        <v>2.9348510510000008</v>
      </c>
      <c r="Q72" s="92">
        <f t="shared" si="0"/>
        <v>2.8515309777832663E-4</v>
      </c>
      <c r="R72" s="92">
        <f>P72/'סכום נכסי הקרן'!$C$42</f>
        <v>2.567713363569805E-5</v>
      </c>
    </row>
    <row r="73" spans="2:18">
      <c r="B73" s="86" t="s">
        <v>2904</v>
      </c>
      <c r="C73" s="89" t="s">
        <v>2615</v>
      </c>
      <c r="D73" s="88" t="s">
        <v>2646</v>
      </c>
      <c r="E73" s="88"/>
      <c r="F73" s="88" t="s">
        <v>418</v>
      </c>
      <c r="G73" s="102">
        <v>42054</v>
      </c>
      <c r="H73" s="88" t="s">
        <v>327</v>
      </c>
      <c r="I73" s="91">
        <v>3.9300000001452391</v>
      </c>
      <c r="J73" s="89" t="s">
        <v>340</v>
      </c>
      <c r="K73" s="89" t="s">
        <v>132</v>
      </c>
      <c r="L73" s="90">
        <v>5.0999999999999997E-2</v>
      </c>
      <c r="M73" s="90">
        <v>2.5400000000899099E-2</v>
      </c>
      <c r="N73" s="91">
        <v>4684.9464550000012</v>
      </c>
      <c r="O73" s="103">
        <v>123.45</v>
      </c>
      <c r="P73" s="91">
        <v>5.7835667120000007</v>
      </c>
      <c r="Q73" s="92">
        <f t="shared" si="0"/>
        <v>5.6193719390715713E-4</v>
      </c>
      <c r="R73" s="92">
        <f>P73/'סכום נכסי הקרן'!$C$42</f>
        <v>5.0600665169838206E-5</v>
      </c>
    </row>
    <row r="74" spans="2:18">
      <c r="B74" s="86" t="s">
        <v>2904</v>
      </c>
      <c r="C74" s="89" t="s">
        <v>2615</v>
      </c>
      <c r="D74" s="88" t="s">
        <v>2647</v>
      </c>
      <c r="E74" s="88"/>
      <c r="F74" s="88" t="s">
        <v>418</v>
      </c>
      <c r="G74" s="102">
        <v>42565</v>
      </c>
      <c r="H74" s="88" t="s">
        <v>327</v>
      </c>
      <c r="I74" s="91">
        <v>3.929999999888544</v>
      </c>
      <c r="J74" s="89" t="s">
        <v>340</v>
      </c>
      <c r="K74" s="89" t="s">
        <v>132</v>
      </c>
      <c r="L74" s="90">
        <v>5.0999999999999997E-2</v>
      </c>
      <c r="M74" s="90">
        <v>2.5399999999125282E-2</v>
      </c>
      <c r="N74" s="91">
        <v>5718.3937960000012</v>
      </c>
      <c r="O74" s="103">
        <v>123.95</v>
      </c>
      <c r="P74" s="91">
        <v>7.0879495029999999</v>
      </c>
      <c r="Q74" s="92">
        <f t="shared" si="0"/>
        <v>6.886723457356133E-4</v>
      </c>
      <c r="R74" s="92">
        <f>P74/'סכום נכסי הקרן'!$C$42</f>
        <v>6.201276433759654E-5</v>
      </c>
    </row>
    <row r="75" spans="2:18">
      <c r="B75" s="86" t="s">
        <v>2904</v>
      </c>
      <c r="C75" s="89" t="s">
        <v>2615</v>
      </c>
      <c r="D75" s="88" t="s">
        <v>2648</v>
      </c>
      <c r="E75" s="88"/>
      <c r="F75" s="88" t="s">
        <v>418</v>
      </c>
      <c r="G75" s="102">
        <v>40570</v>
      </c>
      <c r="H75" s="88" t="s">
        <v>327</v>
      </c>
      <c r="I75" s="91">
        <v>3.9599999999768714</v>
      </c>
      <c r="J75" s="89" t="s">
        <v>340</v>
      </c>
      <c r="K75" s="89" t="s">
        <v>132</v>
      </c>
      <c r="L75" s="90">
        <v>5.0999999999999997E-2</v>
      </c>
      <c r="M75" s="90">
        <v>2.1199999999905385E-2</v>
      </c>
      <c r="N75" s="91">
        <v>28994.793154000003</v>
      </c>
      <c r="O75" s="103">
        <v>131.22</v>
      </c>
      <c r="P75" s="91">
        <v>38.046968353000004</v>
      </c>
      <c r="Q75" s="92">
        <f t="shared" ref="Q75:Q138" si="1">IFERROR(P75/$P$10,0)</f>
        <v>3.6966819434448724E-3</v>
      </c>
      <c r="R75" s="92">
        <f>P75/'סכום נכסי הקרן'!$C$42</f>
        <v>3.3287450499413959E-4</v>
      </c>
    </row>
    <row r="76" spans="2:18">
      <c r="B76" s="86" t="s">
        <v>2904</v>
      </c>
      <c r="C76" s="89" t="s">
        <v>2615</v>
      </c>
      <c r="D76" s="88" t="s">
        <v>2649</v>
      </c>
      <c r="E76" s="88"/>
      <c r="F76" s="88" t="s">
        <v>418</v>
      </c>
      <c r="G76" s="102">
        <v>41207</v>
      </c>
      <c r="H76" s="88" t="s">
        <v>327</v>
      </c>
      <c r="I76" s="91">
        <v>3.9599999991513557</v>
      </c>
      <c r="J76" s="89" t="s">
        <v>340</v>
      </c>
      <c r="K76" s="89" t="s">
        <v>132</v>
      </c>
      <c r="L76" s="90">
        <v>5.0999999999999997E-2</v>
      </c>
      <c r="M76" s="90">
        <v>2.1099999999228503E-2</v>
      </c>
      <c r="N76" s="91">
        <v>412.14137800000003</v>
      </c>
      <c r="O76" s="103">
        <v>125.8</v>
      </c>
      <c r="P76" s="91">
        <v>0.51847386400000006</v>
      </c>
      <c r="Q76" s="92">
        <f t="shared" si="1"/>
        <v>5.0375445250048838E-5</v>
      </c>
      <c r="R76" s="92">
        <f>P76/'סכום נכסי הקרן'!$C$42</f>
        <v>4.5361493517732645E-6</v>
      </c>
    </row>
    <row r="77" spans="2:18">
      <c r="B77" s="86" t="s">
        <v>2904</v>
      </c>
      <c r="C77" s="89" t="s">
        <v>2615</v>
      </c>
      <c r="D77" s="88" t="s">
        <v>2650</v>
      </c>
      <c r="E77" s="88"/>
      <c r="F77" s="88" t="s">
        <v>418</v>
      </c>
      <c r="G77" s="102">
        <v>41239</v>
      </c>
      <c r="H77" s="88" t="s">
        <v>327</v>
      </c>
      <c r="I77" s="91">
        <v>3.9400000002041651</v>
      </c>
      <c r="J77" s="89" t="s">
        <v>340</v>
      </c>
      <c r="K77" s="89" t="s">
        <v>132</v>
      </c>
      <c r="L77" s="90">
        <v>5.0999999999999997E-2</v>
      </c>
      <c r="M77" s="90">
        <v>2.5400000001597811E-2</v>
      </c>
      <c r="N77" s="91">
        <v>3634.5806070000003</v>
      </c>
      <c r="O77" s="103">
        <v>123.98</v>
      </c>
      <c r="P77" s="91">
        <v>4.5061531320000014</v>
      </c>
      <c r="Q77" s="92">
        <f t="shared" si="1"/>
        <v>4.3782239790857066E-4</v>
      </c>
      <c r="R77" s="92">
        <f>P77/'סכום נכסי הקרן'!$C$42</f>
        <v>3.9424520748287652E-5</v>
      </c>
    </row>
    <row r="78" spans="2:18">
      <c r="B78" s="86" t="s">
        <v>2904</v>
      </c>
      <c r="C78" s="89" t="s">
        <v>2615</v>
      </c>
      <c r="D78" s="88" t="s">
        <v>2651</v>
      </c>
      <c r="E78" s="88"/>
      <c r="F78" s="88" t="s">
        <v>418</v>
      </c>
      <c r="G78" s="102">
        <v>41269</v>
      </c>
      <c r="H78" s="88" t="s">
        <v>327</v>
      </c>
      <c r="I78" s="91">
        <v>3.9600000003511995</v>
      </c>
      <c r="J78" s="89" t="s">
        <v>340</v>
      </c>
      <c r="K78" s="89" t="s">
        <v>132</v>
      </c>
      <c r="L78" s="90">
        <v>5.0999999999999997E-2</v>
      </c>
      <c r="M78" s="90">
        <v>2.1200000005427627E-2</v>
      </c>
      <c r="N78" s="91">
        <v>989.53345700000023</v>
      </c>
      <c r="O78" s="103">
        <v>126.61</v>
      </c>
      <c r="P78" s="91">
        <v>1.2528483110000002</v>
      </c>
      <c r="Q78" s="92">
        <f t="shared" si="1"/>
        <v>1.2172800960589339E-4</v>
      </c>
      <c r="R78" s="92">
        <f>P78/'סכום נכסי הקרן'!$C$42</f>
        <v>1.096122186365961E-5</v>
      </c>
    </row>
    <row r="79" spans="2:18">
      <c r="B79" s="86" t="s">
        <v>2904</v>
      </c>
      <c r="C79" s="89" t="s">
        <v>2615</v>
      </c>
      <c r="D79" s="88" t="s">
        <v>2652</v>
      </c>
      <c r="E79" s="88"/>
      <c r="F79" s="88" t="s">
        <v>418</v>
      </c>
      <c r="G79" s="102">
        <v>41298</v>
      </c>
      <c r="H79" s="88" t="s">
        <v>327</v>
      </c>
      <c r="I79" s="91">
        <v>3.9300000000241031</v>
      </c>
      <c r="J79" s="89" t="s">
        <v>340</v>
      </c>
      <c r="K79" s="89" t="s">
        <v>132</v>
      </c>
      <c r="L79" s="90">
        <v>5.0999999999999997E-2</v>
      </c>
      <c r="M79" s="90">
        <v>2.5399999998714486E-2</v>
      </c>
      <c r="N79" s="91">
        <v>2002.3097180000002</v>
      </c>
      <c r="O79" s="103">
        <v>124.32</v>
      </c>
      <c r="P79" s="91">
        <v>2.4892714580000006</v>
      </c>
      <c r="Q79" s="92">
        <f t="shared" si="1"/>
        <v>2.418601336575536E-4</v>
      </c>
      <c r="R79" s="92">
        <f>P79/'סכום נכסי הקרן'!$C$42</f>
        <v>2.1778739285871487E-5</v>
      </c>
    </row>
    <row r="80" spans="2:18">
      <c r="B80" s="86" t="s">
        <v>2904</v>
      </c>
      <c r="C80" s="89" t="s">
        <v>2615</v>
      </c>
      <c r="D80" s="88" t="s">
        <v>2653</v>
      </c>
      <c r="E80" s="88"/>
      <c r="F80" s="88" t="s">
        <v>418</v>
      </c>
      <c r="G80" s="102">
        <v>41330</v>
      </c>
      <c r="H80" s="88" t="s">
        <v>327</v>
      </c>
      <c r="I80" s="91">
        <v>3.9399999994878341</v>
      </c>
      <c r="J80" s="89" t="s">
        <v>340</v>
      </c>
      <c r="K80" s="89" t="s">
        <v>132</v>
      </c>
      <c r="L80" s="90">
        <v>5.0999999999999997E-2</v>
      </c>
      <c r="M80" s="90">
        <v>2.5399999996947701E-2</v>
      </c>
      <c r="N80" s="91">
        <v>3103.9214210000005</v>
      </c>
      <c r="O80" s="103">
        <v>124.55</v>
      </c>
      <c r="P80" s="91">
        <v>3.8659343670000004</v>
      </c>
      <c r="Q80" s="92">
        <f t="shared" si="1"/>
        <v>3.7561809488836781E-4</v>
      </c>
      <c r="R80" s="92">
        <f>P80/'סכום נכסי הקרן'!$C$42</f>
        <v>3.3823220205493398E-5</v>
      </c>
    </row>
    <row r="81" spans="2:18">
      <c r="B81" s="86" t="s">
        <v>2904</v>
      </c>
      <c r="C81" s="89" t="s">
        <v>2615</v>
      </c>
      <c r="D81" s="88" t="s">
        <v>2654</v>
      </c>
      <c r="E81" s="88"/>
      <c r="F81" s="88" t="s">
        <v>418</v>
      </c>
      <c r="G81" s="102">
        <v>41389</v>
      </c>
      <c r="H81" s="88" t="s">
        <v>327</v>
      </c>
      <c r="I81" s="91">
        <v>3.9600000010952541</v>
      </c>
      <c r="J81" s="89" t="s">
        <v>340</v>
      </c>
      <c r="K81" s="89" t="s">
        <v>132</v>
      </c>
      <c r="L81" s="90">
        <v>5.0999999999999997E-2</v>
      </c>
      <c r="M81" s="90">
        <v>2.1200000002097298E-2</v>
      </c>
      <c r="N81" s="91">
        <v>1358.6330050000001</v>
      </c>
      <c r="O81" s="103">
        <v>126.34</v>
      </c>
      <c r="P81" s="91">
        <v>1.7164969720000001</v>
      </c>
      <c r="Q81" s="92">
        <f t="shared" si="1"/>
        <v>1.6677658265694297E-4</v>
      </c>
      <c r="R81" s="92">
        <f>P81/'סכום נכסי הקרן'!$C$42</f>
        <v>1.5017703239248662E-5</v>
      </c>
    </row>
    <row r="82" spans="2:18">
      <c r="B82" s="86" t="s">
        <v>2904</v>
      </c>
      <c r="C82" s="89" t="s">
        <v>2615</v>
      </c>
      <c r="D82" s="88" t="s">
        <v>2655</v>
      </c>
      <c r="E82" s="88"/>
      <c r="F82" s="88" t="s">
        <v>418</v>
      </c>
      <c r="G82" s="102">
        <v>41422</v>
      </c>
      <c r="H82" s="88" t="s">
        <v>327</v>
      </c>
      <c r="I82" s="91">
        <v>3.9599999976994527</v>
      </c>
      <c r="J82" s="89" t="s">
        <v>340</v>
      </c>
      <c r="K82" s="89" t="s">
        <v>132</v>
      </c>
      <c r="L82" s="90">
        <v>5.0999999999999997E-2</v>
      </c>
      <c r="M82" s="90">
        <v>2.1299999990893669E-2</v>
      </c>
      <c r="N82" s="91">
        <v>497.60559000000006</v>
      </c>
      <c r="O82" s="103">
        <v>125.79</v>
      </c>
      <c r="P82" s="91">
        <v>0.62593808900000014</v>
      </c>
      <c r="Q82" s="92">
        <f t="shared" si="1"/>
        <v>6.0816778089974662E-5</v>
      </c>
      <c r="R82" s="92">
        <f>P82/'סכום נכסי הקרן'!$C$42</f>
        <v>5.4763583158505095E-6</v>
      </c>
    </row>
    <row r="83" spans="2:18">
      <c r="B83" s="86" t="s">
        <v>2904</v>
      </c>
      <c r="C83" s="89" t="s">
        <v>2615</v>
      </c>
      <c r="D83" s="88" t="s">
        <v>2656</v>
      </c>
      <c r="E83" s="88"/>
      <c r="F83" s="88" t="s">
        <v>418</v>
      </c>
      <c r="G83" s="102">
        <v>41450</v>
      </c>
      <c r="H83" s="88" t="s">
        <v>327</v>
      </c>
      <c r="I83" s="91">
        <v>3.9600000015924279</v>
      </c>
      <c r="J83" s="89" t="s">
        <v>340</v>
      </c>
      <c r="K83" s="89" t="s">
        <v>132</v>
      </c>
      <c r="L83" s="90">
        <v>5.0999999999999997E-2</v>
      </c>
      <c r="M83" s="90">
        <v>2.1400000012234511E-2</v>
      </c>
      <c r="N83" s="91">
        <v>819.76695500000017</v>
      </c>
      <c r="O83" s="103">
        <v>125.63</v>
      </c>
      <c r="P83" s="91">
        <v>1.0298732910000004</v>
      </c>
      <c r="Q83" s="92">
        <f t="shared" si="1"/>
        <v>1.0006353104282635E-4</v>
      </c>
      <c r="R83" s="92">
        <f>P83/'סכום נכסי הקרן'!$C$42</f>
        <v>9.0104041606584233E-6</v>
      </c>
    </row>
    <row r="84" spans="2:18">
      <c r="B84" s="86" t="s">
        <v>2904</v>
      </c>
      <c r="C84" s="89" t="s">
        <v>2615</v>
      </c>
      <c r="D84" s="88" t="s">
        <v>2657</v>
      </c>
      <c r="E84" s="88"/>
      <c r="F84" s="88" t="s">
        <v>418</v>
      </c>
      <c r="G84" s="102">
        <v>41480</v>
      </c>
      <c r="H84" s="88" t="s">
        <v>327</v>
      </c>
      <c r="I84" s="91">
        <v>3.9499999978757292</v>
      </c>
      <c r="J84" s="89" t="s">
        <v>340</v>
      </c>
      <c r="K84" s="89" t="s">
        <v>132</v>
      </c>
      <c r="L84" s="90">
        <v>5.0999999999999997E-2</v>
      </c>
      <c r="M84" s="90">
        <v>2.2199999983900268E-2</v>
      </c>
      <c r="N84" s="91">
        <v>719.91683400000011</v>
      </c>
      <c r="O84" s="103">
        <v>124.24</v>
      </c>
      <c r="P84" s="91">
        <v>0.89442470200000013</v>
      </c>
      <c r="Q84" s="92">
        <f t="shared" si="1"/>
        <v>8.6903209080356359E-5</v>
      </c>
      <c r="R84" s="92">
        <f>P84/'סכום נכסי הקרן'!$C$42</f>
        <v>7.8253588346495608E-6</v>
      </c>
    </row>
    <row r="85" spans="2:18">
      <c r="B85" s="86" t="s">
        <v>2904</v>
      </c>
      <c r="C85" s="89" t="s">
        <v>2615</v>
      </c>
      <c r="D85" s="88" t="s">
        <v>2658</v>
      </c>
      <c r="E85" s="88"/>
      <c r="F85" s="88" t="s">
        <v>418</v>
      </c>
      <c r="G85" s="102">
        <v>41512</v>
      </c>
      <c r="H85" s="88" t="s">
        <v>327</v>
      </c>
      <c r="I85" s="91">
        <v>3.8900000004023352</v>
      </c>
      <c r="J85" s="89" t="s">
        <v>340</v>
      </c>
      <c r="K85" s="89" t="s">
        <v>132</v>
      </c>
      <c r="L85" s="90">
        <v>5.0999999999999997E-2</v>
      </c>
      <c r="M85" s="90">
        <v>3.3800000003534537E-2</v>
      </c>
      <c r="N85" s="91">
        <v>2244.4711590000006</v>
      </c>
      <c r="O85" s="103">
        <v>118.49</v>
      </c>
      <c r="P85" s="91">
        <v>2.6594740370000003</v>
      </c>
      <c r="Q85" s="92">
        <f t="shared" si="1"/>
        <v>2.5839718845465249E-4</v>
      </c>
      <c r="R85" s="92">
        <f>P85/'סכום נכסי הקרן'!$C$42</f>
        <v>2.3267848712612013E-5</v>
      </c>
    </row>
    <row r="86" spans="2:18">
      <c r="B86" s="86" t="s">
        <v>2904</v>
      </c>
      <c r="C86" s="89" t="s">
        <v>2615</v>
      </c>
      <c r="D86" s="88" t="s">
        <v>2659</v>
      </c>
      <c r="E86" s="88"/>
      <c r="F86" s="88" t="s">
        <v>418</v>
      </c>
      <c r="G86" s="102">
        <v>40871</v>
      </c>
      <c r="H86" s="88" t="s">
        <v>327</v>
      </c>
      <c r="I86" s="91">
        <v>3.9299999996156023</v>
      </c>
      <c r="J86" s="89" t="s">
        <v>340</v>
      </c>
      <c r="K86" s="89" t="s">
        <v>132</v>
      </c>
      <c r="L86" s="90">
        <v>5.1879999999999996E-2</v>
      </c>
      <c r="M86" s="90">
        <v>2.5400000000698909E-2</v>
      </c>
      <c r="N86" s="91">
        <v>1129.5552620000003</v>
      </c>
      <c r="O86" s="103">
        <v>126.67</v>
      </c>
      <c r="P86" s="91">
        <v>1.4308076350000001</v>
      </c>
      <c r="Q86" s="92">
        <f t="shared" si="1"/>
        <v>1.3901871759594494E-4</v>
      </c>
      <c r="R86" s="92">
        <f>P86/'סכום נכסי הקרן'!$C$42</f>
        <v>1.2518195374294675E-5</v>
      </c>
    </row>
    <row r="87" spans="2:18">
      <c r="B87" s="86" t="s">
        <v>2904</v>
      </c>
      <c r="C87" s="89" t="s">
        <v>2615</v>
      </c>
      <c r="D87" s="88" t="s">
        <v>2660</v>
      </c>
      <c r="E87" s="88"/>
      <c r="F87" s="88" t="s">
        <v>418</v>
      </c>
      <c r="G87" s="102">
        <v>41547</v>
      </c>
      <c r="H87" s="88" t="s">
        <v>327</v>
      </c>
      <c r="I87" s="91">
        <v>3.8899999994850716</v>
      </c>
      <c r="J87" s="89" t="s">
        <v>340</v>
      </c>
      <c r="K87" s="89" t="s">
        <v>132</v>
      </c>
      <c r="L87" s="90">
        <v>5.0999999999999997E-2</v>
      </c>
      <c r="M87" s="90">
        <v>3.3899999994850709E-2</v>
      </c>
      <c r="N87" s="91">
        <v>1642.299278</v>
      </c>
      <c r="O87" s="103">
        <v>118.25</v>
      </c>
      <c r="P87" s="91">
        <v>1.9420189000000005</v>
      </c>
      <c r="Q87" s="92">
        <f t="shared" si="1"/>
        <v>1.8868852137840855E-4</v>
      </c>
      <c r="R87" s="92">
        <f>P87/'סכום נכסי הקרן'!$C$42</f>
        <v>1.6990803946033485E-5</v>
      </c>
    </row>
    <row r="88" spans="2:18">
      <c r="B88" s="86" t="s">
        <v>2904</v>
      </c>
      <c r="C88" s="89" t="s">
        <v>2615</v>
      </c>
      <c r="D88" s="88" t="s">
        <v>2661</v>
      </c>
      <c r="E88" s="88"/>
      <c r="F88" s="88" t="s">
        <v>418</v>
      </c>
      <c r="G88" s="102">
        <v>41571</v>
      </c>
      <c r="H88" s="88" t="s">
        <v>327</v>
      </c>
      <c r="I88" s="91">
        <v>3.9499999985813838</v>
      </c>
      <c r="J88" s="89" t="s">
        <v>340</v>
      </c>
      <c r="K88" s="89" t="s">
        <v>132</v>
      </c>
      <c r="L88" s="90">
        <v>5.0999999999999997E-2</v>
      </c>
      <c r="M88" s="90">
        <v>2.2999999993920217E-2</v>
      </c>
      <c r="N88" s="91">
        <v>800.77729900000008</v>
      </c>
      <c r="O88" s="103">
        <v>123.24</v>
      </c>
      <c r="P88" s="91">
        <v>0.98687795200000028</v>
      </c>
      <c r="Q88" s="92">
        <f t="shared" si="1"/>
        <v>9.5886060400252572E-5</v>
      </c>
      <c r="R88" s="92">
        <f>P88/'סכום נכסי הקרן'!$C$42</f>
        <v>8.634236155526111E-6</v>
      </c>
    </row>
    <row r="89" spans="2:18">
      <c r="B89" s="86" t="s">
        <v>2904</v>
      </c>
      <c r="C89" s="89" t="s">
        <v>2615</v>
      </c>
      <c r="D89" s="88" t="s">
        <v>2662</v>
      </c>
      <c r="E89" s="88"/>
      <c r="F89" s="88" t="s">
        <v>418</v>
      </c>
      <c r="G89" s="102">
        <v>41597</v>
      </c>
      <c r="H89" s="88" t="s">
        <v>327</v>
      </c>
      <c r="I89" s="91">
        <v>3.95</v>
      </c>
      <c r="J89" s="89" t="s">
        <v>340</v>
      </c>
      <c r="K89" s="89" t="s">
        <v>132</v>
      </c>
      <c r="L89" s="90">
        <v>5.0999999999999997E-2</v>
      </c>
      <c r="M89" s="90">
        <v>2.3299999992122206E-2</v>
      </c>
      <c r="N89" s="91">
        <v>206.80835800000006</v>
      </c>
      <c r="O89" s="103">
        <v>122.76</v>
      </c>
      <c r="P89" s="91">
        <v>0.25387794000000002</v>
      </c>
      <c r="Q89" s="92">
        <f t="shared" si="1"/>
        <v>2.4667037539746041E-5</v>
      </c>
      <c r="R89" s="92">
        <f>P89/'סכום נכסי הקרן'!$C$42</f>
        <v>2.2211886324910905E-6</v>
      </c>
    </row>
    <row r="90" spans="2:18">
      <c r="B90" s="86" t="s">
        <v>2904</v>
      </c>
      <c r="C90" s="89" t="s">
        <v>2615</v>
      </c>
      <c r="D90" s="88" t="s">
        <v>2663</v>
      </c>
      <c r="E90" s="88"/>
      <c r="F90" s="88" t="s">
        <v>418</v>
      </c>
      <c r="G90" s="102">
        <v>41630</v>
      </c>
      <c r="H90" s="88" t="s">
        <v>327</v>
      </c>
      <c r="I90" s="91">
        <v>3.9299999992940613</v>
      </c>
      <c r="J90" s="89" t="s">
        <v>340</v>
      </c>
      <c r="K90" s="89" t="s">
        <v>132</v>
      </c>
      <c r="L90" s="90">
        <v>5.0999999999999997E-2</v>
      </c>
      <c r="M90" s="90">
        <v>2.5399999995340108E-2</v>
      </c>
      <c r="N90" s="91">
        <v>2352.8114740000005</v>
      </c>
      <c r="O90" s="103">
        <v>122.22</v>
      </c>
      <c r="P90" s="91">
        <v>2.8756062710000005</v>
      </c>
      <c r="Q90" s="92">
        <f t="shared" si="1"/>
        <v>2.7939681500600697E-4</v>
      </c>
      <c r="R90" s="92">
        <f>P90/'סכום נכסי הקרן'!$C$42</f>
        <v>2.5158798596937154E-5</v>
      </c>
    </row>
    <row r="91" spans="2:18">
      <c r="B91" s="86" t="s">
        <v>2904</v>
      </c>
      <c r="C91" s="89" t="s">
        <v>2615</v>
      </c>
      <c r="D91" s="88" t="s">
        <v>2664</v>
      </c>
      <c r="E91" s="88"/>
      <c r="F91" s="88" t="s">
        <v>418</v>
      </c>
      <c r="G91" s="102">
        <v>41666</v>
      </c>
      <c r="H91" s="88" t="s">
        <v>327</v>
      </c>
      <c r="I91" s="91">
        <v>3.9399999962212813</v>
      </c>
      <c r="J91" s="89" t="s">
        <v>340</v>
      </c>
      <c r="K91" s="89" t="s">
        <v>132</v>
      </c>
      <c r="L91" s="90">
        <v>5.0999999999999997E-2</v>
      </c>
      <c r="M91" s="90">
        <v>2.5399999980206714E-2</v>
      </c>
      <c r="N91" s="91">
        <v>455.08030200000007</v>
      </c>
      <c r="O91" s="103">
        <v>122.12</v>
      </c>
      <c r="P91" s="91">
        <v>0.55574406500000006</v>
      </c>
      <c r="Q91" s="92">
        <f t="shared" si="1"/>
        <v>5.3996655691495155E-5</v>
      </c>
      <c r="R91" s="92">
        <f>P91/'סכום נכסי הקרן'!$C$42</f>
        <v>4.8622278869617021E-6</v>
      </c>
    </row>
    <row r="92" spans="2:18">
      <c r="B92" s="86" t="s">
        <v>2904</v>
      </c>
      <c r="C92" s="89" t="s">
        <v>2615</v>
      </c>
      <c r="D92" s="88" t="s">
        <v>2665</v>
      </c>
      <c r="E92" s="88"/>
      <c r="F92" s="88" t="s">
        <v>418</v>
      </c>
      <c r="G92" s="102">
        <v>41696</v>
      </c>
      <c r="H92" s="88" t="s">
        <v>327</v>
      </c>
      <c r="I92" s="91">
        <v>3.9400000009291944</v>
      </c>
      <c r="J92" s="89" t="s">
        <v>340</v>
      </c>
      <c r="K92" s="89" t="s">
        <v>132</v>
      </c>
      <c r="L92" s="90">
        <v>5.0999999999999997E-2</v>
      </c>
      <c r="M92" s="90">
        <v>2.5400000009291941E-2</v>
      </c>
      <c r="N92" s="91">
        <v>438.01462200000003</v>
      </c>
      <c r="O92" s="103">
        <v>122.85</v>
      </c>
      <c r="P92" s="91">
        <v>0.53810097500000009</v>
      </c>
      <c r="Q92" s="92">
        <f t="shared" si="1"/>
        <v>5.2282435214729359E-5</v>
      </c>
      <c r="R92" s="92">
        <f>P92/'סכום נכסי הקרן'!$C$42</f>
        <v>4.7078677603984521E-6</v>
      </c>
    </row>
    <row r="93" spans="2:18">
      <c r="B93" s="86" t="s">
        <v>2904</v>
      </c>
      <c r="C93" s="89" t="s">
        <v>2615</v>
      </c>
      <c r="D93" s="88" t="s">
        <v>2666</v>
      </c>
      <c r="E93" s="88"/>
      <c r="F93" s="88" t="s">
        <v>418</v>
      </c>
      <c r="G93" s="102">
        <v>41725</v>
      </c>
      <c r="H93" s="88" t="s">
        <v>327</v>
      </c>
      <c r="I93" s="91">
        <v>3.939999997969545</v>
      </c>
      <c r="J93" s="89" t="s">
        <v>340</v>
      </c>
      <c r="K93" s="89" t="s">
        <v>132</v>
      </c>
      <c r="L93" s="90">
        <v>5.0999999999999997E-2</v>
      </c>
      <c r="M93" s="90">
        <v>2.5399999987146663E-2</v>
      </c>
      <c r="N93" s="91">
        <v>872.31949600000007</v>
      </c>
      <c r="O93" s="103">
        <v>123.08</v>
      </c>
      <c r="P93" s="91">
        <v>1.0736508470000001</v>
      </c>
      <c r="Q93" s="92">
        <f t="shared" si="1"/>
        <v>1.0431700268061548E-4</v>
      </c>
      <c r="R93" s="92">
        <f>P93/'סכום נכסי הקרן'!$C$42</f>
        <v>9.393415814784187E-6</v>
      </c>
    </row>
    <row r="94" spans="2:18">
      <c r="B94" s="86" t="s">
        <v>2904</v>
      </c>
      <c r="C94" s="89" t="s">
        <v>2615</v>
      </c>
      <c r="D94" s="88" t="s">
        <v>2667</v>
      </c>
      <c r="E94" s="88"/>
      <c r="F94" s="88" t="s">
        <v>418</v>
      </c>
      <c r="G94" s="102">
        <v>41787</v>
      </c>
      <c r="H94" s="88" t="s">
        <v>327</v>
      </c>
      <c r="I94" s="91">
        <v>3.939999998366253</v>
      </c>
      <c r="J94" s="89" t="s">
        <v>340</v>
      </c>
      <c r="K94" s="89" t="s">
        <v>132</v>
      </c>
      <c r="L94" s="90">
        <v>5.0999999999999997E-2</v>
      </c>
      <c r="M94" s="90">
        <v>2.5399999983662533E-2</v>
      </c>
      <c r="N94" s="91">
        <v>549.183584</v>
      </c>
      <c r="O94" s="103">
        <v>122.6</v>
      </c>
      <c r="P94" s="91">
        <v>0.67329911500000017</v>
      </c>
      <c r="Q94" s="92">
        <f t="shared" si="1"/>
        <v>6.5418423298939604E-5</v>
      </c>
      <c r="R94" s="92">
        <f>P94/'סכום נכסי הקרן'!$C$42</f>
        <v>5.8907218977131758E-6</v>
      </c>
    </row>
    <row r="95" spans="2:18">
      <c r="B95" s="86" t="s">
        <v>2904</v>
      </c>
      <c r="C95" s="89" t="s">
        <v>2615</v>
      </c>
      <c r="D95" s="88" t="s">
        <v>2668</v>
      </c>
      <c r="E95" s="88"/>
      <c r="F95" s="88" t="s">
        <v>418</v>
      </c>
      <c r="G95" s="102">
        <v>41815</v>
      </c>
      <c r="H95" s="88" t="s">
        <v>327</v>
      </c>
      <c r="I95" s="91">
        <v>3.9400000032784694</v>
      </c>
      <c r="J95" s="89" t="s">
        <v>340</v>
      </c>
      <c r="K95" s="89" t="s">
        <v>132</v>
      </c>
      <c r="L95" s="90">
        <v>5.0999999999999997E-2</v>
      </c>
      <c r="M95" s="90">
        <v>2.5400000022208991E-2</v>
      </c>
      <c r="N95" s="91">
        <v>308.78059300000007</v>
      </c>
      <c r="O95" s="103">
        <v>122.49</v>
      </c>
      <c r="P95" s="91">
        <v>0.37822535399999996</v>
      </c>
      <c r="Q95" s="92">
        <f t="shared" si="1"/>
        <v>3.6748758106362979E-5</v>
      </c>
      <c r="R95" s="92">
        <f>P95/'סכום נכסי הקרן'!$C$42</f>
        <v>3.3091093177481999E-6</v>
      </c>
    </row>
    <row r="96" spans="2:18">
      <c r="B96" s="86" t="s">
        <v>2904</v>
      </c>
      <c r="C96" s="89" t="s">
        <v>2615</v>
      </c>
      <c r="D96" s="88" t="s">
        <v>2669</v>
      </c>
      <c r="E96" s="88"/>
      <c r="F96" s="88" t="s">
        <v>418</v>
      </c>
      <c r="G96" s="102">
        <v>41836</v>
      </c>
      <c r="H96" s="88" t="s">
        <v>327</v>
      </c>
      <c r="I96" s="91">
        <v>3.9400000016590626</v>
      </c>
      <c r="J96" s="89" t="s">
        <v>340</v>
      </c>
      <c r="K96" s="89" t="s">
        <v>132</v>
      </c>
      <c r="L96" s="90">
        <v>5.0999999999999997E-2</v>
      </c>
      <c r="M96" s="90">
        <v>2.5400000011238811E-2</v>
      </c>
      <c r="N96" s="91">
        <v>917.96849700000007</v>
      </c>
      <c r="O96" s="103">
        <v>122.13</v>
      </c>
      <c r="P96" s="91">
        <v>1.1211149310000004</v>
      </c>
      <c r="Q96" s="92">
        <f t="shared" si="1"/>
        <v>1.0892866110914087E-4</v>
      </c>
      <c r="R96" s="92">
        <f>P96/'סכום נכסי הקרן'!$C$42</f>
        <v>9.8086810553655576E-6</v>
      </c>
    </row>
    <row r="97" spans="2:18">
      <c r="B97" s="86" t="s">
        <v>2904</v>
      </c>
      <c r="C97" s="89" t="s">
        <v>2615</v>
      </c>
      <c r="D97" s="88" t="s">
        <v>2670</v>
      </c>
      <c r="E97" s="88"/>
      <c r="F97" s="88" t="s">
        <v>418</v>
      </c>
      <c r="G97" s="102">
        <v>40903</v>
      </c>
      <c r="H97" s="88" t="s">
        <v>327</v>
      </c>
      <c r="I97" s="91">
        <v>3.8900000000280173</v>
      </c>
      <c r="J97" s="89" t="s">
        <v>340</v>
      </c>
      <c r="K97" s="89" t="s">
        <v>132</v>
      </c>
      <c r="L97" s="90">
        <v>5.2619999999999993E-2</v>
      </c>
      <c r="M97" s="90">
        <v>3.3700000002241375E-2</v>
      </c>
      <c r="N97" s="91">
        <v>1158.9397830000003</v>
      </c>
      <c r="O97" s="103">
        <v>123.19</v>
      </c>
      <c r="P97" s="91">
        <v>1.4276979640000003</v>
      </c>
      <c r="Q97" s="92">
        <f t="shared" si="1"/>
        <v>1.3871657881502818E-4</v>
      </c>
      <c r="R97" s="92">
        <f>P97/'סכום נכסי הקרן'!$C$42</f>
        <v>1.2490988733670498E-5</v>
      </c>
    </row>
    <row r="98" spans="2:18">
      <c r="B98" s="86" t="s">
        <v>2904</v>
      </c>
      <c r="C98" s="89" t="s">
        <v>2615</v>
      </c>
      <c r="D98" s="88" t="s">
        <v>2671</v>
      </c>
      <c r="E98" s="88"/>
      <c r="F98" s="88" t="s">
        <v>418</v>
      </c>
      <c r="G98" s="102">
        <v>41911</v>
      </c>
      <c r="H98" s="88" t="s">
        <v>327</v>
      </c>
      <c r="I98" s="91">
        <v>3.9399999984546721</v>
      </c>
      <c r="J98" s="89" t="s">
        <v>340</v>
      </c>
      <c r="K98" s="89" t="s">
        <v>132</v>
      </c>
      <c r="L98" s="90">
        <v>5.0999999999999997E-2</v>
      </c>
      <c r="M98" s="90">
        <v>2.540000000272705E-2</v>
      </c>
      <c r="N98" s="91">
        <v>360.301379</v>
      </c>
      <c r="O98" s="103">
        <v>122.13</v>
      </c>
      <c r="P98" s="91">
        <v>0.44003607200000006</v>
      </c>
      <c r="Q98" s="92">
        <f t="shared" si="1"/>
        <v>4.2754350011136818E-5</v>
      </c>
      <c r="R98" s="92">
        <f>P98/'סכום נכסי הקרן'!$C$42</f>
        <v>3.8498938545524325E-6</v>
      </c>
    </row>
    <row r="99" spans="2:18">
      <c r="B99" s="86" t="s">
        <v>2904</v>
      </c>
      <c r="C99" s="89" t="s">
        <v>2615</v>
      </c>
      <c r="D99" s="88" t="s">
        <v>2672</v>
      </c>
      <c r="E99" s="88"/>
      <c r="F99" s="88" t="s">
        <v>418</v>
      </c>
      <c r="G99" s="102">
        <v>40933</v>
      </c>
      <c r="H99" s="88" t="s">
        <v>327</v>
      </c>
      <c r="I99" s="91">
        <v>3.9300000001738344</v>
      </c>
      <c r="J99" s="89" t="s">
        <v>340</v>
      </c>
      <c r="K99" s="89" t="s">
        <v>132</v>
      </c>
      <c r="L99" s="90">
        <v>5.1330999999999995E-2</v>
      </c>
      <c r="M99" s="90">
        <v>2.5400000002441078E-2</v>
      </c>
      <c r="N99" s="91">
        <v>4273.6537840000001</v>
      </c>
      <c r="O99" s="103">
        <v>126.53</v>
      </c>
      <c r="P99" s="91">
        <v>5.407454242</v>
      </c>
      <c r="Q99" s="92">
        <f t="shared" si="1"/>
        <v>5.2539372574818028E-4</v>
      </c>
      <c r="R99" s="92">
        <f>P99/'סכום נכסי הקרן'!$C$42</f>
        <v>4.7310041561886493E-5</v>
      </c>
    </row>
    <row r="100" spans="2:18">
      <c r="B100" s="86" t="s">
        <v>2904</v>
      </c>
      <c r="C100" s="89" t="s">
        <v>2615</v>
      </c>
      <c r="D100" s="88" t="s">
        <v>2673</v>
      </c>
      <c r="E100" s="88"/>
      <c r="F100" s="88" t="s">
        <v>418</v>
      </c>
      <c r="G100" s="102">
        <v>40993</v>
      </c>
      <c r="H100" s="88" t="s">
        <v>327</v>
      </c>
      <c r="I100" s="91">
        <v>3.9299999998666135</v>
      </c>
      <c r="J100" s="89" t="s">
        <v>340</v>
      </c>
      <c r="K100" s="89" t="s">
        <v>132</v>
      </c>
      <c r="L100" s="90">
        <v>5.1451999999999998E-2</v>
      </c>
      <c r="M100" s="90">
        <v>2.5399999997586336E-2</v>
      </c>
      <c r="N100" s="91">
        <v>2487.1554330000004</v>
      </c>
      <c r="O100" s="103">
        <v>126.6</v>
      </c>
      <c r="P100" s="91">
        <v>3.1487388940000005</v>
      </c>
      <c r="Q100" s="92">
        <f t="shared" si="1"/>
        <v>3.0593465702910793E-4</v>
      </c>
      <c r="R100" s="92">
        <f>P100/'סכום נכסי הקרן'!$C$42</f>
        <v>2.7548447250026407E-5</v>
      </c>
    </row>
    <row r="101" spans="2:18">
      <c r="B101" s="86" t="s">
        <v>2904</v>
      </c>
      <c r="C101" s="89" t="s">
        <v>2615</v>
      </c>
      <c r="D101" s="88" t="s">
        <v>2674</v>
      </c>
      <c r="E101" s="88"/>
      <c r="F101" s="88" t="s">
        <v>418</v>
      </c>
      <c r="G101" s="102">
        <v>41053</v>
      </c>
      <c r="H101" s="88" t="s">
        <v>327</v>
      </c>
      <c r="I101" s="91">
        <v>3.9299999999908528</v>
      </c>
      <c r="J101" s="89" t="s">
        <v>340</v>
      </c>
      <c r="K101" s="89" t="s">
        <v>132</v>
      </c>
      <c r="L101" s="90">
        <v>5.0999999999999997E-2</v>
      </c>
      <c r="M101" s="90">
        <v>2.5399999997438666E-2</v>
      </c>
      <c r="N101" s="91">
        <v>1751.893857</v>
      </c>
      <c r="O101" s="103">
        <v>124.8</v>
      </c>
      <c r="P101" s="91">
        <v>2.1863636140000002</v>
      </c>
      <c r="Q101" s="92">
        <f t="shared" si="1"/>
        <v>2.1242930103368898E-4</v>
      </c>
      <c r="R101" s="92">
        <f>P101/'סכום נכסי הקרן'!$C$42</f>
        <v>1.9128585988640597E-5</v>
      </c>
    </row>
    <row r="102" spans="2:18">
      <c r="B102" s="86" t="s">
        <v>2904</v>
      </c>
      <c r="C102" s="89" t="s">
        <v>2615</v>
      </c>
      <c r="D102" s="88" t="s">
        <v>2675</v>
      </c>
      <c r="E102" s="88"/>
      <c r="F102" s="88" t="s">
        <v>418</v>
      </c>
      <c r="G102" s="102">
        <v>41085</v>
      </c>
      <c r="H102" s="88" t="s">
        <v>327</v>
      </c>
      <c r="I102" s="91">
        <v>3.9300000002087967</v>
      </c>
      <c r="J102" s="89" t="s">
        <v>340</v>
      </c>
      <c r="K102" s="89" t="s">
        <v>132</v>
      </c>
      <c r="L102" s="90">
        <v>5.0999999999999997E-2</v>
      </c>
      <c r="M102" s="90">
        <v>2.5400000001292552E-2</v>
      </c>
      <c r="N102" s="91">
        <v>3223.6059750000004</v>
      </c>
      <c r="O102" s="103">
        <v>124.8</v>
      </c>
      <c r="P102" s="91">
        <v>4.0230604120000004</v>
      </c>
      <c r="Q102" s="92">
        <f t="shared" si="1"/>
        <v>3.9088462041038375E-4</v>
      </c>
      <c r="R102" s="92">
        <f>P102/'סכום נכסי הקרן'!$C$42</f>
        <v>3.5197922493617697E-5</v>
      </c>
    </row>
    <row r="103" spans="2:18">
      <c r="B103" s="86" t="s">
        <v>2904</v>
      </c>
      <c r="C103" s="89" t="s">
        <v>2615</v>
      </c>
      <c r="D103" s="88" t="s">
        <v>2676</v>
      </c>
      <c r="E103" s="88"/>
      <c r="F103" s="88" t="s">
        <v>418</v>
      </c>
      <c r="G103" s="102">
        <v>41115</v>
      </c>
      <c r="H103" s="88" t="s">
        <v>327</v>
      </c>
      <c r="I103" s="91">
        <v>3.9299999992561645</v>
      </c>
      <c r="J103" s="89" t="s">
        <v>340</v>
      </c>
      <c r="K103" s="89" t="s">
        <v>132</v>
      </c>
      <c r="L103" s="90">
        <v>5.0999999999999997E-2</v>
      </c>
      <c r="M103" s="90">
        <v>2.5599999997986612E-2</v>
      </c>
      <c r="N103" s="91">
        <v>1429.5091350000002</v>
      </c>
      <c r="O103" s="103">
        <v>125.08</v>
      </c>
      <c r="P103" s="91">
        <v>1.7880300810000003</v>
      </c>
      <c r="Q103" s="92">
        <f t="shared" si="1"/>
        <v>1.7372681190899123E-4</v>
      </c>
      <c r="R103" s="92">
        <f>P103/'סכום נכסי הקרן'!$C$42</f>
        <v>1.5643549378371844E-5</v>
      </c>
    </row>
    <row r="104" spans="2:18">
      <c r="B104" s="86" t="s">
        <v>2904</v>
      </c>
      <c r="C104" s="89" t="s">
        <v>2615</v>
      </c>
      <c r="D104" s="88" t="s">
        <v>2677</v>
      </c>
      <c r="E104" s="88"/>
      <c r="F104" s="88" t="s">
        <v>418</v>
      </c>
      <c r="G104" s="102">
        <v>41179</v>
      </c>
      <c r="H104" s="88" t="s">
        <v>327</v>
      </c>
      <c r="I104" s="91">
        <v>3.9299999997892909</v>
      </c>
      <c r="J104" s="89" t="s">
        <v>340</v>
      </c>
      <c r="K104" s="89" t="s">
        <v>132</v>
      </c>
      <c r="L104" s="90">
        <v>5.0999999999999997E-2</v>
      </c>
      <c r="M104" s="90">
        <v>2.5399999997041095E-2</v>
      </c>
      <c r="N104" s="91">
        <v>1802.6111410000003</v>
      </c>
      <c r="O104" s="103">
        <v>123.74</v>
      </c>
      <c r="P104" s="91">
        <v>2.230551079</v>
      </c>
      <c r="Q104" s="92">
        <f t="shared" si="1"/>
        <v>2.1672259984468928E-4</v>
      </c>
      <c r="R104" s="92">
        <f>P104/'סכום נכסי הקרן'!$C$42</f>
        <v>1.9515183953617776E-5</v>
      </c>
    </row>
    <row r="105" spans="2:18">
      <c r="B105" s="86" t="s">
        <v>2905</v>
      </c>
      <c r="C105" s="89" t="s">
        <v>2614</v>
      </c>
      <c r="D105" s="88">
        <v>4099</v>
      </c>
      <c r="E105" s="88"/>
      <c r="F105" s="88" t="s">
        <v>421</v>
      </c>
      <c r="G105" s="102">
        <v>42052</v>
      </c>
      <c r="H105" s="88" t="s">
        <v>130</v>
      </c>
      <c r="I105" s="91">
        <v>4.130000000106552</v>
      </c>
      <c r="J105" s="89" t="s">
        <v>545</v>
      </c>
      <c r="K105" s="89" t="s">
        <v>132</v>
      </c>
      <c r="L105" s="90">
        <v>2.9779E-2</v>
      </c>
      <c r="M105" s="90">
        <v>3.0700000000686015E-2</v>
      </c>
      <c r="N105" s="91">
        <v>12240.769761000001</v>
      </c>
      <c r="O105" s="103">
        <v>111.94</v>
      </c>
      <c r="P105" s="91">
        <v>13.702318458000002</v>
      </c>
      <c r="Q105" s="92">
        <f t="shared" si="1"/>
        <v>1.3313311262295618E-3</v>
      </c>
      <c r="R105" s="92">
        <f>P105/'סכום נכסי הקרן'!$C$42</f>
        <v>1.1988215280808742E-4</v>
      </c>
    </row>
    <row r="106" spans="2:18">
      <c r="B106" s="86" t="s">
        <v>2905</v>
      </c>
      <c r="C106" s="89" t="s">
        <v>2614</v>
      </c>
      <c r="D106" s="88" t="s">
        <v>2678</v>
      </c>
      <c r="E106" s="88"/>
      <c r="F106" s="88" t="s">
        <v>421</v>
      </c>
      <c r="G106" s="102">
        <v>42054</v>
      </c>
      <c r="H106" s="88" t="s">
        <v>130</v>
      </c>
      <c r="I106" s="91">
        <v>4.1300000020386625</v>
      </c>
      <c r="J106" s="89" t="s">
        <v>545</v>
      </c>
      <c r="K106" s="89" t="s">
        <v>132</v>
      </c>
      <c r="L106" s="90">
        <v>2.9779E-2</v>
      </c>
      <c r="M106" s="90">
        <v>3.0700000020902743E-2</v>
      </c>
      <c r="N106" s="91">
        <v>346.17562400000008</v>
      </c>
      <c r="O106" s="103">
        <v>111.94</v>
      </c>
      <c r="P106" s="91">
        <v>0.38750901700000001</v>
      </c>
      <c r="Q106" s="92">
        <f t="shared" si="1"/>
        <v>3.7650768197225355E-5</v>
      </c>
      <c r="R106" s="92">
        <f>P106/'סכום נכסי הקרן'!$C$42</f>
        <v>3.3903324705888063E-6</v>
      </c>
    </row>
    <row r="107" spans="2:18">
      <c r="B107" s="86" t="s">
        <v>2906</v>
      </c>
      <c r="C107" s="89" t="s">
        <v>2614</v>
      </c>
      <c r="D107" s="88">
        <v>9079</v>
      </c>
      <c r="E107" s="88"/>
      <c r="F107" s="88" t="s">
        <v>2643</v>
      </c>
      <c r="G107" s="102">
        <v>44705</v>
      </c>
      <c r="H107" s="88" t="s">
        <v>2613</v>
      </c>
      <c r="I107" s="91">
        <v>7.7900000000603127</v>
      </c>
      <c r="J107" s="89" t="s">
        <v>332</v>
      </c>
      <c r="K107" s="89" t="s">
        <v>132</v>
      </c>
      <c r="L107" s="90">
        <v>2.3671999999999999E-2</v>
      </c>
      <c r="M107" s="90">
        <v>2.3800000000157334E-2</v>
      </c>
      <c r="N107" s="91">
        <v>50735.840639000016</v>
      </c>
      <c r="O107" s="103">
        <v>105.23</v>
      </c>
      <c r="P107" s="91">
        <v>53.389320982000008</v>
      </c>
      <c r="Q107" s="92">
        <f t="shared" si="1"/>
        <v>5.1873604492164429E-3</v>
      </c>
      <c r="R107" s="92">
        <f>P107/'סכום נכסי הקרן'!$C$42</f>
        <v>4.6710538482247206E-4</v>
      </c>
    </row>
    <row r="108" spans="2:18">
      <c r="B108" s="86" t="s">
        <v>2906</v>
      </c>
      <c r="C108" s="89" t="s">
        <v>2614</v>
      </c>
      <c r="D108" s="88">
        <v>9017</v>
      </c>
      <c r="E108" s="88"/>
      <c r="F108" s="88" t="s">
        <v>2643</v>
      </c>
      <c r="G108" s="102">
        <v>44651</v>
      </c>
      <c r="H108" s="88" t="s">
        <v>2613</v>
      </c>
      <c r="I108" s="91">
        <v>7.8800000000069641</v>
      </c>
      <c r="J108" s="89" t="s">
        <v>332</v>
      </c>
      <c r="K108" s="89" t="s">
        <v>132</v>
      </c>
      <c r="L108" s="90">
        <v>1.797E-2</v>
      </c>
      <c r="M108" s="90">
        <v>3.6600000000008709E-2</v>
      </c>
      <c r="N108" s="91">
        <v>124308.47746200001</v>
      </c>
      <c r="O108" s="103">
        <v>92.42</v>
      </c>
      <c r="P108" s="91">
        <v>114.88589376500002</v>
      </c>
      <c r="Q108" s="92">
        <f t="shared" si="1"/>
        <v>1.1162429686835063E-2</v>
      </c>
      <c r="R108" s="92">
        <f>P108/'סכום נכסי הקרן'!$C$42</f>
        <v>1.0051414520867669E-3</v>
      </c>
    </row>
    <row r="109" spans="2:18">
      <c r="B109" s="86" t="s">
        <v>2906</v>
      </c>
      <c r="C109" s="89" t="s">
        <v>2614</v>
      </c>
      <c r="D109" s="88">
        <v>9080</v>
      </c>
      <c r="E109" s="88"/>
      <c r="F109" s="88" t="s">
        <v>2643</v>
      </c>
      <c r="G109" s="102">
        <v>44705</v>
      </c>
      <c r="H109" s="88" t="s">
        <v>2613</v>
      </c>
      <c r="I109" s="91">
        <v>7.4199999999839337</v>
      </c>
      <c r="J109" s="89" t="s">
        <v>332</v>
      </c>
      <c r="K109" s="89" t="s">
        <v>132</v>
      </c>
      <c r="L109" s="90">
        <v>2.3184999999999997E-2</v>
      </c>
      <c r="M109" s="90">
        <v>2.5499999999866119E-2</v>
      </c>
      <c r="N109" s="91">
        <v>36056.856319999999</v>
      </c>
      <c r="O109" s="103">
        <v>103.58</v>
      </c>
      <c r="P109" s="91">
        <v>37.34769253000001</v>
      </c>
      <c r="Q109" s="92">
        <f t="shared" si="1"/>
        <v>3.6287395969118192E-3</v>
      </c>
      <c r="R109" s="92">
        <f>P109/'סכום נכסי הקרן'!$C$42</f>
        <v>3.2675651180015259E-4</v>
      </c>
    </row>
    <row r="110" spans="2:18">
      <c r="B110" s="86" t="s">
        <v>2906</v>
      </c>
      <c r="C110" s="89" t="s">
        <v>2614</v>
      </c>
      <c r="D110" s="88">
        <v>9019</v>
      </c>
      <c r="E110" s="88"/>
      <c r="F110" s="88" t="s">
        <v>2643</v>
      </c>
      <c r="G110" s="102">
        <v>44651</v>
      </c>
      <c r="H110" s="88" t="s">
        <v>2613</v>
      </c>
      <c r="I110" s="91">
        <v>7.470000000044605</v>
      </c>
      <c r="J110" s="89" t="s">
        <v>332</v>
      </c>
      <c r="K110" s="89" t="s">
        <v>132</v>
      </c>
      <c r="L110" s="90">
        <v>1.8769999999999998E-2</v>
      </c>
      <c r="M110" s="90">
        <v>3.870000000019197E-2</v>
      </c>
      <c r="N110" s="91">
        <v>76788.88277500002</v>
      </c>
      <c r="O110" s="103">
        <v>92.26</v>
      </c>
      <c r="P110" s="91">
        <v>70.84542517200002</v>
      </c>
      <c r="Q110" s="92">
        <f t="shared" si="1"/>
        <v>6.8834131954788732E-3</v>
      </c>
      <c r="R110" s="92">
        <f>P110/'סכום נכסי הקרן'!$C$42</f>
        <v>6.1982956477449195E-4</v>
      </c>
    </row>
    <row r="111" spans="2:18">
      <c r="B111" s="86" t="s">
        <v>2907</v>
      </c>
      <c r="C111" s="89" t="s">
        <v>2614</v>
      </c>
      <c r="D111" s="88">
        <v>4100</v>
      </c>
      <c r="E111" s="88"/>
      <c r="F111" s="88" t="s">
        <v>421</v>
      </c>
      <c r="G111" s="102">
        <v>42052</v>
      </c>
      <c r="H111" s="88" t="s">
        <v>130</v>
      </c>
      <c r="I111" s="91">
        <v>4.1800000000566326</v>
      </c>
      <c r="J111" s="89" t="s">
        <v>545</v>
      </c>
      <c r="K111" s="89" t="s">
        <v>132</v>
      </c>
      <c r="L111" s="90">
        <v>2.9779E-2</v>
      </c>
      <c r="M111" s="90">
        <v>1.9800000000073866E-2</v>
      </c>
      <c r="N111" s="91">
        <v>13883.441918000002</v>
      </c>
      <c r="O111" s="103">
        <v>117.01</v>
      </c>
      <c r="P111" s="91">
        <v>16.245016306000004</v>
      </c>
      <c r="Q111" s="92">
        <f t="shared" si="1"/>
        <v>1.5783822219996295E-3</v>
      </c>
      <c r="R111" s="92">
        <f>P111/'סכום נכסי הקרן'!$C$42</f>
        <v>1.4212832179715817E-4</v>
      </c>
    </row>
    <row r="112" spans="2:18">
      <c r="B112" s="86" t="s">
        <v>2908</v>
      </c>
      <c r="C112" s="89" t="s">
        <v>2615</v>
      </c>
      <c r="D112" s="88" t="s">
        <v>2679</v>
      </c>
      <c r="E112" s="88"/>
      <c r="F112" s="88" t="s">
        <v>421</v>
      </c>
      <c r="G112" s="102">
        <v>41767</v>
      </c>
      <c r="H112" s="88" t="s">
        <v>130</v>
      </c>
      <c r="I112" s="91">
        <v>4.4899999996259377</v>
      </c>
      <c r="J112" s="89" t="s">
        <v>545</v>
      </c>
      <c r="K112" s="89" t="s">
        <v>132</v>
      </c>
      <c r="L112" s="90">
        <v>5.3499999999999999E-2</v>
      </c>
      <c r="M112" s="90">
        <v>2.4699999998129683E-2</v>
      </c>
      <c r="N112" s="91">
        <v>840.41321000000016</v>
      </c>
      <c r="O112" s="103">
        <v>127.24</v>
      </c>
      <c r="P112" s="91">
        <v>1.0693417600000001</v>
      </c>
      <c r="Q112" s="92">
        <f t="shared" si="1"/>
        <v>1.0389832742749568E-4</v>
      </c>
      <c r="R112" s="92">
        <f>P112/'סכום נכסי הקרן'!$C$42</f>
        <v>9.3557154338026218E-6</v>
      </c>
    </row>
    <row r="113" spans="2:18">
      <c r="B113" s="86" t="s">
        <v>2908</v>
      </c>
      <c r="C113" s="89" t="s">
        <v>2615</v>
      </c>
      <c r="D113" s="88" t="s">
        <v>2680</v>
      </c>
      <c r="E113" s="88"/>
      <c r="F113" s="88" t="s">
        <v>421</v>
      </c>
      <c r="G113" s="102">
        <v>41269</v>
      </c>
      <c r="H113" s="88" t="s">
        <v>130</v>
      </c>
      <c r="I113" s="91">
        <v>4.5300000001137164</v>
      </c>
      <c r="J113" s="89" t="s">
        <v>545</v>
      </c>
      <c r="K113" s="89" t="s">
        <v>132</v>
      </c>
      <c r="L113" s="90">
        <v>5.3499999999999999E-2</v>
      </c>
      <c r="M113" s="90">
        <v>1.8500000000631761E-2</v>
      </c>
      <c r="N113" s="91">
        <v>4173.961459000001</v>
      </c>
      <c r="O113" s="103">
        <v>132.72999999999999</v>
      </c>
      <c r="P113" s="91">
        <v>5.5400990290000012</v>
      </c>
      <c r="Q113" s="92">
        <f t="shared" si="1"/>
        <v>5.3828162747127073E-4</v>
      </c>
      <c r="R113" s="92">
        <f>P113/'סכום נכסי הקרן'!$C$42</f>
        <v>4.8470556307845142E-5</v>
      </c>
    </row>
    <row r="114" spans="2:18">
      <c r="B114" s="86" t="s">
        <v>2908</v>
      </c>
      <c r="C114" s="89" t="s">
        <v>2615</v>
      </c>
      <c r="D114" s="88" t="s">
        <v>2681</v>
      </c>
      <c r="E114" s="88"/>
      <c r="F114" s="88" t="s">
        <v>421</v>
      </c>
      <c r="G114" s="102">
        <v>41767</v>
      </c>
      <c r="H114" s="88" t="s">
        <v>130</v>
      </c>
      <c r="I114" s="91">
        <v>5.1599999973233794</v>
      </c>
      <c r="J114" s="89" t="s">
        <v>545</v>
      </c>
      <c r="K114" s="89" t="s">
        <v>132</v>
      </c>
      <c r="L114" s="90">
        <v>5.3499999999999999E-2</v>
      </c>
      <c r="M114" s="90">
        <v>2.8699999985899945E-2</v>
      </c>
      <c r="N114" s="91">
        <v>657.71472800000015</v>
      </c>
      <c r="O114" s="103">
        <v>127.24</v>
      </c>
      <c r="P114" s="91">
        <v>0.83687621400000023</v>
      </c>
      <c r="Q114" s="92">
        <f t="shared" si="1"/>
        <v>8.1311739755169537E-5</v>
      </c>
      <c r="R114" s="92">
        <f>P114/'סכום נכסי הקרן'!$C$42</f>
        <v>7.3218647249894239E-6</v>
      </c>
    </row>
    <row r="115" spans="2:18">
      <c r="B115" s="86" t="s">
        <v>2908</v>
      </c>
      <c r="C115" s="89" t="s">
        <v>2615</v>
      </c>
      <c r="D115" s="88" t="s">
        <v>2682</v>
      </c>
      <c r="E115" s="88"/>
      <c r="F115" s="88" t="s">
        <v>421</v>
      </c>
      <c r="G115" s="102">
        <v>41767</v>
      </c>
      <c r="H115" s="88" t="s">
        <v>130</v>
      </c>
      <c r="I115" s="91">
        <v>4.4900000000935165</v>
      </c>
      <c r="J115" s="89" t="s">
        <v>545</v>
      </c>
      <c r="K115" s="89" t="s">
        <v>132</v>
      </c>
      <c r="L115" s="90">
        <v>5.3499999999999999E-2</v>
      </c>
      <c r="M115" s="90">
        <v>2.4700000002805467E-2</v>
      </c>
      <c r="N115" s="91">
        <v>840.41317200000015</v>
      </c>
      <c r="O115" s="103">
        <v>127.24</v>
      </c>
      <c r="P115" s="91">
        <v>1.06934171</v>
      </c>
      <c r="Q115" s="92">
        <f t="shared" si="1"/>
        <v>1.0389832256944507E-4</v>
      </c>
      <c r="R115" s="92">
        <f>P115/'סכום נכסי הקרן'!$C$42</f>
        <v>9.3557149963505453E-6</v>
      </c>
    </row>
    <row r="116" spans="2:18">
      <c r="B116" s="86" t="s">
        <v>2908</v>
      </c>
      <c r="C116" s="89" t="s">
        <v>2615</v>
      </c>
      <c r="D116" s="88" t="s">
        <v>2683</v>
      </c>
      <c r="E116" s="88"/>
      <c r="F116" s="88" t="s">
        <v>421</v>
      </c>
      <c r="G116" s="102">
        <v>41269</v>
      </c>
      <c r="H116" s="88" t="s">
        <v>130</v>
      </c>
      <c r="I116" s="91">
        <v>4.530000000040773</v>
      </c>
      <c r="J116" s="89" t="s">
        <v>545</v>
      </c>
      <c r="K116" s="89" t="s">
        <v>132</v>
      </c>
      <c r="L116" s="90">
        <v>5.3499999999999999E-2</v>
      </c>
      <c r="M116" s="90">
        <v>1.8499999999660233E-2</v>
      </c>
      <c r="N116" s="91">
        <v>4434.8338030000014</v>
      </c>
      <c r="O116" s="103">
        <v>132.72999999999999</v>
      </c>
      <c r="P116" s="91">
        <v>5.8863548919999999</v>
      </c>
      <c r="Q116" s="92">
        <f t="shared" si="1"/>
        <v>5.7192419748337234E-4</v>
      </c>
      <c r="R116" s="92">
        <f>P116/'סכום נכסי הקרן'!$C$42</f>
        <v>5.1499963222163844E-5</v>
      </c>
    </row>
    <row r="117" spans="2:18">
      <c r="B117" s="86" t="s">
        <v>2908</v>
      </c>
      <c r="C117" s="89" t="s">
        <v>2615</v>
      </c>
      <c r="D117" s="88" t="s">
        <v>2684</v>
      </c>
      <c r="E117" s="88"/>
      <c r="F117" s="88" t="s">
        <v>421</v>
      </c>
      <c r="G117" s="102">
        <v>41281</v>
      </c>
      <c r="H117" s="88" t="s">
        <v>130</v>
      </c>
      <c r="I117" s="91">
        <v>4.5300000002266234</v>
      </c>
      <c r="J117" s="89" t="s">
        <v>545</v>
      </c>
      <c r="K117" s="89" t="s">
        <v>132</v>
      </c>
      <c r="L117" s="90">
        <v>5.3499999999999999E-2</v>
      </c>
      <c r="M117" s="90">
        <v>1.8600000000215833E-2</v>
      </c>
      <c r="N117" s="91">
        <v>5587.2508200000002</v>
      </c>
      <c r="O117" s="103">
        <v>132.68</v>
      </c>
      <c r="P117" s="91">
        <v>7.413164344000001</v>
      </c>
      <c r="Q117" s="92">
        <f t="shared" si="1"/>
        <v>7.2027054875959231E-4</v>
      </c>
      <c r="R117" s="92">
        <f>P117/'סכום נכסי הקרן'!$C$42</f>
        <v>6.4858082477276576E-5</v>
      </c>
    </row>
    <row r="118" spans="2:18">
      <c r="B118" s="86" t="s">
        <v>2908</v>
      </c>
      <c r="C118" s="89" t="s">
        <v>2615</v>
      </c>
      <c r="D118" s="88" t="s">
        <v>2685</v>
      </c>
      <c r="E118" s="88"/>
      <c r="F118" s="88" t="s">
        <v>421</v>
      </c>
      <c r="G118" s="102">
        <v>41767</v>
      </c>
      <c r="H118" s="88" t="s">
        <v>130</v>
      </c>
      <c r="I118" s="91">
        <v>4.4900000007328842</v>
      </c>
      <c r="J118" s="89" t="s">
        <v>545</v>
      </c>
      <c r="K118" s="89" t="s">
        <v>132</v>
      </c>
      <c r="L118" s="90">
        <v>5.3499999999999999E-2</v>
      </c>
      <c r="M118" s="90">
        <v>2.4700000006054261E-2</v>
      </c>
      <c r="N118" s="91">
        <v>986.57199200000014</v>
      </c>
      <c r="O118" s="103">
        <v>127.24</v>
      </c>
      <c r="P118" s="91">
        <v>1.2553141920000004</v>
      </c>
      <c r="Q118" s="92">
        <f t="shared" si="1"/>
        <v>1.2196759709898377E-4</v>
      </c>
      <c r="R118" s="92">
        <f>P118/'סכום נכסי הקרן'!$C$42</f>
        <v>1.0982795958857784E-5</v>
      </c>
    </row>
    <row r="119" spans="2:18">
      <c r="B119" s="86" t="s">
        <v>2908</v>
      </c>
      <c r="C119" s="89" t="s">
        <v>2615</v>
      </c>
      <c r="D119" s="88" t="s">
        <v>2686</v>
      </c>
      <c r="E119" s="88"/>
      <c r="F119" s="88" t="s">
        <v>421</v>
      </c>
      <c r="G119" s="102">
        <v>41281</v>
      </c>
      <c r="H119" s="88" t="s">
        <v>130</v>
      </c>
      <c r="I119" s="91">
        <v>4.5299999999250931</v>
      </c>
      <c r="J119" s="89" t="s">
        <v>545</v>
      </c>
      <c r="K119" s="89" t="s">
        <v>132</v>
      </c>
      <c r="L119" s="90">
        <v>5.3499999999999999E-2</v>
      </c>
      <c r="M119" s="90">
        <v>1.8600000000374532E-2</v>
      </c>
      <c r="N119" s="91">
        <v>4024.7145830000004</v>
      </c>
      <c r="O119" s="103">
        <v>132.68</v>
      </c>
      <c r="P119" s="91">
        <v>5.3399912800000013</v>
      </c>
      <c r="Q119" s="92">
        <f t="shared" si="1"/>
        <v>5.1883895609707779E-4</v>
      </c>
      <c r="R119" s="92">
        <f>P119/'סכום נכסי הקרן'!$C$42</f>
        <v>4.6719805307769353E-5</v>
      </c>
    </row>
    <row r="120" spans="2:18">
      <c r="B120" s="86" t="s">
        <v>2908</v>
      </c>
      <c r="C120" s="89" t="s">
        <v>2615</v>
      </c>
      <c r="D120" s="88" t="s">
        <v>2687</v>
      </c>
      <c r="E120" s="88"/>
      <c r="F120" s="88" t="s">
        <v>421</v>
      </c>
      <c r="G120" s="102">
        <v>41767</v>
      </c>
      <c r="H120" s="88" t="s">
        <v>130</v>
      </c>
      <c r="I120" s="91">
        <v>4.4899999999608848</v>
      </c>
      <c r="J120" s="89" t="s">
        <v>545</v>
      </c>
      <c r="K120" s="89" t="s">
        <v>132</v>
      </c>
      <c r="L120" s="90">
        <v>5.3499999999999999E-2</v>
      </c>
      <c r="M120" s="90">
        <v>2.4699999998826536E-2</v>
      </c>
      <c r="N120" s="91">
        <v>803.68925200000012</v>
      </c>
      <c r="O120" s="103">
        <v>127.24</v>
      </c>
      <c r="P120" s="91">
        <v>1.0226141960000001</v>
      </c>
      <c r="Q120" s="92">
        <f t="shared" si="1"/>
        <v>9.9358230027426638E-5</v>
      </c>
      <c r="R120" s="92">
        <f>P120/'סכום נכסי הקרן'!$C$42</f>
        <v>8.946894037265373E-6</v>
      </c>
    </row>
    <row r="121" spans="2:18">
      <c r="B121" s="86" t="s">
        <v>2908</v>
      </c>
      <c r="C121" s="89" t="s">
        <v>2615</v>
      </c>
      <c r="D121" s="88" t="s">
        <v>2688</v>
      </c>
      <c r="E121" s="88"/>
      <c r="F121" s="88" t="s">
        <v>421</v>
      </c>
      <c r="G121" s="102">
        <v>41281</v>
      </c>
      <c r="H121" s="88" t="s">
        <v>130</v>
      </c>
      <c r="I121" s="91">
        <v>4.529999999752075</v>
      </c>
      <c r="J121" s="89" t="s">
        <v>545</v>
      </c>
      <c r="K121" s="89" t="s">
        <v>132</v>
      </c>
      <c r="L121" s="90">
        <v>5.3499999999999999E-2</v>
      </c>
      <c r="M121" s="90">
        <v>1.8599999999095621E-2</v>
      </c>
      <c r="N121" s="91">
        <v>4833.6034360000012</v>
      </c>
      <c r="O121" s="103">
        <v>132.68</v>
      </c>
      <c r="P121" s="91">
        <v>6.4132250030000009</v>
      </c>
      <c r="Q121" s="92">
        <f t="shared" si="1"/>
        <v>6.231154305877814E-4</v>
      </c>
      <c r="R121" s="92">
        <f>P121/'סכום נכסי הקרן'!$C$42</f>
        <v>5.6109571687367721E-5</v>
      </c>
    </row>
    <row r="122" spans="2:18">
      <c r="B122" s="86" t="s">
        <v>2909</v>
      </c>
      <c r="C122" s="89" t="s">
        <v>2614</v>
      </c>
      <c r="D122" s="88">
        <v>9533</v>
      </c>
      <c r="E122" s="88"/>
      <c r="F122" s="88" t="s">
        <v>2643</v>
      </c>
      <c r="G122" s="102">
        <v>45015</v>
      </c>
      <c r="H122" s="88" t="s">
        <v>2613</v>
      </c>
      <c r="I122" s="91">
        <v>4.1299999999633004</v>
      </c>
      <c r="J122" s="89" t="s">
        <v>504</v>
      </c>
      <c r="K122" s="89" t="s">
        <v>132</v>
      </c>
      <c r="L122" s="90">
        <v>3.3593000000000005E-2</v>
      </c>
      <c r="M122" s="90">
        <v>3.1699999999734246E-2</v>
      </c>
      <c r="N122" s="91">
        <v>38648.006919000007</v>
      </c>
      <c r="O122" s="103">
        <v>102.23</v>
      </c>
      <c r="P122" s="91">
        <v>39.509856965000004</v>
      </c>
      <c r="Q122" s="92">
        <f t="shared" si="1"/>
        <v>3.8388176812276468E-3</v>
      </c>
      <c r="R122" s="92">
        <f>P122/'סכום נכסי הקרן'!$C$42</f>
        <v>3.4567337816750421E-4</v>
      </c>
    </row>
    <row r="123" spans="2:18">
      <c r="B123" s="86" t="s">
        <v>2910</v>
      </c>
      <c r="C123" s="89" t="s">
        <v>2615</v>
      </c>
      <c r="D123" s="88" t="s">
        <v>2689</v>
      </c>
      <c r="E123" s="88"/>
      <c r="F123" s="88" t="s">
        <v>2643</v>
      </c>
      <c r="G123" s="102">
        <v>44748</v>
      </c>
      <c r="H123" s="88" t="s">
        <v>2613</v>
      </c>
      <c r="I123" s="91">
        <v>1.8600000000003605</v>
      </c>
      <c r="J123" s="89" t="s">
        <v>332</v>
      </c>
      <c r="K123" s="89" t="s">
        <v>132</v>
      </c>
      <c r="L123" s="90">
        <v>7.5660000000000005E-2</v>
      </c>
      <c r="M123" s="90">
        <v>8.4800000000019832E-2</v>
      </c>
      <c r="N123" s="91">
        <v>441270.38158100011</v>
      </c>
      <c r="O123" s="103">
        <v>100.5</v>
      </c>
      <c r="P123" s="91">
        <v>443.47729539400012</v>
      </c>
      <c r="Q123" s="92">
        <f t="shared" si="1"/>
        <v>4.3088702758139773E-2</v>
      </c>
      <c r="R123" s="92">
        <f>P123/'סכום נכסי הקרן'!$C$42</f>
        <v>3.8800012608304858E-3</v>
      </c>
    </row>
    <row r="124" spans="2:18">
      <c r="B124" s="86" t="s">
        <v>2911</v>
      </c>
      <c r="C124" s="89" t="s">
        <v>2615</v>
      </c>
      <c r="D124" s="88">
        <v>7127</v>
      </c>
      <c r="E124" s="88"/>
      <c r="F124" s="88" t="s">
        <v>2643</v>
      </c>
      <c r="G124" s="102">
        <v>43631</v>
      </c>
      <c r="H124" s="88" t="s">
        <v>2613</v>
      </c>
      <c r="I124" s="91">
        <v>4.9999999999298295</v>
      </c>
      <c r="J124" s="89" t="s">
        <v>332</v>
      </c>
      <c r="K124" s="89" t="s">
        <v>132</v>
      </c>
      <c r="L124" s="90">
        <v>3.1E-2</v>
      </c>
      <c r="M124" s="90">
        <v>2.7399999999487751E-2</v>
      </c>
      <c r="N124" s="91">
        <v>25339.298606000004</v>
      </c>
      <c r="O124" s="103">
        <v>112.48</v>
      </c>
      <c r="P124" s="91">
        <v>28.501641679000002</v>
      </c>
      <c r="Q124" s="92">
        <f t="shared" si="1"/>
        <v>2.7692483452492304E-3</v>
      </c>
      <c r="R124" s="92">
        <f>P124/'סכום נכסי הקרן'!$C$42</f>
        <v>2.4936204581118421E-4</v>
      </c>
    </row>
    <row r="125" spans="2:18">
      <c r="B125" s="86" t="s">
        <v>2911</v>
      </c>
      <c r="C125" s="89" t="s">
        <v>2615</v>
      </c>
      <c r="D125" s="88">
        <v>7128</v>
      </c>
      <c r="E125" s="88"/>
      <c r="F125" s="88" t="s">
        <v>2643</v>
      </c>
      <c r="G125" s="102">
        <v>43634</v>
      </c>
      <c r="H125" s="88" t="s">
        <v>2613</v>
      </c>
      <c r="I125" s="91">
        <v>5.0200000000185918</v>
      </c>
      <c r="J125" s="89" t="s">
        <v>332</v>
      </c>
      <c r="K125" s="89" t="s">
        <v>132</v>
      </c>
      <c r="L125" s="90">
        <v>2.4900000000000002E-2</v>
      </c>
      <c r="M125" s="90">
        <v>2.7500000000633781E-2</v>
      </c>
      <c r="N125" s="91">
        <v>10659.093952000001</v>
      </c>
      <c r="O125" s="103">
        <v>111.02</v>
      </c>
      <c r="P125" s="91">
        <v>11.833725239000001</v>
      </c>
      <c r="Q125" s="92">
        <f t="shared" si="1"/>
        <v>1.1497767183137424E-3</v>
      </c>
      <c r="R125" s="92">
        <f>P125/'סכום נכסי הקרן'!$C$42</f>
        <v>1.0353375319214309E-4</v>
      </c>
    </row>
    <row r="126" spans="2:18">
      <c r="B126" s="86" t="s">
        <v>2911</v>
      </c>
      <c r="C126" s="89" t="s">
        <v>2615</v>
      </c>
      <c r="D126" s="88">
        <v>7130</v>
      </c>
      <c r="E126" s="88"/>
      <c r="F126" s="88" t="s">
        <v>2643</v>
      </c>
      <c r="G126" s="102">
        <v>43634</v>
      </c>
      <c r="H126" s="88" t="s">
        <v>2613</v>
      </c>
      <c r="I126" s="91">
        <v>5.2899999997721974</v>
      </c>
      <c r="J126" s="89" t="s">
        <v>332</v>
      </c>
      <c r="K126" s="89" t="s">
        <v>132</v>
      </c>
      <c r="L126" s="90">
        <v>3.6000000000000004E-2</v>
      </c>
      <c r="M126" s="90">
        <v>2.7699999998707061E-2</v>
      </c>
      <c r="N126" s="91">
        <v>7028.7897730000013</v>
      </c>
      <c r="O126" s="103">
        <v>115.54</v>
      </c>
      <c r="P126" s="91">
        <v>8.1210637650000024</v>
      </c>
      <c r="Q126" s="92">
        <f t="shared" si="1"/>
        <v>7.8905077280021403E-4</v>
      </c>
      <c r="R126" s="92">
        <f>P126/'סכום נכסי הקרן'!$C$42</f>
        <v>7.1051523888027843E-5</v>
      </c>
    </row>
    <row r="127" spans="2:18">
      <c r="B127" s="86" t="s">
        <v>2903</v>
      </c>
      <c r="C127" s="89" t="s">
        <v>2614</v>
      </c>
      <c r="D127" s="88">
        <v>9922</v>
      </c>
      <c r="E127" s="88"/>
      <c r="F127" s="88" t="s">
        <v>421</v>
      </c>
      <c r="G127" s="102">
        <v>40489</v>
      </c>
      <c r="H127" s="88" t="s">
        <v>130</v>
      </c>
      <c r="I127" s="91">
        <v>1.8599999999082224</v>
      </c>
      <c r="J127" s="89" t="s">
        <v>332</v>
      </c>
      <c r="K127" s="89" t="s">
        <v>132</v>
      </c>
      <c r="L127" s="90">
        <v>5.7000000000000002E-2</v>
      </c>
      <c r="M127" s="90">
        <v>2.3499999998176212E-2</v>
      </c>
      <c r="N127" s="91">
        <v>6809.405909000001</v>
      </c>
      <c r="O127" s="103">
        <v>124.81</v>
      </c>
      <c r="P127" s="91">
        <v>8.4988195730000022</v>
      </c>
      <c r="Q127" s="92">
        <f t="shared" si="1"/>
        <v>8.2575390934210144E-4</v>
      </c>
      <c r="R127" s="92">
        <f>P127/'סכום נכסי הקרן'!$C$42</f>
        <v>7.4356525128336815E-5</v>
      </c>
    </row>
    <row r="128" spans="2:18">
      <c r="B128" s="86" t="s">
        <v>2912</v>
      </c>
      <c r="C128" s="89" t="s">
        <v>2615</v>
      </c>
      <c r="D128" s="88" t="s">
        <v>2690</v>
      </c>
      <c r="E128" s="88"/>
      <c r="F128" s="88" t="s">
        <v>465</v>
      </c>
      <c r="G128" s="102">
        <v>43801</v>
      </c>
      <c r="H128" s="88" t="s">
        <v>327</v>
      </c>
      <c r="I128" s="91">
        <v>4.7100000000063336</v>
      </c>
      <c r="J128" s="89" t="s">
        <v>340</v>
      </c>
      <c r="K128" s="89" t="s">
        <v>133</v>
      </c>
      <c r="L128" s="90">
        <v>2.3629999999999998E-2</v>
      </c>
      <c r="M128" s="90">
        <v>5.9000000000049679E-2</v>
      </c>
      <c r="N128" s="91">
        <v>47152.947377000004</v>
      </c>
      <c r="O128" s="103">
        <v>84.99</v>
      </c>
      <c r="P128" s="91">
        <v>161.04256013800003</v>
      </c>
      <c r="Q128" s="92">
        <f t="shared" si="1"/>
        <v>1.5647058095795387E-2</v>
      </c>
      <c r="R128" s="92">
        <f>P128/'סכום נכסי הקרן'!$C$42</f>
        <v>1.4089680415942734E-3</v>
      </c>
    </row>
    <row r="129" spans="2:18">
      <c r="B129" s="86" t="s">
        <v>2913</v>
      </c>
      <c r="C129" s="89" t="s">
        <v>2615</v>
      </c>
      <c r="D129" s="88">
        <v>9365</v>
      </c>
      <c r="E129" s="88"/>
      <c r="F129" s="88" t="s">
        <v>313</v>
      </c>
      <c r="G129" s="102">
        <v>44906</v>
      </c>
      <c r="H129" s="88" t="s">
        <v>2613</v>
      </c>
      <c r="I129" s="91">
        <v>2.1899999989649914</v>
      </c>
      <c r="J129" s="89" t="s">
        <v>332</v>
      </c>
      <c r="K129" s="89" t="s">
        <v>132</v>
      </c>
      <c r="L129" s="90">
        <v>7.6799999999999993E-2</v>
      </c>
      <c r="M129" s="90">
        <v>8.0699999968949762E-2</v>
      </c>
      <c r="N129" s="91">
        <v>309.36194700000004</v>
      </c>
      <c r="O129" s="103">
        <v>99.94</v>
      </c>
      <c r="P129" s="91">
        <v>0.30917632800000006</v>
      </c>
      <c r="Q129" s="92">
        <f t="shared" si="1"/>
        <v>3.0039884872143032E-5</v>
      </c>
      <c r="R129" s="92">
        <f>P129/'סכום נכסי הקרן'!$C$42</f>
        <v>2.7049965238765403E-6</v>
      </c>
    </row>
    <row r="130" spans="2:18">
      <c r="B130" s="86" t="s">
        <v>2913</v>
      </c>
      <c r="C130" s="89" t="s">
        <v>2615</v>
      </c>
      <c r="D130" s="88">
        <v>9509</v>
      </c>
      <c r="E130" s="88"/>
      <c r="F130" s="88" t="s">
        <v>313</v>
      </c>
      <c r="G130" s="102">
        <v>44991</v>
      </c>
      <c r="H130" s="88" t="s">
        <v>2613</v>
      </c>
      <c r="I130" s="91">
        <v>2.1900000000382644</v>
      </c>
      <c r="J130" s="89" t="s">
        <v>332</v>
      </c>
      <c r="K130" s="89" t="s">
        <v>132</v>
      </c>
      <c r="L130" s="90">
        <v>7.6799999999999993E-2</v>
      </c>
      <c r="M130" s="90">
        <v>7.6600000000817167E-2</v>
      </c>
      <c r="N130" s="91">
        <v>15299.726652000001</v>
      </c>
      <c r="O130" s="103">
        <v>100.78</v>
      </c>
      <c r="P130" s="91">
        <v>15.419066139000002</v>
      </c>
      <c r="Q130" s="92">
        <f t="shared" si="1"/>
        <v>1.4981320680266276E-3</v>
      </c>
      <c r="R130" s="92">
        <f>P130/'סכום נכסי הקרן'!$C$42</f>
        <v>1.34902049510781E-4</v>
      </c>
    </row>
    <row r="131" spans="2:18">
      <c r="B131" s="86" t="s">
        <v>2913</v>
      </c>
      <c r="C131" s="89" t="s">
        <v>2615</v>
      </c>
      <c r="D131" s="88">
        <v>9316</v>
      </c>
      <c r="E131" s="88"/>
      <c r="F131" s="88" t="s">
        <v>313</v>
      </c>
      <c r="G131" s="102">
        <v>44885</v>
      </c>
      <c r="H131" s="88" t="s">
        <v>2613</v>
      </c>
      <c r="I131" s="91">
        <v>2.1900000000025246</v>
      </c>
      <c r="J131" s="89" t="s">
        <v>332</v>
      </c>
      <c r="K131" s="89" t="s">
        <v>132</v>
      </c>
      <c r="L131" s="90">
        <v>7.6799999999999993E-2</v>
      </c>
      <c r="M131" s="90">
        <v>8.4000000000252484E-2</v>
      </c>
      <c r="N131" s="91">
        <v>119691.47730900001</v>
      </c>
      <c r="O131" s="103">
        <v>99.28</v>
      </c>
      <c r="P131" s="91">
        <v>118.82971183000001</v>
      </c>
      <c r="Q131" s="92">
        <f t="shared" si="1"/>
        <v>1.1545615040628636E-2</v>
      </c>
      <c r="R131" s="92">
        <f>P131/'סכום נכסי הקרן'!$C$42</f>
        <v>1.0396460799980813E-3</v>
      </c>
    </row>
    <row r="132" spans="2:18">
      <c r="B132" s="86" t="s">
        <v>2914</v>
      </c>
      <c r="C132" s="89" t="s">
        <v>2615</v>
      </c>
      <c r="D132" s="88" t="s">
        <v>2691</v>
      </c>
      <c r="E132" s="88"/>
      <c r="F132" s="88" t="s">
        <v>473</v>
      </c>
      <c r="G132" s="102">
        <v>45015</v>
      </c>
      <c r="H132" s="88" t="s">
        <v>130</v>
      </c>
      <c r="I132" s="91">
        <v>5.2700000000202039</v>
      </c>
      <c r="J132" s="89" t="s">
        <v>340</v>
      </c>
      <c r="K132" s="89" t="s">
        <v>132</v>
      </c>
      <c r="L132" s="90">
        <v>4.4999999999999998E-2</v>
      </c>
      <c r="M132" s="90">
        <v>3.6000000000143452E-2</v>
      </c>
      <c r="N132" s="91">
        <v>78570.234672999999</v>
      </c>
      <c r="O132" s="103">
        <v>106.46</v>
      </c>
      <c r="P132" s="91">
        <v>83.645866653000013</v>
      </c>
      <c r="Q132" s="92">
        <f t="shared" si="1"/>
        <v>8.1271170420484061E-3</v>
      </c>
      <c r="R132" s="92">
        <f>P132/'סכום נכסי הקרן'!$C$42</f>
        <v>7.3182115848470009E-4</v>
      </c>
    </row>
    <row r="133" spans="2:18">
      <c r="B133" s="86" t="s">
        <v>2915</v>
      </c>
      <c r="C133" s="89" t="s">
        <v>2615</v>
      </c>
      <c r="D133" s="88" t="s">
        <v>2692</v>
      </c>
      <c r="E133" s="88"/>
      <c r="F133" s="88" t="s">
        <v>473</v>
      </c>
      <c r="G133" s="102">
        <v>44074</v>
      </c>
      <c r="H133" s="88" t="s">
        <v>130</v>
      </c>
      <c r="I133" s="91">
        <v>8.939999999925595</v>
      </c>
      <c r="J133" s="89" t="s">
        <v>545</v>
      </c>
      <c r="K133" s="89" t="s">
        <v>132</v>
      </c>
      <c r="L133" s="90">
        <v>2.35E-2</v>
      </c>
      <c r="M133" s="90">
        <v>3.7799999999589724E-2</v>
      </c>
      <c r="N133" s="91">
        <v>29501.830648000003</v>
      </c>
      <c r="O133" s="103">
        <v>97.49</v>
      </c>
      <c r="P133" s="91">
        <v>28.761334081000005</v>
      </c>
      <c r="Q133" s="92">
        <f t="shared" si="1"/>
        <v>2.7944803218003275E-3</v>
      </c>
      <c r="R133" s="92">
        <f>P133/'סכום נכסי הקרן'!$C$42</f>
        <v>2.5163410541300199E-4</v>
      </c>
    </row>
    <row r="134" spans="2:18">
      <c r="B134" s="86" t="s">
        <v>2915</v>
      </c>
      <c r="C134" s="89" t="s">
        <v>2615</v>
      </c>
      <c r="D134" s="88" t="s">
        <v>2693</v>
      </c>
      <c r="E134" s="88"/>
      <c r="F134" s="88" t="s">
        <v>473</v>
      </c>
      <c r="G134" s="102">
        <v>44189</v>
      </c>
      <c r="H134" s="88" t="s">
        <v>130</v>
      </c>
      <c r="I134" s="91">
        <v>8.8399999998091197</v>
      </c>
      <c r="J134" s="89" t="s">
        <v>545</v>
      </c>
      <c r="K134" s="89" t="s">
        <v>132</v>
      </c>
      <c r="L134" s="90">
        <v>2.4700000000000003E-2</v>
      </c>
      <c r="M134" s="90">
        <v>4.029999999912981E-2</v>
      </c>
      <c r="N134" s="91">
        <v>3689.7313040000004</v>
      </c>
      <c r="O134" s="103">
        <v>96.55</v>
      </c>
      <c r="P134" s="91">
        <v>3.5624353770000003</v>
      </c>
      <c r="Q134" s="92">
        <f t="shared" si="1"/>
        <v>3.4612982592098528E-4</v>
      </c>
      <c r="R134" s="92">
        <f>P134/'סכום נכסי הקרן'!$C$42</f>
        <v>3.1167894947377126E-5</v>
      </c>
    </row>
    <row r="135" spans="2:18">
      <c r="B135" s="86" t="s">
        <v>2915</v>
      </c>
      <c r="C135" s="89" t="s">
        <v>2615</v>
      </c>
      <c r="D135" s="88" t="s">
        <v>2694</v>
      </c>
      <c r="E135" s="88"/>
      <c r="F135" s="88" t="s">
        <v>473</v>
      </c>
      <c r="G135" s="102">
        <v>44322</v>
      </c>
      <c r="H135" s="88" t="s">
        <v>130</v>
      </c>
      <c r="I135" s="91">
        <v>8.7100000002030846</v>
      </c>
      <c r="J135" s="89" t="s">
        <v>545</v>
      </c>
      <c r="K135" s="89" t="s">
        <v>132</v>
      </c>
      <c r="L135" s="90">
        <v>2.5600000000000001E-2</v>
      </c>
      <c r="M135" s="90">
        <v>4.410000000083622E-2</v>
      </c>
      <c r="N135" s="91">
        <v>16981.484700000005</v>
      </c>
      <c r="O135" s="103">
        <v>93.66</v>
      </c>
      <c r="P135" s="91">
        <v>15.904857987000002</v>
      </c>
      <c r="Q135" s="92">
        <f t="shared" si="1"/>
        <v>1.5453320955324385E-3</v>
      </c>
      <c r="R135" s="92">
        <f>P135/'סכום נכסי הקרן'!$C$42</f>
        <v>1.3915226254833141E-4</v>
      </c>
    </row>
    <row r="136" spans="2:18">
      <c r="B136" s="86" t="s">
        <v>2915</v>
      </c>
      <c r="C136" s="89" t="s">
        <v>2615</v>
      </c>
      <c r="D136" s="88" t="s">
        <v>2695</v>
      </c>
      <c r="E136" s="88"/>
      <c r="F136" s="88" t="s">
        <v>473</v>
      </c>
      <c r="G136" s="102">
        <v>44418</v>
      </c>
      <c r="H136" s="88" t="s">
        <v>130</v>
      </c>
      <c r="I136" s="91">
        <v>8.8299999999022205</v>
      </c>
      <c r="J136" s="89" t="s">
        <v>545</v>
      </c>
      <c r="K136" s="89" t="s">
        <v>132</v>
      </c>
      <c r="L136" s="90">
        <v>2.2700000000000001E-2</v>
      </c>
      <c r="M136" s="90">
        <v>4.219999999956256E-2</v>
      </c>
      <c r="N136" s="91">
        <v>16935.600170000005</v>
      </c>
      <c r="O136" s="103">
        <v>91.79</v>
      </c>
      <c r="P136" s="91">
        <v>15.545187344000002</v>
      </c>
      <c r="Q136" s="92">
        <f t="shared" si="1"/>
        <v>1.5103861319216356E-3</v>
      </c>
      <c r="R136" s="92">
        <f>P136/'סכום נכסי הקרן'!$C$42</f>
        <v>1.3600548916710593E-4</v>
      </c>
    </row>
    <row r="137" spans="2:18">
      <c r="B137" s="86" t="s">
        <v>2915</v>
      </c>
      <c r="C137" s="89" t="s">
        <v>2615</v>
      </c>
      <c r="D137" s="88" t="s">
        <v>2696</v>
      </c>
      <c r="E137" s="88"/>
      <c r="F137" s="88" t="s">
        <v>473</v>
      </c>
      <c r="G137" s="102">
        <v>44530</v>
      </c>
      <c r="H137" s="88" t="s">
        <v>130</v>
      </c>
      <c r="I137" s="91">
        <v>8.8900000002816881</v>
      </c>
      <c r="J137" s="89" t="s">
        <v>545</v>
      </c>
      <c r="K137" s="89" t="s">
        <v>132</v>
      </c>
      <c r="L137" s="90">
        <v>1.7899999999999999E-2</v>
      </c>
      <c r="M137" s="90">
        <v>4.4900000001294238E-2</v>
      </c>
      <c r="N137" s="91">
        <v>13971.937426000002</v>
      </c>
      <c r="O137" s="103">
        <v>84.61</v>
      </c>
      <c r="P137" s="91">
        <v>11.821656703</v>
      </c>
      <c r="Q137" s="92">
        <f t="shared" si="1"/>
        <v>1.1486041271442939E-3</v>
      </c>
      <c r="R137" s="92">
        <f>P137/'סכום נכסי הקרן'!$C$42</f>
        <v>1.0342816506985878E-4</v>
      </c>
    </row>
    <row r="138" spans="2:18">
      <c r="B138" s="86" t="s">
        <v>2915</v>
      </c>
      <c r="C138" s="89" t="s">
        <v>2615</v>
      </c>
      <c r="D138" s="88" t="s">
        <v>2697</v>
      </c>
      <c r="E138" s="88"/>
      <c r="F138" s="88" t="s">
        <v>473</v>
      </c>
      <c r="G138" s="102">
        <v>44612</v>
      </c>
      <c r="H138" s="88" t="s">
        <v>130</v>
      </c>
      <c r="I138" s="91">
        <v>8.7100000001775015</v>
      </c>
      <c r="J138" s="89" t="s">
        <v>545</v>
      </c>
      <c r="K138" s="89" t="s">
        <v>132</v>
      </c>
      <c r="L138" s="90">
        <v>2.3599999999999999E-2</v>
      </c>
      <c r="M138" s="90">
        <v>4.6000000000828802E-2</v>
      </c>
      <c r="N138" s="91">
        <v>16361.952177000001</v>
      </c>
      <c r="O138" s="103">
        <v>88.49</v>
      </c>
      <c r="P138" s="91">
        <v>14.478691933000002</v>
      </c>
      <c r="Q138" s="92">
        <f t="shared" si="1"/>
        <v>1.4067643586430914E-3</v>
      </c>
      <c r="R138" s="92">
        <f>P138/'סכום נכסי הקרן'!$C$42</f>
        <v>1.2667467655882214E-4</v>
      </c>
    </row>
    <row r="139" spans="2:18">
      <c r="B139" s="86" t="s">
        <v>2915</v>
      </c>
      <c r="C139" s="89" t="s">
        <v>2615</v>
      </c>
      <c r="D139" s="88" t="s">
        <v>2698</v>
      </c>
      <c r="E139" s="88"/>
      <c r="F139" s="88" t="s">
        <v>473</v>
      </c>
      <c r="G139" s="102">
        <v>44662</v>
      </c>
      <c r="H139" s="88" t="s">
        <v>130</v>
      </c>
      <c r="I139" s="91">
        <v>8.7600000002677731</v>
      </c>
      <c r="J139" s="89" t="s">
        <v>545</v>
      </c>
      <c r="K139" s="89" t="s">
        <v>132</v>
      </c>
      <c r="L139" s="90">
        <v>2.4E-2</v>
      </c>
      <c r="M139" s="90">
        <v>4.3900000001476334E-2</v>
      </c>
      <c r="N139" s="91">
        <v>18633.114123000003</v>
      </c>
      <c r="O139" s="103">
        <v>89.79</v>
      </c>
      <c r="P139" s="91">
        <v>16.730671727000001</v>
      </c>
      <c r="Q139" s="92">
        <f t="shared" ref="Q139:Q202" si="2">IFERROR(P139/$P$10,0)</f>
        <v>1.6255689941200749E-3</v>
      </c>
      <c r="R139" s="92">
        <f>P139/'סכום נכסי הקרן'!$C$42</f>
        <v>1.463773412292241E-4</v>
      </c>
    </row>
    <row r="140" spans="2:18">
      <c r="B140" s="86" t="s">
        <v>2916</v>
      </c>
      <c r="C140" s="89" t="s">
        <v>2614</v>
      </c>
      <c r="D140" s="88">
        <v>7490</v>
      </c>
      <c r="E140" s="88"/>
      <c r="F140" s="88" t="s">
        <v>313</v>
      </c>
      <c r="G140" s="102">
        <v>43899</v>
      </c>
      <c r="H140" s="88" t="s">
        <v>2613</v>
      </c>
      <c r="I140" s="91">
        <v>3.2400000000406797</v>
      </c>
      <c r="J140" s="89" t="s">
        <v>128</v>
      </c>
      <c r="K140" s="89" t="s">
        <v>132</v>
      </c>
      <c r="L140" s="90">
        <v>2.3889999999999998E-2</v>
      </c>
      <c r="M140" s="90">
        <v>5.1100000000673766E-2</v>
      </c>
      <c r="N140" s="91">
        <v>42854.105073000006</v>
      </c>
      <c r="O140" s="103">
        <v>91.78</v>
      </c>
      <c r="P140" s="91">
        <v>39.331495585000006</v>
      </c>
      <c r="Q140" s="92">
        <f t="shared" si="2"/>
        <v>3.8214879090698105E-3</v>
      </c>
      <c r="R140" s="92">
        <f>P140/'סכום נכסי הקרן'!$C$42</f>
        <v>3.4411288705224062E-4</v>
      </c>
    </row>
    <row r="141" spans="2:18">
      <c r="B141" s="86" t="s">
        <v>2916</v>
      </c>
      <c r="C141" s="89" t="s">
        <v>2614</v>
      </c>
      <c r="D141" s="88">
        <v>7491</v>
      </c>
      <c r="E141" s="88"/>
      <c r="F141" s="88" t="s">
        <v>313</v>
      </c>
      <c r="G141" s="102">
        <v>43899</v>
      </c>
      <c r="H141" s="88" t="s">
        <v>2613</v>
      </c>
      <c r="I141" s="91">
        <v>3.3800000000174735</v>
      </c>
      <c r="J141" s="89" t="s">
        <v>128</v>
      </c>
      <c r="K141" s="89" t="s">
        <v>132</v>
      </c>
      <c r="L141" s="90">
        <v>1.2969999999999999E-2</v>
      </c>
      <c r="M141" s="90">
        <v>2.2300000000087371E-2</v>
      </c>
      <c r="N141" s="91">
        <v>26775.490034000002</v>
      </c>
      <c r="O141" s="103">
        <v>106.87</v>
      </c>
      <c r="P141" s="91">
        <v>28.614968125000004</v>
      </c>
      <c r="Q141" s="92">
        <f t="shared" si="2"/>
        <v>2.7802592574132728E-3</v>
      </c>
      <c r="R141" s="92">
        <f>P141/'סכום נכסי הקרן'!$C$42</f>
        <v>2.5035354359006102E-4</v>
      </c>
    </row>
    <row r="142" spans="2:18">
      <c r="B142" s="86" t="s">
        <v>2917</v>
      </c>
      <c r="C142" s="89" t="s">
        <v>2615</v>
      </c>
      <c r="D142" s="88" t="s">
        <v>2699</v>
      </c>
      <c r="E142" s="88"/>
      <c r="F142" s="88" t="s">
        <v>473</v>
      </c>
      <c r="G142" s="102">
        <v>43924</v>
      </c>
      <c r="H142" s="88" t="s">
        <v>130</v>
      </c>
      <c r="I142" s="91">
        <v>8.069999999859375</v>
      </c>
      <c r="J142" s="89" t="s">
        <v>545</v>
      </c>
      <c r="K142" s="89" t="s">
        <v>132</v>
      </c>
      <c r="L142" s="90">
        <v>3.1400000000000004E-2</v>
      </c>
      <c r="M142" s="90">
        <v>2.9099999999863915E-2</v>
      </c>
      <c r="N142" s="91">
        <v>4015.6837300000007</v>
      </c>
      <c r="O142" s="103">
        <v>109.79</v>
      </c>
      <c r="P142" s="91">
        <v>4.4088190660000004</v>
      </c>
      <c r="Q142" s="92">
        <f t="shared" si="2"/>
        <v>4.2836532156740394E-4</v>
      </c>
      <c r="R142" s="92">
        <f>P142/'סכום נכסי הקרן'!$C$42</f>
        <v>3.8572940965682904E-5</v>
      </c>
    </row>
    <row r="143" spans="2:18">
      <c r="B143" s="86" t="s">
        <v>2917</v>
      </c>
      <c r="C143" s="89" t="s">
        <v>2615</v>
      </c>
      <c r="D143" s="88" t="s">
        <v>2700</v>
      </c>
      <c r="E143" s="88"/>
      <c r="F143" s="88" t="s">
        <v>473</v>
      </c>
      <c r="G143" s="102">
        <v>44015</v>
      </c>
      <c r="H143" s="88" t="s">
        <v>130</v>
      </c>
      <c r="I143" s="91">
        <v>7.7900000001895684</v>
      </c>
      <c r="J143" s="89" t="s">
        <v>545</v>
      </c>
      <c r="K143" s="89" t="s">
        <v>132</v>
      </c>
      <c r="L143" s="90">
        <v>3.1E-2</v>
      </c>
      <c r="M143" s="90">
        <v>4.0600000002467385E-2</v>
      </c>
      <c r="N143" s="91">
        <v>3310.4528390000005</v>
      </c>
      <c r="O143" s="103">
        <v>100.39</v>
      </c>
      <c r="P143" s="91">
        <v>3.3233634030000001</v>
      </c>
      <c r="Q143" s="92">
        <f t="shared" si="2"/>
        <v>3.2290135101938809E-4</v>
      </c>
      <c r="R143" s="92">
        <f>P143/'סכום נכסי הקרן'!$C$42</f>
        <v>2.9076244325838262E-5</v>
      </c>
    </row>
    <row r="144" spans="2:18">
      <c r="B144" s="86" t="s">
        <v>2917</v>
      </c>
      <c r="C144" s="89" t="s">
        <v>2615</v>
      </c>
      <c r="D144" s="88" t="s">
        <v>2701</v>
      </c>
      <c r="E144" s="88"/>
      <c r="F144" s="88" t="s">
        <v>473</v>
      </c>
      <c r="G144" s="102">
        <v>44108</v>
      </c>
      <c r="H144" s="88" t="s">
        <v>130</v>
      </c>
      <c r="I144" s="91">
        <v>7.6900000000134288</v>
      </c>
      <c r="J144" s="89" t="s">
        <v>545</v>
      </c>
      <c r="K144" s="89" t="s">
        <v>132</v>
      </c>
      <c r="L144" s="90">
        <v>3.1E-2</v>
      </c>
      <c r="M144" s="90">
        <v>4.5000000000959182E-2</v>
      </c>
      <c r="N144" s="91">
        <v>5369.5702330000013</v>
      </c>
      <c r="O144" s="103">
        <v>97.08</v>
      </c>
      <c r="P144" s="91">
        <v>5.212778697000001</v>
      </c>
      <c r="Q144" s="92">
        <f t="shared" si="2"/>
        <v>5.0647885281126625E-4</v>
      </c>
      <c r="R144" s="92">
        <f>P144/'סכום נכסי הקרן'!$C$42</f>
        <v>4.5606817140032413E-5</v>
      </c>
    </row>
    <row r="145" spans="2:18">
      <c r="B145" s="86" t="s">
        <v>2917</v>
      </c>
      <c r="C145" s="89" t="s">
        <v>2615</v>
      </c>
      <c r="D145" s="88" t="s">
        <v>2702</v>
      </c>
      <c r="E145" s="88"/>
      <c r="F145" s="88" t="s">
        <v>473</v>
      </c>
      <c r="G145" s="102">
        <v>44200</v>
      </c>
      <c r="H145" s="88" t="s">
        <v>130</v>
      </c>
      <c r="I145" s="91">
        <v>7.5899999999163787</v>
      </c>
      <c r="J145" s="89" t="s">
        <v>545</v>
      </c>
      <c r="K145" s="89" t="s">
        <v>132</v>
      </c>
      <c r="L145" s="90">
        <v>3.1E-2</v>
      </c>
      <c r="M145" s="90">
        <v>4.8799999999847951E-2</v>
      </c>
      <c r="N145" s="91">
        <v>2785.8052930000003</v>
      </c>
      <c r="O145" s="103">
        <v>94.44</v>
      </c>
      <c r="P145" s="91">
        <v>2.6309144580000008</v>
      </c>
      <c r="Q145" s="92">
        <f t="shared" si="2"/>
        <v>2.5562231086067038E-4</v>
      </c>
      <c r="R145" s="92">
        <f>P145/'סכום נכסי הקרן'!$C$42</f>
        <v>2.3017979770775121E-5</v>
      </c>
    </row>
    <row r="146" spans="2:18">
      <c r="B146" s="86" t="s">
        <v>2917</v>
      </c>
      <c r="C146" s="89" t="s">
        <v>2615</v>
      </c>
      <c r="D146" s="88" t="s">
        <v>2703</v>
      </c>
      <c r="E146" s="88"/>
      <c r="F146" s="88" t="s">
        <v>473</v>
      </c>
      <c r="G146" s="102">
        <v>44290</v>
      </c>
      <c r="H146" s="88" t="s">
        <v>130</v>
      </c>
      <c r="I146" s="91">
        <v>7.5399999998426468</v>
      </c>
      <c r="J146" s="89" t="s">
        <v>545</v>
      </c>
      <c r="K146" s="89" t="s">
        <v>132</v>
      </c>
      <c r="L146" s="90">
        <v>3.1E-2</v>
      </c>
      <c r="M146" s="90">
        <v>5.1299999998164217E-2</v>
      </c>
      <c r="N146" s="91">
        <v>5350.829310000001</v>
      </c>
      <c r="O146" s="103">
        <v>92.64</v>
      </c>
      <c r="P146" s="91">
        <v>4.9570084070000009</v>
      </c>
      <c r="Q146" s="92">
        <f t="shared" si="2"/>
        <v>4.8162795263072381E-4</v>
      </c>
      <c r="R146" s="92">
        <f>P146/'סכום נכסי הקרן'!$C$42</f>
        <v>4.3369072258862547E-5</v>
      </c>
    </row>
    <row r="147" spans="2:18">
      <c r="B147" s="86" t="s">
        <v>2917</v>
      </c>
      <c r="C147" s="89" t="s">
        <v>2615</v>
      </c>
      <c r="D147" s="88" t="s">
        <v>2704</v>
      </c>
      <c r="E147" s="88"/>
      <c r="F147" s="88" t="s">
        <v>473</v>
      </c>
      <c r="G147" s="102">
        <v>44496</v>
      </c>
      <c r="H147" s="88" t="s">
        <v>130</v>
      </c>
      <c r="I147" s="91">
        <v>7.0500000000000016</v>
      </c>
      <c r="J147" s="89" t="s">
        <v>545</v>
      </c>
      <c r="K147" s="89" t="s">
        <v>132</v>
      </c>
      <c r="L147" s="90">
        <v>3.1E-2</v>
      </c>
      <c r="M147" s="90">
        <v>7.239999999872257E-2</v>
      </c>
      <c r="N147" s="91">
        <v>5994.0734730000013</v>
      </c>
      <c r="O147" s="103">
        <v>78.36</v>
      </c>
      <c r="P147" s="91">
        <v>4.6969558400000002</v>
      </c>
      <c r="Q147" s="92">
        <f t="shared" si="2"/>
        <v>4.5636098208378956E-4</v>
      </c>
      <c r="R147" s="92">
        <f>P147/'סכום נכסי הקרן'!$C$42</f>
        <v>4.1093861558513674E-5</v>
      </c>
    </row>
    <row r="148" spans="2:18">
      <c r="B148" s="86" t="s">
        <v>2917</v>
      </c>
      <c r="C148" s="89" t="s">
        <v>2615</v>
      </c>
      <c r="D148" s="88" t="s">
        <v>2705</v>
      </c>
      <c r="E148" s="88"/>
      <c r="F148" s="88" t="s">
        <v>473</v>
      </c>
      <c r="G148" s="102">
        <v>44615</v>
      </c>
      <c r="H148" s="88" t="s">
        <v>130</v>
      </c>
      <c r="I148" s="91">
        <v>7.2899999998030101</v>
      </c>
      <c r="J148" s="89" t="s">
        <v>545</v>
      </c>
      <c r="K148" s="89" t="s">
        <v>132</v>
      </c>
      <c r="L148" s="90">
        <v>3.1E-2</v>
      </c>
      <c r="M148" s="90">
        <v>6.1799999997701784E-2</v>
      </c>
      <c r="N148" s="91">
        <v>7276.2581810000011</v>
      </c>
      <c r="O148" s="103">
        <v>83.72</v>
      </c>
      <c r="P148" s="91">
        <v>6.091683380000001</v>
      </c>
      <c r="Q148" s="92">
        <f t="shared" si="2"/>
        <v>5.9187412114147082E-4</v>
      </c>
      <c r="R148" s="92">
        <f>P148/'סכום נכסי הקרן'!$C$42</f>
        <v>5.3296390684400954E-5</v>
      </c>
    </row>
    <row r="149" spans="2:18">
      <c r="B149" s="86" t="s">
        <v>2917</v>
      </c>
      <c r="C149" s="89" t="s">
        <v>2615</v>
      </c>
      <c r="D149" s="88" t="s">
        <v>2706</v>
      </c>
      <c r="E149" s="88"/>
      <c r="F149" s="88" t="s">
        <v>473</v>
      </c>
      <c r="G149" s="102">
        <v>44753</v>
      </c>
      <c r="H149" s="88" t="s">
        <v>130</v>
      </c>
      <c r="I149" s="91">
        <v>7.7999999997897129</v>
      </c>
      <c r="J149" s="89" t="s">
        <v>545</v>
      </c>
      <c r="K149" s="89" t="s">
        <v>132</v>
      </c>
      <c r="L149" s="90">
        <v>3.2599999999999997E-2</v>
      </c>
      <c r="M149" s="90">
        <v>3.8999999998948563E-2</v>
      </c>
      <c r="N149" s="91">
        <v>10741.143261000001</v>
      </c>
      <c r="O149" s="103">
        <v>97.4</v>
      </c>
      <c r="P149" s="91">
        <v>10.461873699000002</v>
      </c>
      <c r="Q149" s="92">
        <f t="shared" si="2"/>
        <v>1.016486234563408E-3</v>
      </c>
      <c r="R149" s="92">
        <f>P149/'סכום נכסי הקרן'!$C$42</f>
        <v>9.1531367139564466E-5</v>
      </c>
    </row>
    <row r="150" spans="2:18">
      <c r="B150" s="86" t="s">
        <v>2917</v>
      </c>
      <c r="C150" s="89" t="s">
        <v>2615</v>
      </c>
      <c r="D150" s="88" t="s">
        <v>2707</v>
      </c>
      <c r="E150" s="88"/>
      <c r="F150" s="88" t="s">
        <v>473</v>
      </c>
      <c r="G150" s="102">
        <v>44959</v>
      </c>
      <c r="H150" s="88" t="s">
        <v>130</v>
      </c>
      <c r="I150" s="91">
        <v>7.6500000001672417</v>
      </c>
      <c r="J150" s="89" t="s">
        <v>545</v>
      </c>
      <c r="K150" s="89" t="s">
        <v>132</v>
      </c>
      <c r="L150" s="90">
        <v>3.8100000000000002E-2</v>
      </c>
      <c r="M150" s="90">
        <v>4.1200000001337923E-2</v>
      </c>
      <c r="N150" s="91">
        <v>5197.3272690000013</v>
      </c>
      <c r="O150" s="103">
        <v>97.79</v>
      </c>
      <c r="P150" s="91">
        <v>5.0824664110000013</v>
      </c>
      <c r="Q150" s="92">
        <f t="shared" si="2"/>
        <v>4.9381757924550423E-4</v>
      </c>
      <c r="R150" s="92">
        <f>P150/'סכום נכסי הקרן'!$C$42</f>
        <v>4.4466709542116946E-5</v>
      </c>
    </row>
    <row r="151" spans="2:18">
      <c r="B151" s="86" t="s">
        <v>2917</v>
      </c>
      <c r="C151" s="89" t="s">
        <v>2615</v>
      </c>
      <c r="D151" s="88" t="s">
        <v>2708</v>
      </c>
      <c r="E151" s="88"/>
      <c r="F151" s="88" t="s">
        <v>473</v>
      </c>
      <c r="G151" s="102">
        <v>43011</v>
      </c>
      <c r="H151" s="88" t="s">
        <v>130</v>
      </c>
      <c r="I151" s="91">
        <v>7.7899999995839462</v>
      </c>
      <c r="J151" s="89" t="s">
        <v>545</v>
      </c>
      <c r="K151" s="89" t="s">
        <v>132</v>
      </c>
      <c r="L151" s="90">
        <v>3.9E-2</v>
      </c>
      <c r="M151" s="90">
        <v>3.4899999997181567E-2</v>
      </c>
      <c r="N151" s="91">
        <v>3305.3634810000008</v>
      </c>
      <c r="O151" s="103">
        <v>112.71</v>
      </c>
      <c r="P151" s="91">
        <v>3.7254752450000006</v>
      </c>
      <c r="Q151" s="92">
        <f t="shared" si="2"/>
        <v>3.6197094446965177E-4</v>
      </c>
      <c r="R151" s="92">
        <f>P151/'סכום נכסי הקרן'!$C$42</f>
        <v>3.259433751834035E-5</v>
      </c>
    </row>
    <row r="152" spans="2:18">
      <c r="B152" s="86" t="s">
        <v>2917</v>
      </c>
      <c r="C152" s="89" t="s">
        <v>2615</v>
      </c>
      <c r="D152" s="88" t="s">
        <v>2709</v>
      </c>
      <c r="E152" s="88"/>
      <c r="F152" s="88" t="s">
        <v>473</v>
      </c>
      <c r="G152" s="102">
        <v>43104</v>
      </c>
      <c r="H152" s="88" t="s">
        <v>130</v>
      </c>
      <c r="I152" s="91">
        <v>7.6000000004855863</v>
      </c>
      <c r="J152" s="89" t="s">
        <v>545</v>
      </c>
      <c r="K152" s="89" t="s">
        <v>132</v>
      </c>
      <c r="L152" s="90">
        <v>3.8199999999999998E-2</v>
      </c>
      <c r="M152" s="90">
        <v>4.3200000002589792E-2</v>
      </c>
      <c r="N152" s="91">
        <v>5873.2720970000009</v>
      </c>
      <c r="O152" s="103">
        <v>105.19</v>
      </c>
      <c r="P152" s="91">
        <v>6.1780952450000015</v>
      </c>
      <c r="Q152" s="92">
        <f t="shared" si="2"/>
        <v>6.0026998538172138E-4</v>
      </c>
      <c r="R152" s="92">
        <f>P152/'סכום נכסי הקרן'!$C$42</f>
        <v>5.405241167720701E-5</v>
      </c>
    </row>
    <row r="153" spans="2:18">
      <c r="B153" s="86" t="s">
        <v>2917</v>
      </c>
      <c r="C153" s="89" t="s">
        <v>2615</v>
      </c>
      <c r="D153" s="88" t="s">
        <v>2710</v>
      </c>
      <c r="E153" s="88"/>
      <c r="F153" s="88" t="s">
        <v>473</v>
      </c>
      <c r="G153" s="102">
        <v>43194</v>
      </c>
      <c r="H153" s="88" t="s">
        <v>130</v>
      </c>
      <c r="I153" s="91">
        <v>7.789999999803471</v>
      </c>
      <c r="J153" s="89" t="s">
        <v>545</v>
      </c>
      <c r="K153" s="89" t="s">
        <v>132</v>
      </c>
      <c r="L153" s="90">
        <v>3.7900000000000003E-2</v>
      </c>
      <c r="M153" s="90">
        <v>3.5499999999171264E-2</v>
      </c>
      <c r="N153" s="91">
        <v>3789.4202940000005</v>
      </c>
      <c r="O153" s="103">
        <v>111.45</v>
      </c>
      <c r="P153" s="91">
        <v>4.2233090770000006</v>
      </c>
      <c r="Q153" s="92">
        <f t="shared" si="2"/>
        <v>4.1034098332572421E-4</v>
      </c>
      <c r="R153" s="92">
        <f>P153/'סכום נכסי הקרן'!$C$42</f>
        <v>3.6949906373625216E-5</v>
      </c>
    </row>
    <row r="154" spans="2:18">
      <c r="B154" s="86" t="s">
        <v>2917</v>
      </c>
      <c r="C154" s="89" t="s">
        <v>2615</v>
      </c>
      <c r="D154" s="88" t="s">
        <v>2711</v>
      </c>
      <c r="E154" s="88"/>
      <c r="F154" s="88" t="s">
        <v>473</v>
      </c>
      <c r="G154" s="102">
        <v>43285</v>
      </c>
      <c r="H154" s="88" t="s">
        <v>130</v>
      </c>
      <c r="I154" s="91">
        <v>7.7499999996908375</v>
      </c>
      <c r="J154" s="89" t="s">
        <v>545</v>
      </c>
      <c r="K154" s="89" t="s">
        <v>132</v>
      </c>
      <c r="L154" s="90">
        <v>4.0099999999999997E-2</v>
      </c>
      <c r="M154" s="90">
        <v>3.5599999997738697E-2</v>
      </c>
      <c r="N154" s="91">
        <v>5055.3434630000011</v>
      </c>
      <c r="O154" s="103">
        <v>111.97</v>
      </c>
      <c r="P154" s="91">
        <v>5.6604677130000018</v>
      </c>
      <c r="Q154" s="92">
        <f t="shared" si="2"/>
        <v>5.4997677060516354E-4</v>
      </c>
      <c r="R154" s="92">
        <f>P154/'סכום נכסי הקרן'!$C$42</f>
        <v>4.952366691922285E-5</v>
      </c>
    </row>
    <row r="155" spans="2:18">
      <c r="B155" s="86" t="s">
        <v>2917</v>
      </c>
      <c r="C155" s="89" t="s">
        <v>2615</v>
      </c>
      <c r="D155" s="88" t="s">
        <v>2712</v>
      </c>
      <c r="E155" s="88"/>
      <c r="F155" s="88" t="s">
        <v>473</v>
      </c>
      <c r="G155" s="102">
        <v>43377</v>
      </c>
      <c r="H155" s="88" t="s">
        <v>130</v>
      </c>
      <c r="I155" s="91">
        <v>7.7199999999676292</v>
      </c>
      <c r="J155" s="89" t="s">
        <v>545</v>
      </c>
      <c r="K155" s="89" t="s">
        <v>132</v>
      </c>
      <c r="L155" s="90">
        <v>3.9699999999999999E-2</v>
      </c>
      <c r="M155" s="90">
        <v>3.7199999999676291E-2</v>
      </c>
      <c r="N155" s="91">
        <v>10107.265306000001</v>
      </c>
      <c r="O155" s="103">
        <v>110.03</v>
      </c>
      <c r="P155" s="91">
        <v>11.121024438000003</v>
      </c>
      <c r="Q155" s="92">
        <f t="shared" si="2"/>
        <v>1.0805299873339889E-3</v>
      </c>
      <c r="R155" s="92">
        <f>P155/'סכום נכסי הקרן'!$C$42</f>
        <v>9.7298304308524101E-5</v>
      </c>
    </row>
    <row r="156" spans="2:18">
      <c r="B156" s="86" t="s">
        <v>2917</v>
      </c>
      <c r="C156" s="89" t="s">
        <v>2615</v>
      </c>
      <c r="D156" s="88" t="s">
        <v>2713</v>
      </c>
      <c r="E156" s="88"/>
      <c r="F156" s="88" t="s">
        <v>473</v>
      </c>
      <c r="G156" s="102">
        <v>43469</v>
      </c>
      <c r="H156" s="88" t="s">
        <v>130</v>
      </c>
      <c r="I156" s="91">
        <v>7.8099999995629199</v>
      </c>
      <c r="J156" s="89" t="s">
        <v>545</v>
      </c>
      <c r="K156" s="89" t="s">
        <v>132</v>
      </c>
      <c r="L156" s="90">
        <v>4.1700000000000001E-2</v>
      </c>
      <c r="M156" s="90">
        <v>3.2099999998285479E-2</v>
      </c>
      <c r="N156" s="91">
        <v>7139.8364739999997</v>
      </c>
      <c r="O156" s="103">
        <v>116</v>
      </c>
      <c r="P156" s="91">
        <v>8.282209902</v>
      </c>
      <c r="Q156" s="92">
        <f t="shared" si="2"/>
        <v>8.0470789452872658E-4</v>
      </c>
      <c r="R156" s="92">
        <f>P156/'סכום נכסי הקרן'!$C$42</f>
        <v>7.2461398127885975E-5</v>
      </c>
    </row>
    <row r="157" spans="2:18">
      <c r="B157" s="86" t="s">
        <v>2917</v>
      </c>
      <c r="C157" s="89" t="s">
        <v>2615</v>
      </c>
      <c r="D157" s="88" t="s">
        <v>2714</v>
      </c>
      <c r="E157" s="88"/>
      <c r="F157" s="88" t="s">
        <v>473</v>
      </c>
      <c r="G157" s="102">
        <v>43559</v>
      </c>
      <c r="H157" s="88" t="s">
        <v>130</v>
      </c>
      <c r="I157" s="91">
        <v>7.8099999999340293</v>
      </c>
      <c r="J157" s="89" t="s">
        <v>545</v>
      </c>
      <c r="K157" s="89" t="s">
        <v>132</v>
      </c>
      <c r="L157" s="90">
        <v>3.7200000000000004E-2</v>
      </c>
      <c r="M157" s="90">
        <v>3.4999999999731822E-2</v>
      </c>
      <c r="N157" s="91">
        <v>16953.640596000001</v>
      </c>
      <c r="O157" s="103">
        <v>109.97</v>
      </c>
      <c r="P157" s="91">
        <v>18.643919582999999</v>
      </c>
      <c r="Q157" s="92">
        <f t="shared" si="2"/>
        <v>1.8114620917511278E-3</v>
      </c>
      <c r="R157" s="92">
        <f>P157/'סכום נכסי הקרן'!$C$42</f>
        <v>1.6311642611736027E-4</v>
      </c>
    </row>
    <row r="158" spans="2:18">
      <c r="B158" s="86" t="s">
        <v>2917</v>
      </c>
      <c r="C158" s="89" t="s">
        <v>2615</v>
      </c>
      <c r="D158" s="88" t="s">
        <v>2715</v>
      </c>
      <c r="E158" s="88"/>
      <c r="F158" s="88" t="s">
        <v>473</v>
      </c>
      <c r="G158" s="102">
        <v>43742</v>
      </c>
      <c r="H158" s="88" t="s">
        <v>130</v>
      </c>
      <c r="I158" s="91">
        <v>7.6799999998882447</v>
      </c>
      <c r="J158" s="89" t="s">
        <v>545</v>
      </c>
      <c r="K158" s="89" t="s">
        <v>132</v>
      </c>
      <c r="L158" s="90">
        <v>3.1E-2</v>
      </c>
      <c r="M158" s="90">
        <v>4.5299999998935157E-2</v>
      </c>
      <c r="N158" s="91">
        <v>19737.643226000004</v>
      </c>
      <c r="O158" s="103">
        <v>96.11</v>
      </c>
      <c r="P158" s="91">
        <v>18.969849334000003</v>
      </c>
      <c r="Q158" s="92">
        <f t="shared" si="2"/>
        <v>1.843129756154097E-3</v>
      </c>
      <c r="R158" s="92">
        <f>P158/'סכום נכסי הקרן'!$C$42</f>
        <v>1.6596799903429769E-4</v>
      </c>
    </row>
    <row r="159" spans="2:18">
      <c r="B159" s="86" t="s">
        <v>2917</v>
      </c>
      <c r="C159" s="89" t="s">
        <v>2615</v>
      </c>
      <c r="D159" s="88" t="s">
        <v>2716</v>
      </c>
      <c r="E159" s="88"/>
      <c r="F159" s="88" t="s">
        <v>473</v>
      </c>
      <c r="G159" s="102">
        <v>42935</v>
      </c>
      <c r="H159" s="88" t="s">
        <v>130</v>
      </c>
      <c r="I159" s="91">
        <v>7.7700000000456182</v>
      </c>
      <c r="J159" s="89" t="s">
        <v>545</v>
      </c>
      <c r="K159" s="89" t="s">
        <v>132</v>
      </c>
      <c r="L159" s="90">
        <v>4.0800000000000003E-2</v>
      </c>
      <c r="M159" s="90">
        <v>3.4700000000512488E-2</v>
      </c>
      <c r="N159" s="91">
        <v>15482.420561000004</v>
      </c>
      <c r="O159" s="103">
        <v>114.69</v>
      </c>
      <c r="P159" s="91">
        <v>17.756788647</v>
      </c>
      <c r="Q159" s="92">
        <f t="shared" si="2"/>
        <v>1.7252675523556135E-3</v>
      </c>
      <c r="R159" s="92">
        <f>P159/'סכום נכסי הקרן'!$C$42</f>
        <v>1.5535488074412156E-4</v>
      </c>
    </row>
    <row r="160" spans="2:18">
      <c r="B160" s="86" t="s">
        <v>2897</v>
      </c>
      <c r="C160" s="89" t="s">
        <v>2615</v>
      </c>
      <c r="D160" s="88" t="s">
        <v>2717</v>
      </c>
      <c r="E160" s="88"/>
      <c r="F160" s="88" t="s">
        <v>313</v>
      </c>
      <c r="G160" s="102">
        <v>40742</v>
      </c>
      <c r="H160" s="88" t="s">
        <v>2613</v>
      </c>
      <c r="I160" s="91">
        <v>5.2799999999838079</v>
      </c>
      <c r="J160" s="89" t="s">
        <v>332</v>
      </c>
      <c r="K160" s="89" t="s">
        <v>132</v>
      </c>
      <c r="L160" s="90">
        <v>0.06</v>
      </c>
      <c r="M160" s="90">
        <v>1.8100000000013491E-2</v>
      </c>
      <c r="N160" s="91">
        <v>56889.287030000007</v>
      </c>
      <c r="O160" s="103">
        <v>143.30000000000001</v>
      </c>
      <c r="P160" s="91">
        <v>81.522348369000014</v>
      </c>
      <c r="Q160" s="92">
        <f t="shared" si="2"/>
        <v>7.9207938568682957E-3</v>
      </c>
      <c r="R160" s="92">
        <f>P160/'סכום נכסי הקרן'!$C$42</f>
        <v>7.1324240889618612E-4</v>
      </c>
    </row>
    <row r="161" spans="2:18">
      <c r="B161" s="86" t="s">
        <v>2897</v>
      </c>
      <c r="C161" s="89" t="s">
        <v>2615</v>
      </c>
      <c r="D161" s="88" t="s">
        <v>2718</v>
      </c>
      <c r="E161" s="88"/>
      <c r="F161" s="88" t="s">
        <v>313</v>
      </c>
      <c r="G161" s="102">
        <v>42201</v>
      </c>
      <c r="H161" s="88" t="s">
        <v>2613</v>
      </c>
      <c r="I161" s="91">
        <v>4.870000000175283</v>
      </c>
      <c r="J161" s="89" t="s">
        <v>332</v>
      </c>
      <c r="K161" s="89" t="s">
        <v>132</v>
      </c>
      <c r="L161" s="90">
        <v>4.2030000000000005E-2</v>
      </c>
      <c r="M161" s="90">
        <v>3.0600000001140399E-2</v>
      </c>
      <c r="N161" s="91">
        <v>4010.1462720000004</v>
      </c>
      <c r="O161" s="103">
        <v>118.08</v>
      </c>
      <c r="P161" s="91">
        <v>4.7351804910000013</v>
      </c>
      <c r="Q161" s="92">
        <f t="shared" si="2"/>
        <v>4.600749278530073E-4</v>
      </c>
      <c r="R161" s="92">
        <f>P161/'סכום נכסי הקרן'!$C$42</f>
        <v>4.1428290616359906E-5</v>
      </c>
    </row>
    <row r="162" spans="2:18">
      <c r="B162" s="86" t="s">
        <v>2918</v>
      </c>
      <c r="C162" s="89" t="s">
        <v>2615</v>
      </c>
      <c r="D162" s="88" t="s">
        <v>2719</v>
      </c>
      <c r="E162" s="88"/>
      <c r="F162" s="88" t="s">
        <v>313</v>
      </c>
      <c r="G162" s="102">
        <v>42521</v>
      </c>
      <c r="H162" s="88" t="s">
        <v>2613</v>
      </c>
      <c r="I162" s="91">
        <v>1.5100000003417493</v>
      </c>
      <c r="J162" s="89" t="s">
        <v>128</v>
      </c>
      <c r="K162" s="89" t="s">
        <v>132</v>
      </c>
      <c r="L162" s="90">
        <v>2.3E-2</v>
      </c>
      <c r="M162" s="90">
        <v>3.7500000005512089E-2</v>
      </c>
      <c r="N162" s="91">
        <v>3298.5350230000004</v>
      </c>
      <c r="O162" s="103">
        <v>110</v>
      </c>
      <c r="P162" s="91">
        <v>3.6283885760000003</v>
      </c>
      <c r="Q162" s="92">
        <f t="shared" si="2"/>
        <v>3.5253790547133668E-4</v>
      </c>
      <c r="R162" s="92">
        <f>P162/'סכום נכסי הקרן'!$C$42</f>
        <v>3.1744922222355102E-5</v>
      </c>
    </row>
    <row r="163" spans="2:18">
      <c r="B163" s="86" t="s">
        <v>2919</v>
      </c>
      <c r="C163" s="89" t="s">
        <v>2615</v>
      </c>
      <c r="D163" s="88" t="s">
        <v>2720</v>
      </c>
      <c r="E163" s="88"/>
      <c r="F163" s="88" t="s">
        <v>473</v>
      </c>
      <c r="G163" s="102">
        <v>44592</v>
      </c>
      <c r="H163" s="88" t="s">
        <v>130</v>
      </c>
      <c r="I163" s="91">
        <v>11.650000000706054</v>
      </c>
      <c r="J163" s="89" t="s">
        <v>545</v>
      </c>
      <c r="K163" s="89" t="s">
        <v>132</v>
      </c>
      <c r="L163" s="90">
        <v>2.7473999999999998E-2</v>
      </c>
      <c r="M163" s="90">
        <v>4.0100000002281096E-2</v>
      </c>
      <c r="N163" s="91">
        <v>6337.3829110000006</v>
      </c>
      <c r="O163" s="103">
        <v>87.16</v>
      </c>
      <c r="P163" s="91">
        <v>5.5236630739999999</v>
      </c>
      <c r="Q163" s="92">
        <f t="shared" si="2"/>
        <v>5.3668469345255834E-4</v>
      </c>
      <c r="R163" s="92">
        <f>P163/'סכום נכסי הקרן'!$C$42</f>
        <v>4.8326757455490587E-5</v>
      </c>
    </row>
    <row r="164" spans="2:18">
      <c r="B164" s="86" t="s">
        <v>2919</v>
      </c>
      <c r="C164" s="89" t="s">
        <v>2615</v>
      </c>
      <c r="D164" s="88" t="s">
        <v>2721</v>
      </c>
      <c r="E164" s="88"/>
      <c r="F164" s="88" t="s">
        <v>473</v>
      </c>
      <c r="G164" s="102">
        <v>44837</v>
      </c>
      <c r="H164" s="88" t="s">
        <v>130</v>
      </c>
      <c r="I164" s="91">
        <v>11.510000000733383</v>
      </c>
      <c r="J164" s="89" t="s">
        <v>545</v>
      </c>
      <c r="K164" s="89" t="s">
        <v>132</v>
      </c>
      <c r="L164" s="90">
        <v>3.9636999999999999E-2</v>
      </c>
      <c r="M164" s="90">
        <v>3.5800000002256561E-2</v>
      </c>
      <c r="N164" s="91">
        <v>5549.1661010000007</v>
      </c>
      <c r="O164" s="103">
        <v>102.22</v>
      </c>
      <c r="P164" s="91">
        <v>5.6723573839999997</v>
      </c>
      <c r="Q164" s="92">
        <f t="shared" si="2"/>
        <v>5.5113198307022511E-4</v>
      </c>
      <c r="R164" s="92">
        <f>P164/'סכום נכסי הקרן'!$C$42</f>
        <v>4.9627690144199599E-5</v>
      </c>
    </row>
    <row r="165" spans="2:18">
      <c r="B165" s="86" t="s">
        <v>2919</v>
      </c>
      <c r="C165" s="89" t="s">
        <v>2615</v>
      </c>
      <c r="D165" s="88" t="s">
        <v>2722</v>
      </c>
      <c r="E165" s="88"/>
      <c r="F165" s="88" t="s">
        <v>473</v>
      </c>
      <c r="G165" s="102">
        <v>45076</v>
      </c>
      <c r="H165" s="88" t="s">
        <v>130</v>
      </c>
      <c r="I165" s="91">
        <v>11.329999999271722</v>
      </c>
      <c r="J165" s="89" t="s">
        <v>545</v>
      </c>
      <c r="K165" s="89" t="s">
        <v>132</v>
      </c>
      <c r="L165" s="90">
        <v>4.4936999999999998E-2</v>
      </c>
      <c r="M165" s="90">
        <v>3.839999999791506E-2</v>
      </c>
      <c r="N165" s="91">
        <v>6791.240181000001</v>
      </c>
      <c r="O165" s="103">
        <v>101.7</v>
      </c>
      <c r="P165" s="91">
        <v>6.906691791000001</v>
      </c>
      <c r="Q165" s="92">
        <f t="shared" si="2"/>
        <v>6.7106116302996955E-4</v>
      </c>
      <c r="R165" s="92">
        <f>P165/'סכום נכסי הקרן'!$C$42</f>
        <v>6.0426933093472918E-5</v>
      </c>
    </row>
    <row r="166" spans="2:18">
      <c r="B166" s="86" t="s">
        <v>2920</v>
      </c>
      <c r="C166" s="89" t="s">
        <v>2614</v>
      </c>
      <c r="D166" s="88" t="s">
        <v>2723</v>
      </c>
      <c r="E166" s="88"/>
      <c r="F166" s="88" t="s">
        <v>473</v>
      </c>
      <c r="G166" s="102">
        <v>42432</v>
      </c>
      <c r="H166" s="88" t="s">
        <v>130</v>
      </c>
      <c r="I166" s="91">
        <v>4.5200000000726526</v>
      </c>
      <c r="J166" s="89" t="s">
        <v>545</v>
      </c>
      <c r="K166" s="89" t="s">
        <v>132</v>
      </c>
      <c r="L166" s="90">
        <v>2.5399999999999999E-2</v>
      </c>
      <c r="M166" s="90">
        <v>2.070000000021965E-2</v>
      </c>
      <c r="N166" s="91">
        <v>20534.461149000002</v>
      </c>
      <c r="O166" s="103">
        <v>115.29</v>
      </c>
      <c r="P166" s="91">
        <v>23.674180264000004</v>
      </c>
      <c r="Q166" s="92">
        <f t="shared" si="2"/>
        <v>2.3002073094448572E-3</v>
      </c>
      <c r="R166" s="92">
        <f>P166/'סכום נכסי הקרן'!$C$42</f>
        <v>2.0712638556127298E-4</v>
      </c>
    </row>
    <row r="167" spans="2:18">
      <c r="B167" s="86" t="s">
        <v>2921</v>
      </c>
      <c r="C167" s="89" t="s">
        <v>2615</v>
      </c>
      <c r="D167" s="88" t="s">
        <v>2724</v>
      </c>
      <c r="E167" s="88"/>
      <c r="F167" s="88" t="s">
        <v>473</v>
      </c>
      <c r="G167" s="102">
        <v>42242</v>
      </c>
      <c r="H167" s="88" t="s">
        <v>130</v>
      </c>
      <c r="I167" s="91">
        <v>3.1600000000122037</v>
      </c>
      <c r="J167" s="89" t="s">
        <v>478</v>
      </c>
      <c r="K167" s="89" t="s">
        <v>132</v>
      </c>
      <c r="L167" s="90">
        <v>2.3599999999999999E-2</v>
      </c>
      <c r="M167" s="90">
        <v>2.9800000000088752E-2</v>
      </c>
      <c r="N167" s="91">
        <v>33253.989186999999</v>
      </c>
      <c r="O167" s="103">
        <v>108.42</v>
      </c>
      <c r="P167" s="91">
        <v>36.053976616000007</v>
      </c>
      <c r="Q167" s="92">
        <f t="shared" si="2"/>
        <v>3.5030408496460859E-3</v>
      </c>
      <c r="R167" s="92">
        <f>P167/'סכום נכסי הקרן'!$C$42</f>
        <v>3.1543773758192149E-4</v>
      </c>
    </row>
    <row r="168" spans="2:18">
      <c r="B168" s="86" t="s">
        <v>2922</v>
      </c>
      <c r="C168" s="89" t="s">
        <v>2614</v>
      </c>
      <c r="D168" s="88">
        <v>7134</v>
      </c>
      <c r="E168" s="88"/>
      <c r="F168" s="88" t="s">
        <v>473</v>
      </c>
      <c r="G168" s="102">
        <v>43705</v>
      </c>
      <c r="H168" s="88" t="s">
        <v>130</v>
      </c>
      <c r="I168" s="91">
        <v>5.3899999994282801</v>
      </c>
      <c r="J168" s="89" t="s">
        <v>545</v>
      </c>
      <c r="K168" s="89" t="s">
        <v>132</v>
      </c>
      <c r="L168" s="90">
        <v>0.04</v>
      </c>
      <c r="M168" s="90">
        <v>3.4699999996041939E-2</v>
      </c>
      <c r="N168" s="91">
        <v>2010.1112890000002</v>
      </c>
      <c r="O168" s="103">
        <v>113.12</v>
      </c>
      <c r="P168" s="91">
        <v>2.2738378700000004</v>
      </c>
      <c r="Q168" s="92">
        <f t="shared" si="2"/>
        <v>2.2092838825849218E-4</v>
      </c>
      <c r="R168" s="92">
        <f>P168/'סכום נכסי הקרן'!$C$42</f>
        <v>1.9893901884392771E-5</v>
      </c>
    </row>
    <row r="169" spans="2:18">
      <c r="B169" s="86" t="s">
        <v>2922</v>
      </c>
      <c r="C169" s="89" t="s">
        <v>2614</v>
      </c>
      <c r="D169" s="88" t="s">
        <v>2725</v>
      </c>
      <c r="E169" s="88"/>
      <c r="F169" s="88" t="s">
        <v>473</v>
      </c>
      <c r="G169" s="102">
        <v>43256</v>
      </c>
      <c r="H169" s="88" t="s">
        <v>130</v>
      </c>
      <c r="I169" s="91">
        <v>5.4000000000580668</v>
      </c>
      <c r="J169" s="89" t="s">
        <v>545</v>
      </c>
      <c r="K169" s="89" t="s">
        <v>132</v>
      </c>
      <c r="L169" s="90">
        <v>0.04</v>
      </c>
      <c r="M169" s="90">
        <v>3.4100000000364228E-2</v>
      </c>
      <c r="N169" s="91">
        <v>33025.956974000001</v>
      </c>
      <c r="O169" s="103">
        <v>114.72</v>
      </c>
      <c r="P169" s="91">
        <v>37.88737668200001</v>
      </c>
      <c r="Q169" s="92">
        <f t="shared" si="2"/>
        <v>3.6811758552058246E-3</v>
      </c>
      <c r="R169" s="92">
        <f>P169/'סכום נכסי הקרן'!$C$42</f>
        <v>3.3147823084182278E-4</v>
      </c>
    </row>
    <row r="170" spans="2:18">
      <c r="B170" s="86" t="s">
        <v>2923</v>
      </c>
      <c r="C170" s="89" t="s">
        <v>2615</v>
      </c>
      <c r="D170" s="88" t="s">
        <v>2726</v>
      </c>
      <c r="E170" s="88"/>
      <c r="F170" s="88" t="s">
        <v>465</v>
      </c>
      <c r="G170" s="102">
        <v>44376</v>
      </c>
      <c r="H170" s="88" t="s">
        <v>327</v>
      </c>
      <c r="I170" s="91">
        <v>4.7200000000046085</v>
      </c>
      <c r="J170" s="89" t="s">
        <v>128</v>
      </c>
      <c r="K170" s="89" t="s">
        <v>132</v>
      </c>
      <c r="L170" s="90">
        <v>7.400000000000001E-2</v>
      </c>
      <c r="M170" s="90">
        <v>8.1700000000052467E-2</v>
      </c>
      <c r="N170" s="91">
        <v>400453.24421300011</v>
      </c>
      <c r="O170" s="103">
        <v>97.55</v>
      </c>
      <c r="P170" s="91">
        <v>390.64215563500005</v>
      </c>
      <c r="Q170" s="92">
        <f t="shared" si="2"/>
        <v>3.7955187117304723E-2</v>
      </c>
      <c r="R170" s="92">
        <f>P170/'סכום נכסי הקרן'!$C$42</f>
        <v>3.417744430525462E-3</v>
      </c>
    </row>
    <row r="171" spans="2:18">
      <c r="B171" s="86" t="s">
        <v>2923</v>
      </c>
      <c r="C171" s="89" t="s">
        <v>2615</v>
      </c>
      <c r="D171" s="88" t="s">
        <v>2727</v>
      </c>
      <c r="E171" s="88"/>
      <c r="F171" s="88" t="s">
        <v>465</v>
      </c>
      <c r="G171" s="102">
        <v>44431</v>
      </c>
      <c r="H171" s="88" t="s">
        <v>327</v>
      </c>
      <c r="I171" s="91">
        <v>4.7200000000254869</v>
      </c>
      <c r="J171" s="89" t="s">
        <v>128</v>
      </c>
      <c r="K171" s="89" t="s">
        <v>132</v>
      </c>
      <c r="L171" s="90">
        <v>7.400000000000001E-2</v>
      </c>
      <c r="M171" s="90">
        <v>8.1400000000391201E-2</v>
      </c>
      <c r="N171" s="91">
        <v>69121.170497000014</v>
      </c>
      <c r="O171" s="103">
        <v>97.64</v>
      </c>
      <c r="P171" s="91">
        <v>67.489913623999996</v>
      </c>
      <c r="Q171" s="92">
        <f t="shared" si="2"/>
        <v>6.5573882981618077E-3</v>
      </c>
      <c r="R171" s="92">
        <f>P171/'סכום נכסי הקרן'!$C$42</f>
        <v>5.9047205499396422E-4</v>
      </c>
    </row>
    <row r="172" spans="2:18">
      <c r="B172" s="86" t="s">
        <v>2923</v>
      </c>
      <c r="C172" s="89" t="s">
        <v>2615</v>
      </c>
      <c r="D172" s="88" t="s">
        <v>2728</v>
      </c>
      <c r="E172" s="88"/>
      <c r="F172" s="88" t="s">
        <v>465</v>
      </c>
      <c r="G172" s="102">
        <v>44859</v>
      </c>
      <c r="H172" s="88" t="s">
        <v>327</v>
      </c>
      <c r="I172" s="91">
        <v>4.7400000000080871</v>
      </c>
      <c r="J172" s="89" t="s">
        <v>128</v>
      </c>
      <c r="K172" s="89" t="s">
        <v>132</v>
      </c>
      <c r="L172" s="90">
        <v>7.400000000000001E-2</v>
      </c>
      <c r="M172" s="90">
        <v>7.3500000000108132E-2</v>
      </c>
      <c r="N172" s="91">
        <v>210378.59999799999</v>
      </c>
      <c r="O172" s="103">
        <v>101.11</v>
      </c>
      <c r="P172" s="91">
        <v>212.71381082200003</v>
      </c>
      <c r="Q172" s="92">
        <f t="shared" si="2"/>
        <v>2.0667489096408739E-2</v>
      </c>
      <c r="R172" s="92">
        <f>P172/'סכום נכסי הקרן'!$C$42</f>
        <v>1.861041958083033E-3</v>
      </c>
    </row>
    <row r="173" spans="2:18">
      <c r="B173" s="86" t="s">
        <v>2924</v>
      </c>
      <c r="C173" s="89" t="s">
        <v>2615</v>
      </c>
      <c r="D173" s="88" t="s">
        <v>2729</v>
      </c>
      <c r="E173" s="88"/>
      <c r="F173" s="88" t="s">
        <v>465</v>
      </c>
      <c r="G173" s="102">
        <v>42516</v>
      </c>
      <c r="H173" s="88" t="s">
        <v>327</v>
      </c>
      <c r="I173" s="91">
        <v>3.5300000000404945</v>
      </c>
      <c r="J173" s="89" t="s">
        <v>340</v>
      </c>
      <c r="K173" s="89" t="s">
        <v>132</v>
      </c>
      <c r="L173" s="90">
        <v>2.3269999999999999E-2</v>
      </c>
      <c r="M173" s="90">
        <v>3.2700000000390479E-2</v>
      </c>
      <c r="N173" s="91">
        <v>25439.838654000006</v>
      </c>
      <c r="O173" s="103">
        <v>108.72</v>
      </c>
      <c r="P173" s="91">
        <v>27.658191596000005</v>
      </c>
      <c r="Q173" s="92">
        <f t="shared" si="2"/>
        <v>2.6872978817301754E-3</v>
      </c>
      <c r="R173" s="92">
        <f>P173/'סכום נכסי הקרן'!$C$42</f>
        <v>2.4198266603351129E-4</v>
      </c>
    </row>
    <row r="174" spans="2:18">
      <c r="B174" s="86" t="s">
        <v>2925</v>
      </c>
      <c r="C174" s="89" t="s">
        <v>2614</v>
      </c>
      <c r="D174" s="88" t="s">
        <v>2730</v>
      </c>
      <c r="E174" s="88"/>
      <c r="F174" s="88" t="s">
        <v>313</v>
      </c>
      <c r="G174" s="102">
        <v>42978</v>
      </c>
      <c r="H174" s="88" t="s">
        <v>2613</v>
      </c>
      <c r="I174" s="91">
        <v>0.89000000001236745</v>
      </c>
      <c r="J174" s="89" t="s">
        <v>128</v>
      </c>
      <c r="K174" s="89" t="s">
        <v>132</v>
      </c>
      <c r="L174" s="90">
        <v>2.76E-2</v>
      </c>
      <c r="M174" s="90">
        <v>6.2800000001223738E-2</v>
      </c>
      <c r="N174" s="91">
        <v>15686.024341000002</v>
      </c>
      <c r="O174" s="103">
        <v>97.94</v>
      </c>
      <c r="P174" s="91">
        <v>15.362892329000003</v>
      </c>
      <c r="Q174" s="92">
        <f t="shared" si="2"/>
        <v>1.4926741638069047E-3</v>
      </c>
      <c r="R174" s="92">
        <f>P174/'סכום נכסי הקרן'!$C$42</f>
        <v>1.3441058251598928E-4</v>
      </c>
    </row>
    <row r="175" spans="2:18">
      <c r="B175" s="86" t="s">
        <v>2926</v>
      </c>
      <c r="C175" s="89" t="s">
        <v>2615</v>
      </c>
      <c r="D175" s="88" t="s">
        <v>2731</v>
      </c>
      <c r="E175" s="88"/>
      <c r="F175" s="88" t="s">
        <v>473</v>
      </c>
      <c r="G175" s="102">
        <v>42794</v>
      </c>
      <c r="H175" s="88" t="s">
        <v>130</v>
      </c>
      <c r="I175" s="91">
        <v>5.3199999999955123</v>
      </c>
      <c r="J175" s="89" t="s">
        <v>545</v>
      </c>
      <c r="K175" s="89" t="s">
        <v>132</v>
      </c>
      <c r="L175" s="90">
        <v>2.8999999999999998E-2</v>
      </c>
      <c r="M175" s="90">
        <v>2.2599999999913446E-2</v>
      </c>
      <c r="N175" s="91">
        <v>53482.147643000011</v>
      </c>
      <c r="O175" s="103">
        <v>116.65</v>
      </c>
      <c r="P175" s="91">
        <v>62.386922729000013</v>
      </c>
      <c r="Q175" s="92">
        <f t="shared" si="2"/>
        <v>6.0615765392829282E-3</v>
      </c>
      <c r="R175" s="92">
        <f>P175/'סכום נכסי הקרן'!$C$42</f>
        <v>5.4582577588960604E-4</v>
      </c>
    </row>
    <row r="176" spans="2:18">
      <c r="B176" s="86" t="s">
        <v>2927</v>
      </c>
      <c r="C176" s="89" t="s">
        <v>2615</v>
      </c>
      <c r="D176" s="88" t="s">
        <v>2732</v>
      </c>
      <c r="E176" s="88"/>
      <c r="F176" s="88" t="s">
        <v>473</v>
      </c>
      <c r="G176" s="102">
        <v>44728</v>
      </c>
      <c r="H176" s="88" t="s">
        <v>130</v>
      </c>
      <c r="I176" s="91">
        <v>9.4700000004698897</v>
      </c>
      <c r="J176" s="89" t="s">
        <v>545</v>
      </c>
      <c r="K176" s="89" t="s">
        <v>132</v>
      </c>
      <c r="L176" s="90">
        <v>2.6314999999999998E-2</v>
      </c>
      <c r="M176" s="90">
        <v>2.8700000001649476E-2</v>
      </c>
      <c r="N176" s="91">
        <v>6992.0694260000009</v>
      </c>
      <c r="O176" s="103">
        <v>103.18</v>
      </c>
      <c r="P176" s="91">
        <v>7.214417463000002</v>
      </c>
      <c r="Q176" s="92">
        <f t="shared" si="2"/>
        <v>7.0096010069728952E-4</v>
      </c>
      <c r="R176" s="92">
        <f>P176/'סכום נכסי הקרן'!$C$42</f>
        <v>6.3119237767806112E-5</v>
      </c>
    </row>
    <row r="177" spans="2:18">
      <c r="B177" s="86" t="s">
        <v>2927</v>
      </c>
      <c r="C177" s="89" t="s">
        <v>2615</v>
      </c>
      <c r="D177" s="88" t="s">
        <v>2733</v>
      </c>
      <c r="E177" s="88"/>
      <c r="F177" s="88" t="s">
        <v>473</v>
      </c>
      <c r="G177" s="102">
        <v>44923</v>
      </c>
      <c r="H177" s="88" t="s">
        <v>130</v>
      </c>
      <c r="I177" s="91">
        <v>9.18999999993461</v>
      </c>
      <c r="J177" s="89" t="s">
        <v>545</v>
      </c>
      <c r="K177" s="89" t="s">
        <v>132</v>
      </c>
      <c r="L177" s="90">
        <v>3.0750000000000003E-2</v>
      </c>
      <c r="M177" s="90">
        <v>3.369999999803832E-2</v>
      </c>
      <c r="N177" s="91">
        <v>2275.5265500000005</v>
      </c>
      <c r="O177" s="103">
        <v>100.81</v>
      </c>
      <c r="P177" s="91">
        <v>2.2939582850000004</v>
      </c>
      <c r="Q177" s="92">
        <f t="shared" si="2"/>
        <v>2.2288330813896809E-4</v>
      </c>
      <c r="R177" s="92">
        <f>P177/'סכום נכסי הקרן'!$C$42</f>
        <v>2.0069936230185094E-5</v>
      </c>
    </row>
    <row r="178" spans="2:18">
      <c r="B178" s="86" t="s">
        <v>2918</v>
      </c>
      <c r="C178" s="89" t="s">
        <v>2615</v>
      </c>
      <c r="D178" s="88" t="s">
        <v>2734</v>
      </c>
      <c r="E178" s="88"/>
      <c r="F178" s="88" t="s">
        <v>313</v>
      </c>
      <c r="G178" s="102">
        <v>42474</v>
      </c>
      <c r="H178" s="88" t="s">
        <v>2613</v>
      </c>
      <c r="I178" s="91">
        <v>0.50999999996246914</v>
      </c>
      <c r="J178" s="89" t="s">
        <v>128</v>
      </c>
      <c r="K178" s="89" t="s">
        <v>132</v>
      </c>
      <c r="L178" s="90">
        <v>6.8499999999999991E-2</v>
      </c>
      <c r="M178" s="90">
        <v>6.5999999999615075E-2</v>
      </c>
      <c r="N178" s="91">
        <v>10339.765113000001</v>
      </c>
      <c r="O178" s="103">
        <v>100.5</v>
      </c>
      <c r="P178" s="91">
        <v>10.391459089000001</v>
      </c>
      <c r="Q178" s="92">
        <f t="shared" si="2"/>
        <v>1.0096446798059659E-3</v>
      </c>
      <c r="R178" s="92">
        <f>P178/'סכום נכסי הקרן'!$C$42</f>
        <v>9.0915306794607777E-5</v>
      </c>
    </row>
    <row r="179" spans="2:18">
      <c r="B179" s="86" t="s">
        <v>2918</v>
      </c>
      <c r="C179" s="89" t="s">
        <v>2615</v>
      </c>
      <c r="D179" s="88" t="s">
        <v>2735</v>
      </c>
      <c r="E179" s="88"/>
      <c r="F179" s="88" t="s">
        <v>313</v>
      </c>
      <c r="G179" s="102">
        <v>42562</v>
      </c>
      <c r="H179" s="88" t="s">
        <v>2613</v>
      </c>
      <c r="I179" s="91">
        <v>1.4999999999044176</v>
      </c>
      <c r="J179" s="89" t="s">
        <v>128</v>
      </c>
      <c r="K179" s="89" t="s">
        <v>132</v>
      </c>
      <c r="L179" s="90">
        <v>3.3700000000000001E-2</v>
      </c>
      <c r="M179" s="90">
        <v>6.7399999996673732E-2</v>
      </c>
      <c r="N179" s="91">
        <v>5479.3080870000013</v>
      </c>
      <c r="O179" s="103">
        <v>95.47</v>
      </c>
      <c r="P179" s="91">
        <v>5.2310952010000014</v>
      </c>
      <c r="Q179" s="92">
        <f t="shared" si="2"/>
        <v>5.0825850287367384E-4</v>
      </c>
      <c r="R179" s="92">
        <f>P179/'סכום נכסי הקרן'!$C$42</f>
        <v>4.5767068993627012E-5</v>
      </c>
    </row>
    <row r="180" spans="2:18">
      <c r="B180" s="86" t="s">
        <v>2918</v>
      </c>
      <c r="C180" s="89" t="s">
        <v>2615</v>
      </c>
      <c r="D180" s="88" t="s">
        <v>2736</v>
      </c>
      <c r="E180" s="88"/>
      <c r="F180" s="88" t="s">
        <v>313</v>
      </c>
      <c r="G180" s="102">
        <v>42717</v>
      </c>
      <c r="H180" s="88" t="s">
        <v>2613</v>
      </c>
      <c r="I180" s="91">
        <v>1.650000000302307</v>
      </c>
      <c r="J180" s="89" t="s">
        <v>128</v>
      </c>
      <c r="K180" s="89" t="s">
        <v>132</v>
      </c>
      <c r="L180" s="90">
        <v>3.85E-2</v>
      </c>
      <c r="M180" s="90">
        <v>6.6500000003023071E-2</v>
      </c>
      <c r="N180" s="91">
        <v>1207.0096080000003</v>
      </c>
      <c r="O180" s="103">
        <v>95.92</v>
      </c>
      <c r="P180" s="91">
        <v>1.1577635810000002</v>
      </c>
      <c r="Q180" s="92">
        <f t="shared" si="2"/>
        <v>1.1248948102650357E-4</v>
      </c>
      <c r="R180" s="92">
        <f>P180/'סכום נכסי הקרן'!$C$42</f>
        <v>1.012932161506186E-5</v>
      </c>
    </row>
    <row r="181" spans="2:18">
      <c r="B181" s="86" t="s">
        <v>2918</v>
      </c>
      <c r="C181" s="89" t="s">
        <v>2615</v>
      </c>
      <c r="D181" s="88" t="s">
        <v>2737</v>
      </c>
      <c r="E181" s="88"/>
      <c r="F181" s="88" t="s">
        <v>313</v>
      </c>
      <c r="G181" s="102">
        <v>42710</v>
      </c>
      <c r="H181" s="88" t="s">
        <v>2613</v>
      </c>
      <c r="I181" s="91">
        <v>1.6499999997833017</v>
      </c>
      <c r="J181" s="89" t="s">
        <v>128</v>
      </c>
      <c r="K181" s="89" t="s">
        <v>132</v>
      </c>
      <c r="L181" s="90">
        <v>3.8399999999999997E-2</v>
      </c>
      <c r="M181" s="90">
        <v>6.6399999995954972E-2</v>
      </c>
      <c r="N181" s="91">
        <v>3608.6247420000004</v>
      </c>
      <c r="O181" s="103">
        <v>95.91</v>
      </c>
      <c r="P181" s="91">
        <v>3.4610319350000003</v>
      </c>
      <c r="Q181" s="92">
        <f t="shared" si="2"/>
        <v>3.3627736489001323E-4</v>
      </c>
      <c r="R181" s="92">
        <f>P181/'סכום נכסי הקרן'!$C$42</f>
        <v>3.0280712025277356E-5</v>
      </c>
    </row>
    <row r="182" spans="2:18">
      <c r="B182" s="86" t="s">
        <v>2918</v>
      </c>
      <c r="C182" s="89" t="s">
        <v>2615</v>
      </c>
      <c r="D182" s="88" t="s">
        <v>2738</v>
      </c>
      <c r="E182" s="88"/>
      <c r="F182" s="88" t="s">
        <v>313</v>
      </c>
      <c r="G182" s="102">
        <v>42474</v>
      </c>
      <c r="H182" s="88" t="s">
        <v>2613</v>
      </c>
      <c r="I182" s="91">
        <v>0.50999999996837997</v>
      </c>
      <c r="J182" s="89" t="s">
        <v>128</v>
      </c>
      <c r="K182" s="89" t="s">
        <v>132</v>
      </c>
      <c r="L182" s="90">
        <v>3.1800000000000002E-2</v>
      </c>
      <c r="M182" s="90">
        <v>7.3400000001705573E-2</v>
      </c>
      <c r="N182" s="91">
        <v>10630.969617000001</v>
      </c>
      <c r="O182" s="103">
        <v>98.17</v>
      </c>
      <c r="P182" s="91">
        <v>10.436422583000001</v>
      </c>
      <c r="Q182" s="92">
        <f t="shared" si="2"/>
        <v>1.0140133783798401E-3</v>
      </c>
      <c r="R182" s="92">
        <f>P182/'סכום נכסי הקרן'!$C$42</f>
        <v>9.1308694269509613E-5</v>
      </c>
    </row>
    <row r="183" spans="2:18">
      <c r="B183" s="86" t="s">
        <v>2928</v>
      </c>
      <c r="C183" s="89" t="s">
        <v>2614</v>
      </c>
      <c r="D183" s="88">
        <v>7355</v>
      </c>
      <c r="E183" s="88"/>
      <c r="F183" s="88" t="s">
        <v>313</v>
      </c>
      <c r="G183" s="102">
        <v>43842</v>
      </c>
      <c r="H183" s="88" t="s">
        <v>2613</v>
      </c>
      <c r="I183" s="91">
        <v>0.28000000001405118</v>
      </c>
      <c r="J183" s="89" t="s">
        <v>128</v>
      </c>
      <c r="K183" s="89" t="s">
        <v>132</v>
      </c>
      <c r="L183" s="90">
        <v>2.0838000000000002E-2</v>
      </c>
      <c r="M183" s="90">
        <v>6.7099999997031701E-2</v>
      </c>
      <c r="N183" s="91">
        <v>11478.778125000003</v>
      </c>
      <c r="O183" s="103">
        <v>99.2</v>
      </c>
      <c r="P183" s="91">
        <v>11.386948378000001</v>
      </c>
      <c r="Q183" s="92">
        <f t="shared" si="2"/>
        <v>1.1063674264226199E-3</v>
      </c>
      <c r="R183" s="92">
        <f>P183/'סכום נכסי הקרן'!$C$42</f>
        <v>9.9624883894900286E-5</v>
      </c>
    </row>
    <row r="184" spans="2:18">
      <c r="B184" s="86" t="s">
        <v>2929</v>
      </c>
      <c r="C184" s="89" t="s">
        <v>2615</v>
      </c>
      <c r="D184" s="88" t="s">
        <v>2739</v>
      </c>
      <c r="E184" s="88"/>
      <c r="F184" s="88" t="s">
        <v>473</v>
      </c>
      <c r="G184" s="102">
        <v>45015</v>
      </c>
      <c r="H184" s="88" t="s">
        <v>130</v>
      </c>
      <c r="I184" s="91">
        <v>5.4100000000046204</v>
      </c>
      <c r="J184" s="89" t="s">
        <v>340</v>
      </c>
      <c r="K184" s="89" t="s">
        <v>132</v>
      </c>
      <c r="L184" s="90">
        <v>4.5499999999999999E-2</v>
      </c>
      <c r="M184" s="90">
        <v>3.6400000000015781E-2</v>
      </c>
      <c r="N184" s="91">
        <v>166408.79656600003</v>
      </c>
      <c r="O184" s="103">
        <v>106.63</v>
      </c>
      <c r="P184" s="91">
        <v>177.44170069800003</v>
      </c>
      <c r="Q184" s="92">
        <f t="shared" si="2"/>
        <v>1.7240415186266077E-2</v>
      </c>
      <c r="R184" s="92">
        <f>P184/'סכום נכסי הקרן'!$C$42</f>
        <v>1.5524448028855285E-3</v>
      </c>
    </row>
    <row r="185" spans="2:18">
      <c r="B185" s="86" t="s">
        <v>2927</v>
      </c>
      <c r="C185" s="89" t="s">
        <v>2615</v>
      </c>
      <c r="D185" s="88" t="s">
        <v>2740</v>
      </c>
      <c r="E185" s="88"/>
      <c r="F185" s="88" t="s">
        <v>473</v>
      </c>
      <c r="G185" s="102">
        <v>44143</v>
      </c>
      <c r="H185" s="88" t="s">
        <v>130</v>
      </c>
      <c r="I185" s="91">
        <v>6.5599999998655987</v>
      </c>
      <c r="J185" s="89" t="s">
        <v>545</v>
      </c>
      <c r="K185" s="89" t="s">
        <v>132</v>
      </c>
      <c r="L185" s="90">
        <v>2.5243000000000002E-2</v>
      </c>
      <c r="M185" s="90">
        <v>3.0599999999510238E-2</v>
      </c>
      <c r="N185" s="91">
        <v>16319.078692000001</v>
      </c>
      <c r="O185" s="103">
        <v>107.6</v>
      </c>
      <c r="P185" s="91">
        <v>17.559329331000001</v>
      </c>
      <c r="Q185" s="92">
        <f t="shared" si="2"/>
        <v>1.7060822054115483E-3</v>
      </c>
      <c r="R185" s="92">
        <f>P185/'סכום נכסי הקרן'!$C$42</f>
        <v>1.536273009942675E-4</v>
      </c>
    </row>
    <row r="186" spans="2:18">
      <c r="B186" s="86" t="s">
        <v>2927</v>
      </c>
      <c r="C186" s="89" t="s">
        <v>2615</v>
      </c>
      <c r="D186" s="88" t="s">
        <v>2741</v>
      </c>
      <c r="E186" s="88"/>
      <c r="F186" s="88" t="s">
        <v>473</v>
      </c>
      <c r="G186" s="102">
        <v>43779</v>
      </c>
      <c r="H186" s="88" t="s">
        <v>130</v>
      </c>
      <c r="I186" s="91">
        <v>7.0499999998659497</v>
      </c>
      <c r="J186" s="89" t="s">
        <v>545</v>
      </c>
      <c r="K186" s="89" t="s">
        <v>132</v>
      </c>
      <c r="L186" s="90">
        <v>2.5243000000000002E-2</v>
      </c>
      <c r="M186" s="90">
        <v>3.4299999998812704E-2</v>
      </c>
      <c r="N186" s="91">
        <v>5023.9833290000006</v>
      </c>
      <c r="O186" s="103">
        <v>103.94</v>
      </c>
      <c r="P186" s="91">
        <v>5.2219282340000008</v>
      </c>
      <c r="Q186" s="92">
        <f t="shared" si="2"/>
        <v>5.0736783108425165E-4</v>
      </c>
      <c r="R186" s="92">
        <f>P186/'סכום נכסי הקרן'!$C$42</f>
        <v>4.5686866818933054E-5</v>
      </c>
    </row>
    <row r="187" spans="2:18">
      <c r="B187" s="86" t="s">
        <v>2927</v>
      </c>
      <c r="C187" s="89" t="s">
        <v>2615</v>
      </c>
      <c r="D187" s="88" t="s">
        <v>2742</v>
      </c>
      <c r="E187" s="88"/>
      <c r="F187" s="88" t="s">
        <v>473</v>
      </c>
      <c r="G187" s="102">
        <v>43835</v>
      </c>
      <c r="H187" s="88" t="s">
        <v>130</v>
      </c>
      <c r="I187" s="91">
        <v>7.0399999996000853</v>
      </c>
      <c r="J187" s="89" t="s">
        <v>545</v>
      </c>
      <c r="K187" s="89" t="s">
        <v>132</v>
      </c>
      <c r="L187" s="90">
        <v>2.5243000000000002E-2</v>
      </c>
      <c r="M187" s="90">
        <v>3.4599999997104058E-2</v>
      </c>
      <c r="N187" s="91">
        <v>2797.6514890000003</v>
      </c>
      <c r="O187" s="103">
        <v>103.68</v>
      </c>
      <c r="P187" s="91">
        <v>2.9006050540000001</v>
      </c>
      <c r="Q187" s="92">
        <f t="shared" si="2"/>
        <v>2.8182572205759626E-4</v>
      </c>
      <c r="R187" s="92">
        <f>P187/'סכום נכסי הקרן'!$C$42</f>
        <v>2.5377513986804074E-5</v>
      </c>
    </row>
    <row r="188" spans="2:18">
      <c r="B188" s="86" t="s">
        <v>2927</v>
      </c>
      <c r="C188" s="89" t="s">
        <v>2615</v>
      </c>
      <c r="D188" s="88" t="s">
        <v>2743</v>
      </c>
      <c r="E188" s="88"/>
      <c r="F188" s="88" t="s">
        <v>473</v>
      </c>
      <c r="G188" s="102">
        <v>43227</v>
      </c>
      <c r="H188" s="88" t="s">
        <v>130</v>
      </c>
      <c r="I188" s="91">
        <v>7.0900000003503649</v>
      </c>
      <c r="J188" s="89" t="s">
        <v>545</v>
      </c>
      <c r="K188" s="89" t="s">
        <v>132</v>
      </c>
      <c r="L188" s="90">
        <v>2.7806000000000001E-2</v>
      </c>
      <c r="M188" s="90">
        <v>3.0199999999562049E-2</v>
      </c>
      <c r="N188" s="91">
        <v>1652.4926000000005</v>
      </c>
      <c r="O188" s="103">
        <v>110.54</v>
      </c>
      <c r="P188" s="91">
        <v>1.8266652040000002</v>
      </c>
      <c r="Q188" s="92">
        <f t="shared" si="2"/>
        <v>1.7748063955306973E-4</v>
      </c>
      <c r="R188" s="92">
        <f>P188/'סכום נכסי הקרן'!$C$42</f>
        <v>1.5981569672779837E-5</v>
      </c>
    </row>
    <row r="189" spans="2:18">
      <c r="B189" s="86" t="s">
        <v>2927</v>
      </c>
      <c r="C189" s="89" t="s">
        <v>2615</v>
      </c>
      <c r="D189" s="88" t="s">
        <v>2744</v>
      </c>
      <c r="E189" s="88"/>
      <c r="F189" s="88" t="s">
        <v>473</v>
      </c>
      <c r="G189" s="102">
        <v>43279</v>
      </c>
      <c r="H189" s="88" t="s">
        <v>130</v>
      </c>
      <c r="I189" s="91">
        <v>7.1200000016479743</v>
      </c>
      <c r="J189" s="89" t="s">
        <v>545</v>
      </c>
      <c r="K189" s="89" t="s">
        <v>132</v>
      </c>
      <c r="L189" s="90">
        <v>2.7797000000000002E-2</v>
      </c>
      <c r="M189" s="90">
        <v>2.8900000005571278E-2</v>
      </c>
      <c r="N189" s="91">
        <v>1932.6409760000001</v>
      </c>
      <c r="O189" s="103">
        <v>110.52</v>
      </c>
      <c r="P189" s="91">
        <v>2.1359548290000001</v>
      </c>
      <c r="Q189" s="92">
        <f t="shared" si="2"/>
        <v>2.0753153247637362E-4</v>
      </c>
      <c r="R189" s="92">
        <f>P189/'סכום נכסי הקרן'!$C$42</f>
        <v>1.8687557436810977E-5</v>
      </c>
    </row>
    <row r="190" spans="2:18">
      <c r="B190" s="86" t="s">
        <v>2927</v>
      </c>
      <c r="C190" s="89" t="s">
        <v>2615</v>
      </c>
      <c r="D190" s="88" t="s">
        <v>2745</v>
      </c>
      <c r="E190" s="88"/>
      <c r="F190" s="88" t="s">
        <v>473</v>
      </c>
      <c r="G190" s="102">
        <v>43321</v>
      </c>
      <c r="H190" s="88" t="s">
        <v>130</v>
      </c>
      <c r="I190" s="91">
        <v>7.1199999998540315</v>
      </c>
      <c r="J190" s="89" t="s">
        <v>545</v>
      </c>
      <c r="K190" s="89" t="s">
        <v>132</v>
      </c>
      <c r="L190" s="90">
        <v>2.8528999999999999E-2</v>
      </c>
      <c r="M190" s="90">
        <v>2.8499999999336501E-2</v>
      </c>
      <c r="N190" s="91">
        <v>10826.377146000003</v>
      </c>
      <c r="O190" s="103">
        <v>111.37</v>
      </c>
      <c r="P190" s="91">
        <v>12.057335848000003</v>
      </c>
      <c r="Q190" s="92">
        <f t="shared" si="2"/>
        <v>1.1715029513471777E-3</v>
      </c>
      <c r="R190" s="92">
        <f>P190/'סכום נכסי הקרן'!$C$42</f>
        <v>1.0549013168968098E-4</v>
      </c>
    </row>
    <row r="191" spans="2:18">
      <c r="B191" s="86" t="s">
        <v>2927</v>
      </c>
      <c r="C191" s="89" t="s">
        <v>2615</v>
      </c>
      <c r="D191" s="88" t="s">
        <v>2746</v>
      </c>
      <c r="E191" s="88"/>
      <c r="F191" s="88" t="s">
        <v>473</v>
      </c>
      <c r="G191" s="102">
        <v>43138</v>
      </c>
      <c r="H191" s="88" t="s">
        <v>130</v>
      </c>
      <c r="I191" s="91">
        <v>7.0299999997758711</v>
      </c>
      <c r="J191" s="89" t="s">
        <v>545</v>
      </c>
      <c r="K191" s="89" t="s">
        <v>132</v>
      </c>
      <c r="L191" s="90">
        <v>2.6242999999999999E-2</v>
      </c>
      <c r="M191" s="90">
        <v>3.4599999998432926E-2</v>
      </c>
      <c r="N191" s="91">
        <v>10361.378599000001</v>
      </c>
      <c r="O191" s="103">
        <v>105.93</v>
      </c>
      <c r="P191" s="91">
        <v>10.975807882000002</v>
      </c>
      <c r="Q191" s="92">
        <f t="shared" si="2"/>
        <v>1.0664205998139678E-3</v>
      </c>
      <c r="R191" s="92">
        <f>P191/'סכום נכסי הקרן'!$C$42</f>
        <v>9.6027798633880972E-5</v>
      </c>
    </row>
    <row r="192" spans="2:18">
      <c r="B192" s="86" t="s">
        <v>2927</v>
      </c>
      <c r="C192" s="89" t="s">
        <v>2615</v>
      </c>
      <c r="D192" s="88" t="s">
        <v>2747</v>
      </c>
      <c r="E192" s="88"/>
      <c r="F192" s="88" t="s">
        <v>473</v>
      </c>
      <c r="G192" s="102">
        <v>43417</v>
      </c>
      <c r="H192" s="88" t="s">
        <v>130</v>
      </c>
      <c r="I192" s="91">
        <v>7.0499999998406562</v>
      </c>
      <c r="J192" s="89" t="s">
        <v>545</v>
      </c>
      <c r="K192" s="89" t="s">
        <v>132</v>
      </c>
      <c r="L192" s="90">
        <v>3.0796999999999998E-2</v>
      </c>
      <c r="M192" s="90">
        <v>2.9699999999507485E-2</v>
      </c>
      <c r="N192" s="91">
        <v>12326.321583000003</v>
      </c>
      <c r="O192" s="103">
        <v>112.01</v>
      </c>
      <c r="P192" s="91">
        <v>13.806711944000002</v>
      </c>
      <c r="Q192" s="92">
        <f t="shared" si="2"/>
        <v>1.3414741029610846E-3</v>
      </c>
      <c r="R192" s="92">
        <f>P192/'סכום נכסי הקרן'!$C$42</f>
        <v>1.2079549574922409E-4</v>
      </c>
    </row>
    <row r="193" spans="2:18">
      <c r="B193" s="86" t="s">
        <v>2927</v>
      </c>
      <c r="C193" s="89" t="s">
        <v>2615</v>
      </c>
      <c r="D193" s="88" t="s">
        <v>2748</v>
      </c>
      <c r="E193" s="88"/>
      <c r="F193" s="88" t="s">
        <v>473</v>
      </c>
      <c r="G193" s="102">
        <v>43485</v>
      </c>
      <c r="H193" s="88" t="s">
        <v>130</v>
      </c>
      <c r="I193" s="91">
        <v>7.1099999998148942</v>
      </c>
      <c r="J193" s="89" t="s">
        <v>545</v>
      </c>
      <c r="K193" s="89" t="s">
        <v>132</v>
      </c>
      <c r="L193" s="90">
        <v>3.0190999999999999E-2</v>
      </c>
      <c r="M193" s="90">
        <v>2.7699999999496197E-2</v>
      </c>
      <c r="N193" s="91">
        <v>15576.753470000003</v>
      </c>
      <c r="O193" s="103">
        <v>113.41</v>
      </c>
      <c r="P193" s="91">
        <v>17.665597357000003</v>
      </c>
      <c r="Q193" s="92">
        <f t="shared" si="2"/>
        <v>1.7164073143462464E-3</v>
      </c>
      <c r="R193" s="92">
        <f>P193/'סכום נכסי הקרן'!$C$42</f>
        <v>1.5455704436365388E-4</v>
      </c>
    </row>
    <row r="194" spans="2:18">
      <c r="B194" s="86" t="s">
        <v>2927</v>
      </c>
      <c r="C194" s="89" t="s">
        <v>2615</v>
      </c>
      <c r="D194" s="88" t="s">
        <v>2749</v>
      </c>
      <c r="E194" s="88"/>
      <c r="F194" s="88" t="s">
        <v>473</v>
      </c>
      <c r="G194" s="102">
        <v>43613</v>
      </c>
      <c r="H194" s="88" t="s">
        <v>130</v>
      </c>
      <c r="I194" s="91">
        <v>7.1300000006461008</v>
      </c>
      <c r="J194" s="89" t="s">
        <v>545</v>
      </c>
      <c r="K194" s="89" t="s">
        <v>132</v>
      </c>
      <c r="L194" s="90">
        <v>2.5243000000000002E-2</v>
      </c>
      <c r="M194" s="90">
        <v>3.0400000003744192E-2</v>
      </c>
      <c r="N194" s="91">
        <v>4111.2439200000008</v>
      </c>
      <c r="O194" s="103">
        <v>106.54</v>
      </c>
      <c r="P194" s="91">
        <v>4.3801193090000003</v>
      </c>
      <c r="Q194" s="92">
        <f t="shared" si="2"/>
        <v>4.2557682413710106E-4</v>
      </c>
      <c r="R194" s="92">
        <f>P194/'סכום נכסי הקרן'!$C$42</f>
        <v>3.8321845600706902E-5</v>
      </c>
    </row>
    <row r="195" spans="2:18">
      <c r="B195" s="86" t="s">
        <v>2927</v>
      </c>
      <c r="C195" s="89" t="s">
        <v>2615</v>
      </c>
      <c r="D195" s="88" t="s">
        <v>2750</v>
      </c>
      <c r="E195" s="88"/>
      <c r="F195" s="88" t="s">
        <v>473</v>
      </c>
      <c r="G195" s="102">
        <v>43657</v>
      </c>
      <c r="H195" s="88" t="s">
        <v>130</v>
      </c>
      <c r="I195" s="91">
        <v>7.0399999993568985</v>
      </c>
      <c r="J195" s="89" t="s">
        <v>545</v>
      </c>
      <c r="K195" s="89" t="s">
        <v>132</v>
      </c>
      <c r="L195" s="90">
        <v>2.5243000000000002E-2</v>
      </c>
      <c r="M195" s="90">
        <v>3.4599999996832484E-2</v>
      </c>
      <c r="N195" s="91">
        <v>4056.1729840000003</v>
      </c>
      <c r="O195" s="103">
        <v>102.74</v>
      </c>
      <c r="P195" s="91">
        <v>4.1673119420000013</v>
      </c>
      <c r="Q195" s="92">
        <f t="shared" si="2"/>
        <v>4.0490024502777203E-4</v>
      </c>
      <c r="R195" s="92">
        <f>P195/'סכום נכסי הקרן'!$C$42</f>
        <v>3.645998511574016E-5</v>
      </c>
    </row>
    <row r="196" spans="2:18">
      <c r="B196" s="86" t="s">
        <v>2927</v>
      </c>
      <c r="C196" s="89" t="s">
        <v>2615</v>
      </c>
      <c r="D196" s="88" t="s">
        <v>2751</v>
      </c>
      <c r="E196" s="88"/>
      <c r="F196" s="88" t="s">
        <v>473</v>
      </c>
      <c r="G196" s="102">
        <v>43541</v>
      </c>
      <c r="H196" s="88" t="s">
        <v>130</v>
      </c>
      <c r="I196" s="91">
        <v>7.1200000023370373</v>
      </c>
      <c r="J196" s="89" t="s">
        <v>545</v>
      </c>
      <c r="K196" s="89" t="s">
        <v>132</v>
      </c>
      <c r="L196" s="90">
        <v>2.7271E-2</v>
      </c>
      <c r="M196" s="90">
        <v>2.9000000012228685E-2</v>
      </c>
      <c r="N196" s="91">
        <v>1337.6492680000001</v>
      </c>
      <c r="O196" s="103">
        <v>110.04</v>
      </c>
      <c r="P196" s="91">
        <v>1.4719492880000002</v>
      </c>
      <c r="Q196" s="92">
        <f t="shared" si="2"/>
        <v>1.4301608223108499E-4</v>
      </c>
      <c r="R196" s="92">
        <f>P196/'סכום נכסי הקרן'!$C$42</f>
        <v>1.2878145403688697E-5</v>
      </c>
    </row>
    <row r="197" spans="2:18">
      <c r="B197" s="86" t="s">
        <v>2930</v>
      </c>
      <c r="C197" s="89" t="s">
        <v>2614</v>
      </c>
      <c r="D197" s="88">
        <v>22333</v>
      </c>
      <c r="E197" s="88"/>
      <c r="F197" s="88" t="s">
        <v>465</v>
      </c>
      <c r="G197" s="102">
        <v>41639</v>
      </c>
      <c r="H197" s="88" t="s">
        <v>327</v>
      </c>
      <c r="I197" s="91">
        <v>0.2500000000179588</v>
      </c>
      <c r="J197" s="89" t="s">
        <v>127</v>
      </c>
      <c r="K197" s="89" t="s">
        <v>132</v>
      </c>
      <c r="L197" s="90">
        <v>3.7000000000000005E-2</v>
      </c>
      <c r="M197" s="90">
        <v>6.4899999998024538E-2</v>
      </c>
      <c r="N197" s="91">
        <v>12471.564237000002</v>
      </c>
      <c r="O197" s="103">
        <v>111.62</v>
      </c>
      <c r="P197" s="91">
        <v>13.920760675000002</v>
      </c>
      <c r="Q197" s="92">
        <f t="shared" si="2"/>
        <v>1.3525551930665795E-3</v>
      </c>
      <c r="R197" s="92">
        <f>P197/'סכום נכסי הקרן'!$C$42</f>
        <v>1.2179331282953927E-4</v>
      </c>
    </row>
    <row r="198" spans="2:18">
      <c r="B198" s="86" t="s">
        <v>2930</v>
      </c>
      <c r="C198" s="89" t="s">
        <v>2614</v>
      </c>
      <c r="D198" s="88">
        <v>22334</v>
      </c>
      <c r="E198" s="88"/>
      <c r="F198" s="88" t="s">
        <v>465</v>
      </c>
      <c r="G198" s="102">
        <v>42004</v>
      </c>
      <c r="H198" s="88" t="s">
        <v>327</v>
      </c>
      <c r="I198" s="91">
        <v>0.71999999999552633</v>
      </c>
      <c r="J198" s="89" t="s">
        <v>127</v>
      </c>
      <c r="K198" s="89" t="s">
        <v>132</v>
      </c>
      <c r="L198" s="90">
        <v>3.7000000000000005E-2</v>
      </c>
      <c r="M198" s="90">
        <v>0.10350000000452957</v>
      </c>
      <c r="N198" s="91">
        <v>8314.3761740000027</v>
      </c>
      <c r="O198" s="103">
        <v>107.54</v>
      </c>
      <c r="P198" s="91">
        <v>8.9412808569999989</v>
      </c>
      <c r="Q198" s="92">
        <f t="shared" si="2"/>
        <v>8.6874389540513692E-4</v>
      </c>
      <c r="R198" s="92">
        <f>P198/'סכום נכסי הקרן'!$C$42</f>
        <v>7.8227637263318715E-5</v>
      </c>
    </row>
    <row r="199" spans="2:18">
      <c r="B199" s="86" t="s">
        <v>2930</v>
      </c>
      <c r="C199" s="89" t="s">
        <v>2614</v>
      </c>
      <c r="D199" s="88" t="s">
        <v>2752</v>
      </c>
      <c r="E199" s="88"/>
      <c r="F199" s="88" t="s">
        <v>465</v>
      </c>
      <c r="G199" s="102">
        <v>42759</v>
      </c>
      <c r="H199" s="88" t="s">
        <v>327</v>
      </c>
      <c r="I199" s="91">
        <v>1.6499999999932411</v>
      </c>
      <c r="J199" s="89" t="s">
        <v>127</v>
      </c>
      <c r="K199" s="89" t="s">
        <v>132</v>
      </c>
      <c r="L199" s="90">
        <v>7.0499999999999993E-2</v>
      </c>
      <c r="M199" s="90">
        <v>7.1899999999351122E-2</v>
      </c>
      <c r="N199" s="91">
        <v>28778.186325000002</v>
      </c>
      <c r="O199" s="103">
        <v>102.82</v>
      </c>
      <c r="P199" s="91">
        <v>29.589580868000006</v>
      </c>
      <c r="Q199" s="92">
        <f t="shared" si="2"/>
        <v>2.8749536176963914E-3</v>
      </c>
      <c r="R199" s="92">
        <f>P199/'סכום נכסי הקרן'!$C$42</f>
        <v>2.5888047092306429E-4</v>
      </c>
    </row>
    <row r="200" spans="2:18">
      <c r="B200" s="86" t="s">
        <v>2930</v>
      </c>
      <c r="C200" s="89" t="s">
        <v>2614</v>
      </c>
      <c r="D200" s="88" t="s">
        <v>2753</v>
      </c>
      <c r="E200" s="88"/>
      <c r="F200" s="88" t="s">
        <v>465</v>
      </c>
      <c r="G200" s="102">
        <v>42759</v>
      </c>
      <c r="H200" s="88" t="s">
        <v>327</v>
      </c>
      <c r="I200" s="91">
        <v>1.6999999999964879</v>
      </c>
      <c r="J200" s="89" t="s">
        <v>127</v>
      </c>
      <c r="K200" s="89" t="s">
        <v>132</v>
      </c>
      <c r="L200" s="90">
        <v>3.8800000000000001E-2</v>
      </c>
      <c r="M200" s="90">
        <v>5.5799999999529379E-2</v>
      </c>
      <c r="N200" s="91">
        <v>28778.186325000002</v>
      </c>
      <c r="O200" s="103">
        <v>98.94</v>
      </c>
      <c r="P200" s="91">
        <v>28.473138023000008</v>
      </c>
      <c r="Q200" s="92">
        <f t="shared" si="2"/>
        <v>2.7664789011905152E-3</v>
      </c>
      <c r="R200" s="92">
        <f>P200/'סכום נכסי הקרן'!$C$42</f>
        <v>2.4911266614199509E-4</v>
      </c>
    </row>
    <row r="201" spans="2:18">
      <c r="B201" s="86" t="s">
        <v>2931</v>
      </c>
      <c r="C201" s="89" t="s">
        <v>2614</v>
      </c>
      <c r="D201" s="88">
        <v>7561</v>
      </c>
      <c r="E201" s="88"/>
      <c r="F201" s="88" t="s">
        <v>498</v>
      </c>
      <c r="G201" s="102">
        <v>43920</v>
      </c>
      <c r="H201" s="88" t="s">
        <v>130</v>
      </c>
      <c r="I201" s="91">
        <v>4.3499999999978787</v>
      </c>
      <c r="J201" s="89" t="s">
        <v>155</v>
      </c>
      <c r="K201" s="89" t="s">
        <v>132</v>
      </c>
      <c r="L201" s="90">
        <v>4.8917999999999996E-2</v>
      </c>
      <c r="M201" s="90">
        <v>5.5500000000007058E-2</v>
      </c>
      <c r="N201" s="91">
        <v>71690.588311000014</v>
      </c>
      <c r="O201" s="103">
        <v>98.62</v>
      </c>
      <c r="P201" s="91">
        <v>70.701255749000012</v>
      </c>
      <c r="Q201" s="92">
        <f t="shared" si="2"/>
        <v>6.8694055484606852E-3</v>
      </c>
      <c r="R201" s="92">
        <f>P201/'סכום נכסי הקרן'!$C$42</f>
        <v>6.1856822050991979E-4</v>
      </c>
    </row>
    <row r="202" spans="2:18">
      <c r="B202" s="86" t="s">
        <v>2931</v>
      </c>
      <c r="C202" s="89" t="s">
        <v>2614</v>
      </c>
      <c r="D202" s="88">
        <v>8991</v>
      </c>
      <c r="E202" s="88"/>
      <c r="F202" s="88" t="s">
        <v>498</v>
      </c>
      <c r="G202" s="102">
        <v>44636</v>
      </c>
      <c r="H202" s="88" t="s">
        <v>130</v>
      </c>
      <c r="I202" s="91">
        <v>4.7399999999925235</v>
      </c>
      <c r="J202" s="89" t="s">
        <v>155</v>
      </c>
      <c r="K202" s="89" t="s">
        <v>132</v>
      </c>
      <c r="L202" s="90">
        <v>4.2824000000000001E-2</v>
      </c>
      <c r="M202" s="90">
        <v>7.4499999999937686E-2</v>
      </c>
      <c r="N202" s="91">
        <v>64109.099358000007</v>
      </c>
      <c r="O202" s="103">
        <v>87.63</v>
      </c>
      <c r="P202" s="91">
        <v>56.178803483000017</v>
      </c>
      <c r="Q202" s="92">
        <f t="shared" si="2"/>
        <v>5.4583893915839121E-3</v>
      </c>
      <c r="R202" s="92">
        <f>P202/'סכום נכסי הקרן'!$C$42</f>
        <v>4.9151068298171363E-4</v>
      </c>
    </row>
    <row r="203" spans="2:18">
      <c r="B203" s="86" t="s">
        <v>2931</v>
      </c>
      <c r="C203" s="89" t="s">
        <v>2614</v>
      </c>
      <c r="D203" s="88">
        <v>9112</v>
      </c>
      <c r="E203" s="88"/>
      <c r="F203" s="88" t="s">
        <v>498</v>
      </c>
      <c r="G203" s="102">
        <v>44722</v>
      </c>
      <c r="H203" s="88" t="s">
        <v>130</v>
      </c>
      <c r="I203" s="91">
        <v>4.6900000000085109</v>
      </c>
      <c r="J203" s="89" t="s">
        <v>155</v>
      </c>
      <c r="K203" s="89" t="s">
        <v>132</v>
      </c>
      <c r="L203" s="90">
        <v>5.2750000000000005E-2</v>
      </c>
      <c r="M203" s="90">
        <v>6.9900000000022833E-2</v>
      </c>
      <c r="N203" s="91">
        <v>102397.78732800001</v>
      </c>
      <c r="O203" s="103">
        <v>94.1</v>
      </c>
      <c r="P203" s="91">
        <v>96.356318222000013</v>
      </c>
      <c r="Q203" s="92">
        <f t="shared" ref="Q203:Q246" si="3">IFERROR(P203/$P$10,0)</f>
        <v>9.3620773777106821E-3</v>
      </c>
      <c r="R203" s="92">
        <f>P203/'סכום נכסי הקרן'!$C$42</f>
        <v>8.4302542672041742E-4</v>
      </c>
    </row>
    <row r="204" spans="2:18">
      <c r="B204" s="86" t="s">
        <v>2931</v>
      </c>
      <c r="C204" s="89" t="s">
        <v>2614</v>
      </c>
      <c r="D204" s="88">
        <v>9247</v>
      </c>
      <c r="E204" s="88"/>
      <c r="F204" s="88" t="s">
        <v>498</v>
      </c>
      <c r="G204" s="102">
        <v>44816</v>
      </c>
      <c r="H204" s="88" t="s">
        <v>130</v>
      </c>
      <c r="I204" s="91">
        <v>4.6299999999889003</v>
      </c>
      <c r="J204" s="89" t="s">
        <v>155</v>
      </c>
      <c r="K204" s="89" t="s">
        <v>132</v>
      </c>
      <c r="L204" s="90">
        <v>5.6036999999999997E-2</v>
      </c>
      <c r="M204" s="90">
        <v>7.9199999999882975E-2</v>
      </c>
      <c r="N204" s="91">
        <v>126523.17087000002</v>
      </c>
      <c r="O204" s="103">
        <v>91.86</v>
      </c>
      <c r="P204" s="91">
        <v>116.22418528300003</v>
      </c>
      <c r="Q204" s="92">
        <f t="shared" si="3"/>
        <v>1.1292459444889781E-2</v>
      </c>
      <c r="R204" s="92">
        <f>P204/'סכום נכסי הקרן'!$C$42</f>
        <v>1.0168502201141933E-3</v>
      </c>
    </row>
    <row r="205" spans="2:18">
      <c r="B205" s="86" t="s">
        <v>2931</v>
      </c>
      <c r="C205" s="89" t="s">
        <v>2614</v>
      </c>
      <c r="D205" s="88">
        <v>9486</v>
      </c>
      <c r="E205" s="88"/>
      <c r="F205" s="88" t="s">
        <v>498</v>
      </c>
      <c r="G205" s="102">
        <v>44976</v>
      </c>
      <c r="H205" s="88" t="s">
        <v>130</v>
      </c>
      <c r="I205" s="91">
        <v>4.6400000000028978</v>
      </c>
      <c r="J205" s="89" t="s">
        <v>155</v>
      </c>
      <c r="K205" s="89" t="s">
        <v>132</v>
      </c>
      <c r="L205" s="90">
        <v>6.1999000000000005E-2</v>
      </c>
      <c r="M205" s="90">
        <v>6.5200000000119177E-2</v>
      </c>
      <c r="N205" s="91">
        <v>123584.17586400002</v>
      </c>
      <c r="O205" s="103">
        <v>100.49</v>
      </c>
      <c r="P205" s="91">
        <v>124.18974340100002</v>
      </c>
      <c r="Q205" s="92">
        <f t="shared" si="3"/>
        <v>1.2066401131677276E-2</v>
      </c>
      <c r="R205" s="92">
        <f>P205/'סכום נכסי הקרן'!$C$42</f>
        <v>1.086541218643442E-3</v>
      </c>
    </row>
    <row r="206" spans="2:18">
      <c r="B206" s="86" t="s">
        <v>2931</v>
      </c>
      <c r="C206" s="89" t="s">
        <v>2614</v>
      </c>
      <c r="D206" s="88">
        <v>9567</v>
      </c>
      <c r="E206" s="88"/>
      <c r="F206" s="88" t="s">
        <v>498</v>
      </c>
      <c r="G206" s="102">
        <v>45056</v>
      </c>
      <c r="H206" s="88" t="s">
        <v>130</v>
      </c>
      <c r="I206" s="91">
        <v>4.6300000000013286</v>
      </c>
      <c r="J206" s="89" t="s">
        <v>155</v>
      </c>
      <c r="K206" s="89" t="s">
        <v>132</v>
      </c>
      <c r="L206" s="90">
        <v>6.3411999999999996E-2</v>
      </c>
      <c r="M206" s="90">
        <v>6.5600000000011802E-2</v>
      </c>
      <c r="N206" s="91">
        <v>134684.32999999999</v>
      </c>
      <c r="O206" s="103">
        <v>100.59</v>
      </c>
      <c r="P206" s="91">
        <v>135.47897271400004</v>
      </c>
      <c r="Q206" s="92">
        <f t="shared" si="3"/>
        <v>1.3163274074866324E-2</v>
      </c>
      <c r="R206" s="92">
        <f>P206/'סכום נכסי הקרן'!$C$42</f>
        <v>1.18531115438351E-3</v>
      </c>
    </row>
    <row r="207" spans="2:18">
      <c r="B207" s="86" t="s">
        <v>2931</v>
      </c>
      <c r="C207" s="89" t="s">
        <v>2614</v>
      </c>
      <c r="D207" s="88">
        <v>7894</v>
      </c>
      <c r="E207" s="88"/>
      <c r="F207" s="88" t="s">
        <v>498</v>
      </c>
      <c r="G207" s="102">
        <v>44068</v>
      </c>
      <c r="H207" s="88" t="s">
        <v>130</v>
      </c>
      <c r="I207" s="91">
        <v>4.2999999999926901</v>
      </c>
      <c r="J207" s="89" t="s">
        <v>155</v>
      </c>
      <c r="K207" s="89" t="s">
        <v>132</v>
      </c>
      <c r="L207" s="90">
        <v>4.5102999999999997E-2</v>
      </c>
      <c r="M207" s="90">
        <v>6.7199999999873278E-2</v>
      </c>
      <c r="N207" s="91">
        <v>88847.792252000014</v>
      </c>
      <c r="O207" s="103">
        <v>92.38</v>
      </c>
      <c r="P207" s="91">
        <v>82.077591332000011</v>
      </c>
      <c r="Q207" s="92">
        <f t="shared" si="3"/>
        <v>7.9747418249824249E-3</v>
      </c>
      <c r="R207" s="92">
        <f>P207/'סכום נכסי הקרן'!$C$42</f>
        <v>7.1810025262095502E-4</v>
      </c>
    </row>
    <row r="208" spans="2:18">
      <c r="B208" s="86" t="s">
        <v>2931</v>
      </c>
      <c r="C208" s="89" t="s">
        <v>2614</v>
      </c>
      <c r="D208" s="88">
        <v>8076</v>
      </c>
      <c r="E208" s="88"/>
      <c r="F208" s="88" t="s">
        <v>498</v>
      </c>
      <c r="G208" s="102">
        <v>44160</v>
      </c>
      <c r="H208" s="88" t="s">
        <v>130</v>
      </c>
      <c r="I208" s="91">
        <v>4.1700000000143351</v>
      </c>
      <c r="J208" s="89" t="s">
        <v>155</v>
      </c>
      <c r="K208" s="89" t="s">
        <v>132</v>
      </c>
      <c r="L208" s="90">
        <v>4.5465999999999999E-2</v>
      </c>
      <c r="M208" s="90">
        <v>8.7400000000430036E-2</v>
      </c>
      <c r="N208" s="91">
        <v>81602.667631000018</v>
      </c>
      <c r="O208" s="103">
        <v>85.49</v>
      </c>
      <c r="P208" s="91">
        <v>69.76212000000001</v>
      </c>
      <c r="Q208" s="92">
        <f t="shared" si="3"/>
        <v>6.7781581688124157E-3</v>
      </c>
      <c r="R208" s="92">
        <f>P208/'סכום נכסי הקרן'!$C$42</f>
        <v>6.1035168286964741E-4</v>
      </c>
    </row>
    <row r="209" spans="2:18">
      <c r="B209" s="86" t="s">
        <v>2931</v>
      </c>
      <c r="C209" s="89" t="s">
        <v>2614</v>
      </c>
      <c r="D209" s="88">
        <v>9311</v>
      </c>
      <c r="E209" s="88"/>
      <c r="F209" s="88" t="s">
        <v>498</v>
      </c>
      <c r="G209" s="102">
        <v>44880</v>
      </c>
      <c r="H209" s="88" t="s">
        <v>130</v>
      </c>
      <c r="I209" s="91">
        <v>3.9799999999991247</v>
      </c>
      <c r="J209" s="89" t="s">
        <v>155</v>
      </c>
      <c r="K209" s="89" t="s">
        <v>132</v>
      </c>
      <c r="L209" s="90">
        <v>7.2695999999999997E-2</v>
      </c>
      <c r="M209" s="90">
        <v>9.3099999999770991E-2</v>
      </c>
      <c r="N209" s="91">
        <v>72362.216945000007</v>
      </c>
      <c r="O209" s="103">
        <v>94.75</v>
      </c>
      <c r="P209" s="91">
        <v>68.563200647000016</v>
      </c>
      <c r="Q209" s="92">
        <f t="shared" si="3"/>
        <v>6.6616699513344455E-3</v>
      </c>
      <c r="R209" s="92">
        <f>P209/'סכום נכסי הקרן'!$C$42</f>
        <v>5.9986228769747462E-4</v>
      </c>
    </row>
    <row r="210" spans="2:18">
      <c r="B210" s="86" t="s">
        <v>2932</v>
      </c>
      <c r="C210" s="89" t="s">
        <v>2614</v>
      </c>
      <c r="D210" s="88">
        <v>8811</v>
      </c>
      <c r="E210" s="88"/>
      <c r="F210" s="88" t="s">
        <v>706</v>
      </c>
      <c r="G210" s="102">
        <v>44550</v>
      </c>
      <c r="H210" s="88" t="s">
        <v>2613</v>
      </c>
      <c r="I210" s="91">
        <v>5.1000000000092873</v>
      </c>
      <c r="J210" s="89" t="s">
        <v>332</v>
      </c>
      <c r="K210" s="89" t="s">
        <v>132</v>
      </c>
      <c r="L210" s="90">
        <v>7.85E-2</v>
      </c>
      <c r="M210" s="90">
        <v>8.2700000000148599E-2</v>
      </c>
      <c r="N210" s="91">
        <v>108864.80756500002</v>
      </c>
      <c r="O210" s="103">
        <v>98.91</v>
      </c>
      <c r="P210" s="91">
        <v>107.67814342000001</v>
      </c>
      <c r="Q210" s="92">
        <f t="shared" si="3"/>
        <v>1.0462117370068854E-2</v>
      </c>
      <c r="R210" s="92">
        <f>P210/'סכום נכסי הקרן'!$C$42</f>
        <v>9.4208054521101488E-4</v>
      </c>
    </row>
    <row r="211" spans="2:18">
      <c r="B211" s="86" t="s">
        <v>2933</v>
      </c>
      <c r="C211" s="89" t="s">
        <v>2615</v>
      </c>
      <c r="D211" s="88" t="s">
        <v>2754</v>
      </c>
      <c r="E211" s="88"/>
      <c r="F211" s="88" t="s">
        <v>706</v>
      </c>
      <c r="G211" s="102">
        <v>42732</v>
      </c>
      <c r="H211" s="88" t="s">
        <v>2613</v>
      </c>
      <c r="I211" s="91">
        <v>2.1199999999851276</v>
      </c>
      <c r="J211" s="89" t="s">
        <v>128</v>
      </c>
      <c r="K211" s="89" t="s">
        <v>132</v>
      </c>
      <c r="L211" s="90">
        <v>2.1613000000000004E-2</v>
      </c>
      <c r="M211" s="90">
        <v>2.7700000000063736E-2</v>
      </c>
      <c r="N211" s="91">
        <v>17045.509479000004</v>
      </c>
      <c r="O211" s="103">
        <v>110.45</v>
      </c>
      <c r="P211" s="91">
        <v>18.826764944000001</v>
      </c>
      <c r="Q211" s="92">
        <f t="shared" si="3"/>
        <v>1.8292275320400929E-3</v>
      </c>
      <c r="R211" s="92">
        <f>P211/'סכום נכסי הקרן'!$C$42</f>
        <v>1.647161477684692E-4</v>
      </c>
    </row>
    <row r="212" spans="2:18">
      <c r="B212" s="86" t="s">
        <v>2934</v>
      </c>
      <c r="C212" s="89" t="s">
        <v>2615</v>
      </c>
      <c r="D212" s="88" t="s">
        <v>2755</v>
      </c>
      <c r="E212" s="88"/>
      <c r="F212" s="88" t="s">
        <v>498</v>
      </c>
      <c r="G212" s="102">
        <v>45103</v>
      </c>
      <c r="H212" s="88" t="s">
        <v>130</v>
      </c>
      <c r="I212" s="91">
        <v>2.1700000000005315</v>
      </c>
      <c r="J212" s="89" t="s">
        <v>128</v>
      </c>
      <c r="K212" s="89" t="s">
        <v>132</v>
      </c>
      <c r="L212" s="90">
        <v>6.7500000000000004E-2</v>
      </c>
      <c r="M212" s="90">
        <v>7.250000000004897E-2</v>
      </c>
      <c r="N212" s="91">
        <v>359553.94749300001</v>
      </c>
      <c r="O212" s="103">
        <v>99.4</v>
      </c>
      <c r="P212" s="91">
        <v>357.39668039300005</v>
      </c>
      <c r="Q212" s="92">
        <f t="shared" si="3"/>
        <v>3.4725023102971257E-2</v>
      </c>
      <c r="R212" s="92">
        <f>P212/'סכום נכסי הקרן'!$C$42</f>
        <v>3.1268783880119048E-3</v>
      </c>
    </row>
    <row r="213" spans="2:18">
      <c r="B213" s="86" t="s">
        <v>2935</v>
      </c>
      <c r="C213" s="89" t="s">
        <v>2615</v>
      </c>
      <c r="D213" s="88" t="s">
        <v>2756</v>
      </c>
      <c r="E213" s="88"/>
      <c r="F213" s="88" t="s">
        <v>519</v>
      </c>
      <c r="G213" s="102">
        <v>44294</v>
      </c>
      <c r="H213" s="88" t="s">
        <v>130</v>
      </c>
      <c r="I213" s="91">
        <v>7.5699999999935699</v>
      </c>
      <c r="J213" s="89" t="s">
        <v>545</v>
      </c>
      <c r="K213" s="89" t="s">
        <v>132</v>
      </c>
      <c r="L213" s="90">
        <v>0.03</v>
      </c>
      <c r="M213" s="90">
        <v>5.4399999999929859E-2</v>
      </c>
      <c r="N213" s="91">
        <v>18469.598991000003</v>
      </c>
      <c r="O213" s="103">
        <v>92.64</v>
      </c>
      <c r="P213" s="91">
        <v>17.110237023000003</v>
      </c>
      <c r="Q213" s="92">
        <f t="shared" si="3"/>
        <v>1.6624479423469941E-3</v>
      </c>
      <c r="R213" s="92">
        <f>P213/'סכום נכסי הקרן'!$C$42</f>
        <v>1.4969817375513526E-4</v>
      </c>
    </row>
    <row r="214" spans="2:18">
      <c r="B214" s="86" t="s">
        <v>2936</v>
      </c>
      <c r="C214" s="89" t="s">
        <v>2615</v>
      </c>
      <c r="D214" s="88" t="s">
        <v>2757</v>
      </c>
      <c r="E214" s="88"/>
      <c r="F214" s="88" t="s">
        <v>519</v>
      </c>
      <c r="G214" s="102">
        <v>42326</v>
      </c>
      <c r="H214" s="88" t="s">
        <v>130</v>
      </c>
      <c r="I214" s="91">
        <v>5.9499999996452875</v>
      </c>
      <c r="J214" s="89" t="s">
        <v>545</v>
      </c>
      <c r="K214" s="89" t="s">
        <v>132</v>
      </c>
      <c r="L214" s="90">
        <v>8.0500000000000002E-2</v>
      </c>
      <c r="M214" s="90">
        <v>9.8499999992996704E-2</v>
      </c>
      <c r="N214" s="91">
        <v>5890.904856000001</v>
      </c>
      <c r="O214" s="103">
        <v>93.32</v>
      </c>
      <c r="P214" s="91">
        <v>5.497402621</v>
      </c>
      <c r="Q214" s="92">
        <f t="shared" si="3"/>
        <v>5.3413320126713361E-4</v>
      </c>
      <c r="R214" s="92">
        <f>P214/'סכום נכסי הקרן'!$C$42</f>
        <v>4.809700366243686E-5</v>
      </c>
    </row>
    <row r="215" spans="2:18">
      <c r="B215" s="86" t="s">
        <v>2936</v>
      </c>
      <c r="C215" s="89" t="s">
        <v>2615</v>
      </c>
      <c r="D215" s="88" t="s">
        <v>2758</v>
      </c>
      <c r="E215" s="88"/>
      <c r="F215" s="88" t="s">
        <v>519</v>
      </c>
      <c r="G215" s="102">
        <v>42606</v>
      </c>
      <c r="H215" s="88" t="s">
        <v>130</v>
      </c>
      <c r="I215" s="91">
        <v>5.9399999999073634</v>
      </c>
      <c r="J215" s="89" t="s">
        <v>545</v>
      </c>
      <c r="K215" s="89" t="s">
        <v>132</v>
      </c>
      <c r="L215" s="90">
        <v>8.0500000000000002E-2</v>
      </c>
      <c r="M215" s="90">
        <v>9.8699999998065044E-2</v>
      </c>
      <c r="N215" s="91">
        <v>24778.782089000004</v>
      </c>
      <c r="O215" s="103">
        <v>93.23</v>
      </c>
      <c r="P215" s="91">
        <v>23.101300881000004</v>
      </c>
      <c r="Q215" s="92">
        <f t="shared" si="3"/>
        <v>2.2445457689179112E-3</v>
      </c>
      <c r="R215" s="92">
        <f>P215/'סכום נכסי הקרן'!$C$42</f>
        <v>2.0211424006604756E-4</v>
      </c>
    </row>
    <row r="216" spans="2:18">
      <c r="B216" s="86" t="s">
        <v>2936</v>
      </c>
      <c r="C216" s="89" t="s">
        <v>2615</v>
      </c>
      <c r="D216" s="88" t="s">
        <v>2759</v>
      </c>
      <c r="E216" s="88"/>
      <c r="F216" s="88" t="s">
        <v>519</v>
      </c>
      <c r="G216" s="102">
        <v>42648</v>
      </c>
      <c r="H216" s="88" t="s">
        <v>130</v>
      </c>
      <c r="I216" s="91">
        <v>5.9500000001297026</v>
      </c>
      <c r="J216" s="89" t="s">
        <v>545</v>
      </c>
      <c r="K216" s="89" t="s">
        <v>132</v>
      </c>
      <c r="L216" s="90">
        <v>8.0500000000000002E-2</v>
      </c>
      <c r="M216" s="90">
        <v>9.8600000001745083E-2</v>
      </c>
      <c r="N216" s="91">
        <v>22729.718532000003</v>
      </c>
      <c r="O216" s="103">
        <v>93.28</v>
      </c>
      <c r="P216" s="91">
        <v>21.202319855000006</v>
      </c>
      <c r="Q216" s="92">
        <f t="shared" si="3"/>
        <v>2.0600388509257163E-3</v>
      </c>
      <c r="R216" s="92">
        <f>P216/'סכום נכסי הקרן'!$C$42</f>
        <v>1.8549997626562652E-4</v>
      </c>
    </row>
    <row r="217" spans="2:18">
      <c r="B217" s="86" t="s">
        <v>2936</v>
      </c>
      <c r="C217" s="89" t="s">
        <v>2615</v>
      </c>
      <c r="D217" s="88" t="s">
        <v>2760</v>
      </c>
      <c r="E217" s="88"/>
      <c r="F217" s="88" t="s">
        <v>519</v>
      </c>
      <c r="G217" s="102">
        <v>42718</v>
      </c>
      <c r="H217" s="88" t="s">
        <v>130</v>
      </c>
      <c r="I217" s="91">
        <v>5.9400000001012678</v>
      </c>
      <c r="J217" s="89" t="s">
        <v>545</v>
      </c>
      <c r="K217" s="89" t="s">
        <v>132</v>
      </c>
      <c r="L217" s="90">
        <v>8.0500000000000002E-2</v>
      </c>
      <c r="M217" s="90">
        <v>9.8600000001687824E-2</v>
      </c>
      <c r="N217" s="91">
        <v>15880.682722000003</v>
      </c>
      <c r="O217" s="103">
        <v>93.27</v>
      </c>
      <c r="P217" s="91">
        <v>14.811939875000004</v>
      </c>
      <c r="Q217" s="92">
        <f t="shared" si="3"/>
        <v>1.439143065888617E-3</v>
      </c>
      <c r="R217" s="92">
        <f>P217/'סכום נכסי הקרן'!$C$42</f>
        <v>1.2959027663250896E-4</v>
      </c>
    </row>
    <row r="218" spans="2:18">
      <c r="B218" s="86" t="s">
        <v>2936</v>
      </c>
      <c r="C218" s="89" t="s">
        <v>2615</v>
      </c>
      <c r="D218" s="88" t="s">
        <v>2761</v>
      </c>
      <c r="E218" s="88"/>
      <c r="F218" s="88" t="s">
        <v>519</v>
      </c>
      <c r="G218" s="102">
        <v>42900</v>
      </c>
      <c r="H218" s="88" t="s">
        <v>130</v>
      </c>
      <c r="I218" s="91">
        <v>5.9299999999662631</v>
      </c>
      <c r="J218" s="89" t="s">
        <v>545</v>
      </c>
      <c r="K218" s="89" t="s">
        <v>132</v>
      </c>
      <c r="L218" s="90">
        <v>8.0500000000000002E-2</v>
      </c>
      <c r="M218" s="90">
        <v>9.9200000000022867E-2</v>
      </c>
      <c r="N218" s="91">
        <v>18811.271981000005</v>
      </c>
      <c r="O218" s="103">
        <v>92.97</v>
      </c>
      <c r="P218" s="91">
        <v>17.488872063000002</v>
      </c>
      <c r="Q218" s="92">
        <f t="shared" si="3"/>
        <v>1.6992365059596624E-3</v>
      </c>
      <c r="R218" s="92">
        <f>P218/'סכום נכסי הקרן'!$C$42</f>
        <v>1.5301086743269859E-4</v>
      </c>
    </row>
    <row r="219" spans="2:18">
      <c r="B219" s="86" t="s">
        <v>2936</v>
      </c>
      <c r="C219" s="89" t="s">
        <v>2615</v>
      </c>
      <c r="D219" s="88" t="s">
        <v>2762</v>
      </c>
      <c r="E219" s="88"/>
      <c r="F219" s="88" t="s">
        <v>519</v>
      </c>
      <c r="G219" s="102">
        <v>43075</v>
      </c>
      <c r="H219" s="88" t="s">
        <v>130</v>
      </c>
      <c r="I219" s="91">
        <v>5.9299999997592048</v>
      </c>
      <c r="J219" s="89" t="s">
        <v>545</v>
      </c>
      <c r="K219" s="89" t="s">
        <v>132</v>
      </c>
      <c r="L219" s="90">
        <v>8.0500000000000002E-2</v>
      </c>
      <c r="M219" s="90">
        <v>9.9399999995959082E-2</v>
      </c>
      <c r="N219" s="91">
        <v>11672.500829000002</v>
      </c>
      <c r="O219" s="103">
        <v>92.86</v>
      </c>
      <c r="P219" s="91">
        <v>10.839104377000002</v>
      </c>
      <c r="Q219" s="92">
        <f t="shared" si="3"/>
        <v>1.0531383489431364E-3</v>
      </c>
      <c r="R219" s="92">
        <f>P219/'סכום נכסי הקרן'!$C$42</f>
        <v>9.4831773995711585E-5</v>
      </c>
    </row>
    <row r="220" spans="2:18">
      <c r="B220" s="86" t="s">
        <v>2936</v>
      </c>
      <c r="C220" s="89" t="s">
        <v>2615</v>
      </c>
      <c r="D220" s="88" t="s">
        <v>2763</v>
      </c>
      <c r="E220" s="88"/>
      <c r="F220" s="88" t="s">
        <v>519</v>
      </c>
      <c r="G220" s="102">
        <v>43292</v>
      </c>
      <c r="H220" s="88" t="s">
        <v>130</v>
      </c>
      <c r="I220" s="91">
        <v>5.9200000000555244</v>
      </c>
      <c r="J220" s="89" t="s">
        <v>545</v>
      </c>
      <c r="K220" s="89" t="s">
        <v>132</v>
      </c>
      <c r="L220" s="90">
        <v>8.0500000000000002E-2</v>
      </c>
      <c r="M220" s="90">
        <v>9.9500000001066458E-2</v>
      </c>
      <c r="N220" s="91">
        <v>31828.256294000006</v>
      </c>
      <c r="O220" s="103">
        <v>92.8</v>
      </c>
      <c r="P220" s="91">
        <v>29.536676483000004</v>
      </c>
      <c r="Q220" s="92">
        <f t="shared" si="3"/>
        <v>2.869813374117874E-3</v>
      </c>
      <c r="R220" s="92">
        <f>P220/'סכום נכסי הקרן'!$C$42</f>
        <v>2.584176082632722E-4</v>
      </c>
    </row>
    <row r="221" spans="2:18">
      <c r="B221" s="86" t="s">
        <v>2908</v>
      </c>
      <c r="C221" s="89" t="s">
        <v>2615</v>
      </c>
      <c r="D221" s="88" t="s">
        <v>2764</v>
      </c>
      <c r="E221" s="88"/>
      <c r="F221" s="88" t="s">
        <v>519</v>
      </c>
      <c r="G221" s="102">
        <v>44858</v>
      </c>
      <c r="H221" s="88" t="s">
        <v>130</v>
      </c>
      <c r="I221" s="91">
        <v>5.5900000002677359</v>
      </c>
      <c r="J221" s="89" t="s">
        <v>545</v>
      </c>
      <c r="K221" s="89" t="s">
        <v>132</v>
      </c>
      <c r="L221" s="90">
        <v>3.49E-2</v>
      </c>
      <c r="M221" s="90">
        <v>4.4800000003295218E-2</v>
      </c>
      <c r="N221" s="91">
        <v>2456.7566990000005</v>
      </c>
      <c r="O221" s="103">
        <v>98.82</v>
      </c>
      <c r="P221" s="91">
        <v>2.4277667650000003</v>
      </c>
      <c r="Q221" s="92">
        <f t="shared" si="3"/>
        <v>2.358842754514347E-4</v>
      </c>
      <c r="R221" s="92">
        <f>P221/'סכום נכסי הקרן'!$C$42</f>
        <v>2.1240632174491683E-5</v>
      </c>
    </row>
    <row r="222" spans="2:18">
      <c r="B222" s="86" t="s">
        <v>2908</v>
      </c>
      <c r="C222" s="89" t="s">
        <v>2615</v>
      </c>
      <c r="D222" s="88" t="s">
        <v>2765</v>
      </c>
      <c r="E222" s="88"/>
      <c r="F222" s="88" t="s">
        <v>519</v>
      </c>
      <c r="G222" s="102">
        <v>44858</v>
      </c>
      <c r="H222" s="88" t="s">
        <v>130</v>
      </c>
      <c r="I222" s="91">
        <v>5.6099999997765764</v>
      </c>
      <c r="J222" s="89" t="s">
        <v>545</v>
      </c>
      <c r="K222" s="89" t="s">
        <v>132</v>
      </c>
      <c r="L222" s="90">
        <v>3.49E-2</v>
      </c>
      <c r="M222" s="90">
        <v>4.4699999999255259E-2</v>
      </c>
      <c r="N222" s="91">
        <v>2037.9484040000002</v>
      </c>
      <c r="O222" s="103">
        <v>98.83</v>
      </c>
      <c r="P222" s="91">
        <v>2.0141042450000004</v>
      </c>
      <c r="Q222" s="92">
        <f t="shared" si="3"/>
        <v>1.9569240643900319E-4</v>
      </c>
      <c r="R222" s="92">
        <f>P222/'סכום נכסי הקרן'!$C$42</f>
        <v>1.7621481620837364E-5</v>
      </c>
    </row>
    <row r="223" spans="2:18">
      <c r="B223" s="86" t="s">
        <v>2908</v>
      </c>
      <c r="C223" s="89" t="s">
        <v>2615</v>
      </c>
      <c r="D223" s="88" t="s">
        <v>2766</v>
      </c>
      <c r="E223" s="88"/>
      <c r="F223" s="88" t="s">
        <v>519</v>
      </c>
      <c r="G223" s="102">
        <v>44858</v>
      </c>
      <c r="H223" s="88" t="s">
        <v>130</v>
      </c>
      <c r="I223" s="91">
        <v>5.4899999994255646</v>
      </c>
      <c r="J223" s="89" t="s">
        <v>545</v>
      </c>
      <c r="K223" s="89" t="s">
        <v>132</v>
      </c>
      <c r="L223" s="90">
        <v>3.49E-2</v>
      </c>
      <c r="M223" s="90">
        <v>4.4899999994255646E-2</v>
      </c>
      <c r="N223" s="91">
        <v>2553.3248370000006</v>
      </c>
      <c r="O223" s="103">
        <v>98.86</v>
      </c>
      <c r="P223" s="91">
        <v>2.5242167050000002</v>
      </c>
      <c r="Q223" s="92">
        <f t="shared" si="3"/>
        <v>2.4525544921582811E-4</v>
      </c>
      <c r="R223" s="92">
        <f>P223/'סכום נכסי הקרן'!$C$42</f>
        <v>2.2084476702032937E-5</v>
      </c>
    </row>
    <row r="224" spans="2:18">
      <c r="B224" s="86" t="s">
        <v>2908</v>
      </c>
      <c r="C224" s="89" t="s">
        <v>2615</v>
      </c>
      <c r="D224" s="88" t="s">
        <v>2767</v>
      </c>
      <c r="E224" s="88"/>
      <c r="F224" s="88" t="s">
        <v>519</v>
      </c>
      <c r="G224" s="102">
        <v>44858</v>
      </c>
      <c r="H224" s="88" t="s">
        <v>130</v>
      </c>
      <c r="I224" s="91">
        <v>5.5200000006889036</v>
      </c>
      <c r="J224" s="89" t="s">
        <v>545</v>
      </c>
      <c r="K224" s="89" t="s">
        <v>132</v>
      </c>
      <c r="L224" s="90">
        <v>3.49E-2</v>
      </c>
      <c r="M224" s="90">
        <v>4.4800000006109147E-2</v>
      </c>
      <c r="N224" s="91">
        <v>3112.8429830000005</v>
      </c>
      <c r="O224" s="103">
        <v>98.86</v>
      </c>
      <c r="P224" s="91">
        <v>3.0773562940000003</v>
      </c>
      <c r="Q224" s="92">
        <f t="shared" si="3"/>
        <v>2.9899905138379396E-4</v>
      </c>
      <c r="R224" s="92">
        <f>P224/'סכום נכסי הקרן'!$C$42</f>
        <v>2.6923917920390051E-5</v>
      </c>
    </row>
    <row r="225" spans="2:18">
      <c r="B225" s="86" t="s">
        <v>2908</v>
      </c>
      <c r="C225" s="89" t="s">
        <v>2615</v>
      </c>
      <c r="D225" s="88" t="s">
        <v>2768</v>
      </c>
      <c r="E225" s="88"/>
      <c r="F225" s="88" t="s">
        <v>519</v>
      </c>
      <c r="G225" s="102">
        <v>44858</v>
      </c>
      <c r="H225" s="88" t="s">
        <v>130</v>
      </c>
      <c r="I225" s="91">
        <v>5.7399999988395036</v>
      </c>
      <c r="J225" s="89" t="s">
        <v>545</v>
      </c>
      <c r="K225" s="89" t="s">
        <v>132</v>
      </c>
      <c r="L225" s="90">
        <v>3.49E-2</v>
      </c>
      <c r="M225" s="90">
        <v>4.4599999989500268E-2</v>
      </c>
      <c r="N225" s="91">
        <v>1832.1070360000003</v>
      </c>
      <c r="O225" s="103">
        <v>98.77</v>
      </c>
      <c r="P225" s="91">
        <v>1.8095719650000006</v>
      </c>
      <c r="Q225" s="92">
        <f t="shared" si="3"/>
        <v>1.7581984315583711E-4</v>
      </c>
      <c r="R225" s="92">
        <f>P225/'סכום נכסי הקרן'!$C$42</f>
        <v>1.5832020215433318E-5</v>
      </c>
    </row>
    <row r="226" spans="2:18">
      <c r="B226" s="86" t="s">
        <v>2937</v>
      </c>
      <c r="C226" s="89" t="s">
        <v>2614</v>
      </c>
      <c r="D226" s="88">
        <v>9637</v>
      </c>
      <c r="E226" s="88"/>
      <c r="F226" s="88" t="s">
        <v>519</v>
      </c>
      <c r="G226" s="102">
        <v>45104</v>
      </c>
      <c r="H226" s="88" t="s">
        <v>130</v>
      </c>
      <c r="I226" s="91">
        <v>2.7400000000516957</v>
      </c>
      <c r="J226" s="89" t="s">
        <v>332</v>
      </c>
      <c r="K226" s="89" t="s">
        <v>132</v>
      </c>
      <c r="L226" s="90">
        <v>5.2159000000000004E-2</v>
      </c>
      <c r="M226" s="90">
        <v>5.6700000000838739E-2</v>
      </c>
      <c r="N226" s="91">
        <v>19125.350000000002</v>
      </c>
      <c r="O226" s="103">
        <v>99.12</v>
      </c>
      <c r="P226" s="91">
        <v>18.957047023000001</v>
      </c>
      <c r="Q226" s="92">
        <f t="shared" si="3"/>
        <v>1.8418858706631697E-3</v>
      </c>
      <c r="R226" s="92">
        <f>P226/'סכום נכסי הקרן'!$C$42</f>
        <v>1.6585599108408816E-4</v>
      </c>
    </row>
    <row r="227" spans="2:18">
      <c r="B227" s="86" t="s">
        <v>2938</v>
      </c>
      <c r="C227" s="89" t="s">
        <v>2614</v>
      </c>
      <c r="D227" s="88">
        <v>9577</v>
      </c>
      <c r="E227" s="88"/>
      <c r="F227" s="88" t="s">
        <v>519</v>
      </c>
      <c r="G227" s="102">
        <v>45063</v>
      </c>
      <c r="H227" s="88" t="s">
        <v>130</v>
      </c>
      <c r="I227" s="91">
        <v>3.7899999999460747</v>
      </c>
      <c r="J227" s="89" t="s">
        <v>332</v>
      </c>
      <c r="K227" s="89" t="s">
        <v>132</v>
      </c>
      <c r="L227" s="90">
        <v>4.4344000000000001E-2</v>
      </c>
      <c r="M227" s="90">
        <v>4.4699999999281002E-2</v>
      </c>
      <c r="N227" s="91">
        <v>28688.025000000005</v>
      </c>
      <c r="O227" s="103">
        <v>100.84</v>
      </c>
      <c r="P227" s="91">
        <v>28.929003764000004</v>
      </c>
      <c r="Q227" s="92">
        <f t="shared" si="3"/>
        <v>2.8107712778591264E-3</v>
      </c>
      <c r="R227" s="92">
        <f>P227/'סכום נכסי הקרן'!$C$42</f>
        <v>2.5310105442752834E-4</v>
      </c>
    </row>
    <row r="228" spans="2:18">
      <c r="B228" s="86" t="s">
        <v>2939</v>
      </c>
      <c r="C228" s="89" t="s">
        <v>2614</v>
      </c>
      <c r="D228" s="88" t="s">
        <v>2769</v>
      </c>
      <c r="E228" s="88"/>
      <c r="F228" s="88" t="s">
        <v>519</v>
      </c>
      <c r="G228" s="102">
        <v>42372</v>
      </c>
      <c r="H228" s="88" t="s">
        <v>130</v>
      </c>
      <c r="I228" s="91">
        <v>9.6800000000495334</v>
      </c>
      <c r="J228" s="89" t="s">
        <v>128</v>
      </c>
      <c r="K228" s="89" t="s">
        <v>132</v>
      </c>
      <c r="L228" s="90">
        <v>6.7000000000000004E-2</v>
      </c>
      <c r="M228" s="90">
        <v>3.1100000000233909E-2</v>
      </c>
      <c r="N228" s="91">
        <v>23397.460831000004</v>
      </c>
      <c r="O228" s="103">
        <v>155.31</v>
      </c>
      <c r="P228" s="91">
        <v>36.338595565000013</v>
      </c>
      <c r="Q228" s="92">
        <f t="shared" si="3"/>
        <v>3.53069471472592E-3</v>
      </c>
      <c r="R228" s="92">
        <f>P228/'סכום נכסי הקרן'!$C$42</f>
        <v>3.1792788057784455E-4</v>
      </c>
    </row>
    <row r="229" spans="2:18">
      <c r="B229" s="86" t="s">
        <v>2940</v>
      </c>
      <c r="C229" s="89" t="s">
        <v>2615</v>
      </c>
      <c r="D229" s="88" t="s">
        <v>2770</v>
      </c>
      <c r="E229" s="88"/>
      <c r="F229" s="88" t="s">
        <v>2771</v>
      </c>
      <c r="G229" s="102">
        <v>41816</v>
      </c>
      <c r="H229" s="88" t="s">
        <v>130</v>
      </c>
      <c r="I229" s="91">
        <v>5.8299999999667405</v>
      </c>
      <c r="J229" s="89" t="s">
        <v>545</v>
      </c>
      <c r="K229" s="89" t="s">
        <v>132</v>
      </c>
      <c r="L229" s="90">
        <v>4.4999999999999998E-2</v>
      </c>
      <c r="M229" s="90">
        <v>8.1099999998881261E-2</v>
      </c>
      <c r="N229" s="91">
        <v>7327.545301000001</v>
      </c>
      <c r="O229" s="103">
        <v>90.27</v>
      </c>
      <c r="P229" s="91">
        <v>6.614575234000001</v>
      </c>
      <c r="Q229" s="92">
        <f t="shared" si="3"/>
        <v>6.4267882277031427E-4</v>
      </c>
      <c r="R229" s="92">
        <f>P229/'סכום נכסי הקרן'!$C$42</f>
        <v>5.7871193214022048E-5</v>
      </c>
    </row>
    <row r="230" spans="2:18">
      <c r="B230" s="86" t="s">
        <v>2940</v>
      </c>
      <c r="C230" s="89" t="s">
        <v>2615</v>
      </c>
      <c r="D230" s="88" t="s">
        <v>2772</v>
      </c>
      <c r="E230" s="88"/>
      <c r="F230" s="88" t="s">
        <v>2771</v>
      </c>
      <c r="G230" s="102">
        <v>42625</v>
      </c>
      <c r="H230" s="88" t="s">
        <v>130</v>
      </c>
      <c r="I230" s="91">
        <v>5.8299999989250626</v>
      </c>
      <c r="J230" s="89" t="s">
        <v>545</v>
      </c>
      <c r="K230" s="89" t="s">
        <v>132</v>
      </c>
      <c r="L230" s="90">
        <v>4.4999999999999998E-2</v>
      </c>
      <c r="M230" s="90">
        <v>8.1099999984713206E-2</v>
      </c>
      <c r="N230" s="91">
        <v>2040.4178610000004</v>
      </c>
      <c r="O230" s="103">
        <v>90.73</v>
      </c>
      <c r="P230" s="91">
        <v>1.8512711530000001</v>
      </c>
      <c r="Q230" s="92">
        <f t="shared" si="3"/>
        <v>1.7987137845572538E-4</v>
      </c>
      <c r="R230" s="92">
        <f>P230/'סכום נכסי הקרן'!$C$42</f>
        <v>1.6196848141678927E-5</v>
      </c>
    </row>
    <row r="231" spans="2:18">
      <c r="B231" s="86" t="s">
        <v>2940</v>
      </c>
      <c r="C231" s="89" t="s">
        <v>2615</v>
      </c>
      <c r="D231" s="88" t="s">
        <v>2773</v>
      </c>
      <c r="E231" s="88"/>
      <c r="F231" s="88" t="s">
        <v>2771</v>
      </c>
      <c r="G231" s="102">
        <v>42716</v>
      </c>
      <c r="H231" s="88" t="s">
        <v>130</v>
      </c>
      <c r="I231" s="91">
        <v>5.8299999997506005</v>
      </c>
      <c r="J231" s="89" t="s">
        <v>545</v>
      </c>
      <c r="K231" s="89" t="s">
        <v>132</v>
      </c>
      <c r="L231" s="90">
        <v>4.4999999999999998E-2</v>
      </c>
      <c r="M231" s="90">
        <v>8.1100000000356262E-2</v>
      </c>
      <c r="N231" s="91">
        <v>1543.6959930000003</v>
      </c>
      <c r="O231" s="103">
        <v>90.91</v>
      </c>
      <c r="P231" s="91">
        <v>1.4033741450000001</v>
      </c>
      <c r="Q231" s="92">
        <f t="shared" si="3"/>
        <v>1.3635325194864904E-4</v>
      </c>
      <c r="R231" s="92">
        <f>P231/'סכום נכסי הקרן'!$C$42</f>
        <v>1.227817863184924E-5</v>
      </c>
    </row>
    <row r="232" spans="2:18">
      <c r="B232" s="86" t="s">
        <v>2940</v>
      </c>
      <c r="C232" s="89" t="s">
        <v>2615</v>
      </c>
      <c r="D232" s="88" t="s">
        <v>2774</v>
      </c>
      <c r="E232" s="88"/>
      <c r="F232" s="88" t="s">
        <v>2771</v>
      </c>
      <c r="G232" s="102">
        <v>42803</v>
      </c>
      <c r="H232" s="88" t="s">
        <v>130</v>
      </c>
      <c r="I232" s="91">
        <v>5.8300000003238175</v>
      </c>
      <c r="J232" s="89" t="s">
        <v>545</v>
      </c>
      <c r="K232" s="89" t="s">
        <v>132</v>
      </c>
      <c r="L232" s="90">
        <v>4.4999999999999998E-2</v>
      </c>
      <c r="M232" s="90">
        <v>8.1100000004210748E-2</v>
      </c>
      <c r="N232" s="91">
        <v>9893.1625240000012</v>
      </c>
      <c r="O232" s="103">
        <v>91.46</v>
      </c>
      <c r="P232" s="91">
        <v>9.048287129000002</v>
      </c>
      <c r="Q232" s="92">
        <f t="shared" si="3"/>
        <v>8.7914073306819788E-4</v>
      </c>
      <c r="R232" s="92">
        <f>P232/'סכום נכסי הקרן'!$C$42</f>
        <v>7.9163839577594839E-5</v>
      </c>
    </row>
    <row r="233" spans="2:18">
      <c r="B233" s="86" t="s">
        <v>2940</v>
      </c>
      <c r="C233" s="89" t="s">
        <v>2615</v>
      </c>
      <c r="D233" s="88" t="s">
        <v>2775</v>
      </c>
      <c r="E233" s="88"/>
      <c r="F233" s="88" t="s">
        <v>2771</v>
      </c>
      <c r="G233" s="102">
        <v>42898</v>
      </c>
      <c r="H233" s="88" t="s">
        <v>130</v>
      </c>
      <c r="I233" s="91">
        <v>5.8299999988719531</v>
      </c>
      <c r="J233" s="89" t="s">
        <v>545</v>
      </c>
      <c r="K233" s="89" t="s">
        <v>132</v>
      </c>
      <c r="L233" s="90">
        <v>4.4999999999999998E-2</v>
      </c>
      <c r="M233" s="90">
        <v>8.1099999979506163E-2</v>
      </c>
      <c r="N233" s="91">
        <v>1860.6503540000006</v>
      </c>
      <c r="O233" s="103">
        <v>91</v>
      </c>
      <c r="P233" s="91">
        <v>1.6931918770000003</v>
      </c>
      <c r="Q233" s="92">
        <f t="shared" si="3"/>
        <v>1.645122360452116E-4</v>
      </c>
      <c r="R233" s="92">
        <f>P233/'סכום נכסי הקרן'!$C$42</f>
        <v>1.4813805995978433E-5</v>
      </c>
    </row>
    <row r="234" spans="2:18">
      <c r="B234" s="86" t="s">
        <v>2940</v>
      </c>
      <c r="C234" s="89" t="s">
        <v>2615</v>
      </c>
      <c r="D234" s="88" t="s">
        <v>2776</v>
      </c>
      <c r="E234" s="88"/>
      <c r="F234" s="88" t="s">
        <v>2771</v>
      </c>
      <c r="G234" s="102">
        <v>42989</v>
      </c>
      <c r="H234" s="88" t="s">
        <v>130</v>
      </c>
      <c r="I234" s="91">
        <v>5.8299999991131086</v>
      </c>
      <c r="J234" s="89" t="s">
        <v>545</v>
      </c>
      <c r="K234" s="89" t="s">
        <v>132</v>
      </c>
      <c r="L234" s="90">
        <v>4.4999999999999998E-2</v>
      </c>
      <c r="M234" s="90">
        <v>8.1099999989263927E-2</v>
      </c>
      <c r="N234" s="91">
        <v>2344.6536700000006</v>
      </c>
      <c r="O234" s="103">
        <v>91.37</v>
      </c>
      <c r="P234" s="91">
        <v>2.1423101299999998</v>
      </c>
      <c r="Q234" s="92">
        <f t="shared" si="3"/>
        <v>2.0814901995221883E-4</v>
      </c>
      <c r="R234" s="92">
        <f>P234/'סכום נכסי הקרן'!$C$42</f>
        <v>1.8743160228992363E-5</v>
      </c>
    </row>
    <row r="235" spans="2:18">
      <c r="B235" s="86" t="s">
        <v>2940</v>
      </c>
      <c r="C235" s="89" t="s">
        <v>2615</v>
      </c>
      <c r="D235" s="88" t="s">
        <v>2777</v>
      </c>
      <c r="E235" s="88"/>
      <c r="F235" s="88" t="s">
        <v>2771</v>
      </c>
      <c r="G235" s="102">
        <v>43080</v>
      </c>
      <c r="H235" s="88" t="s">
        <v>130</v>
      </c>
      <c r="I235" s="91">
        <v>5.8299999959187536</v>
      </c>
      <c r="J235" s="89" t="s">
        <v>545</v>
      </c>
      <c r="K235" s="89" t="s">
        <v>132</v>
      </c>
      <c r="L235" s="90">
        <v>4.4999999999999998E-2</v>
      </c>
      <c r="M235" s="90">
        <v>8.1099999943408732E-2</v>
      </c>
      <c r="N235" s="91">
        <v>726.45474300000012</v>
      </c>
      <c r="O235" s="103">
        <v>90.73</v>
      </c>
      <c r="P235" s="91">
        <v>0.65911244300000005</v>
      </c>
      <c r="Q235" s="92">
        <f t="shared" si="3"/>
        <v>6.4040031892470547E-5</v>
      </c>
      <c r="R235" s="92">
        <f>P235/'סכום נכסי הקרן'!$C$42</f>
        <v>5.7666021156664177E-6</v>
      </c>
    </row>
    <row r="236" spans="2:18">
      <c r="B236" s="86" t="s">
        <v>2940</v>
      </c>
      <c r="C236" s="89" t="s">
        <v>2615</v>
      </c>
      <c r="D236" s="88" t="s">
        <v>2778</v>
      </c>
      <c r="E236" s="88"/>
      <c r="F236" s="88" t="s">
        <v>2771</v>
      </c>
      <c r="G236" s="102">
        <v>43171</v>
      </c>
      <c r="H236" s="88" t="s">
        <v>130</v>
      </c>
      <c r="I236" s="91">
        <v>5.7199999961286654</v>
      </c>
      <c r="J236" s="89" t="s">
        <v>545</v>
      </c>
      <c r="K236" s="89" t="s">
        <v>132</v>
      </c>
      <c r="L236" s="90">
        <v>4.4999999999999998E-2</v>
      </c>
      <c r="M236" s="90">
        <v>8.1799999960076877E-2</v>
      </c>
      <c r="N236" s="91">
        <v>542.79631700000016</v>
      </c>
      <c r="O236" s="103">
        <v>91.37</v>
      </c>
      <c r="P236" s="91">
        <v>0.49595301100000005</v>
      </c>
      <c r="Q236" s="92">
        <f t="shared" si="3"/>
        <v>4.8187296384581826E-5</v>
      </c>
      <c r="R236" s="92">
        <f>P236/'סכום נכסי הקרן'!$C$42</f>
        <v>4.3391134743055215E-6</v>
      </c>
    </row>
    <row r="237" spans="2:18">
      <c r="B237" s="86" t="s">
        <v>2940</v>
      </c>
      <c r="C237" s="89" t="s">
        <v>2615</v>
      </c>
      <c r="D237" s="88" t="s">
        <v>2779</v>
      </c>
      <c r="E237" s="88"/>
      <c r="F237" s="88" t="s">
        <v>2771</v>
      </c>
      <c r="G237" s="102">
        <v>43341</v>
      </c>
      <c r="H237" s="88" t="s">
        <v>130</v>
      </c>
      <c r="I237" s="91">
        <v>5.8700000007153053</v>
      </c>
      <c r="J237" s="89" t="s">
        <v>545</v>
      </c>
      <c r="K237" s="89" t="s">
        <v>132</v>
      </c>
      <c r="L237" s="90">
        <v>4.4999999999999998E-2</v>
      </c>
      <c r="M237" s="90">
        <v>7.8500000007635268E-2</v>
      </c>
      <c r="N237" s="91">
        <v>1361.7445080000002</v>
      </c>
      <c r="O237" s="103">
        <v>91.37</v>
      </c>
      <c r="P237" s="91">
        <v>1.2442259530000002</v>
      </c>
      <c r="Q237" s="92">
        <f t="shared" si="3"/>
        <v>1.2089025257798017E-4</v>
      </c>
      <c r="R237" s="92">
        <f>P237/'סכום נכסי הקרן'!$C$42</f>
        <v>1.088578449570685E-5</v>
      </c>
    </row>
    <row r="238" spans="2:18">
      <c r="B238" s="86" t="s">
        <v>2940</v>
      </c>
      <c r="C238" s="89" t="s">
        <v>2615</v>
      </c>
      <c r="D238" s="88" t="s">
        <v>2780</v>
      </c>
      <c r="E238" s="88"/>
      <c r="F238" s="88" t="s">
        <v>2771</v>
      </c>
      <c r="G238" s="102">
        <v>43990</v>
      </c>
      <c r="H238" s="88" t="s">
        <v>130</v>
      </c>
      <c r="I238" s="91">
        <v>5.8300000008701298</v>
      </c>
      <c r="J238" s="89" t="s">
        <v>545</v>
      </c>
      <c r="K238" s="89" t="s">
        <v>132</v>
      </c>
      <c r="L238" s="90">
        <v>4.4999999999999998E-2</v>
      </c>
      <c r="M238" s="90">
        <v>8.1100000013447457E-2</v>
      </c>
      <c r="N238" s="91">
        <v>1404.4862189999999</v>
      </c>
      <c r="O238" s="103">
        <v>90.01</v>
      </c>
      <c r="P238" s="91">
        <v>1.2641781300000003</v>
      </c>
      <c r="Q238" s="92">
        <f t="shared" si="3"/>
        <v>1.2282882628414252E-4</v>
      </c>
      <c r="R238" s="92">
        <f>P238/'סכום נכסי הקרן'!$C$42</f>
        <v>1.1060346920255634E-5</v>
      </c>
    </row>
    <row r="239" spans="2:18">
      <c r="B239" s="86" t="s">
        <v>2940</v>
      </c>
      <c r="C239" s="89" t="s">
        <v>2615</v>
      </c>
      <c r="D239" s="88" t="s">
        <v>2781</v>
      </c>
      <c r="E239" s="88"/>
      <c r="F239" s="88" t="s">
        <v>2771</v>
      </c>
      <c r="G239" s="102">
        <v>41893</v>
      </c>
      <c r="H239" s="88" t="s">
        <v>130</v>
      </c>
      <c r="I239" s="91">
        <v>5.8300000012300011</v>
      </c>
      <c r="J239" s="89" t="s">
        <v>545</v>
      </c>
      <c r="K239" s="89" t="s">
        <v>132</v>
      </c>
      <c r="L239" s="90">
        <v>4.4999999999999998E-2</v>
      </c>
      <c r="M239" s="90">
        <v>8.1100000015703791E-2</v>
      </c>
      <c r="N239" s="91">
        <v>1437.5905360000002</v>
      </c>
      <c r="O239" s="103">
        <v>89.92</v>
      </c>
      <c r="P239" s="91">
        <v>1.2926814270000002</v>
      </c>
      <c r="Q239" s="92">
        <f t="shared" si="3"/>
        <v>1.2559823546205506E-4</v>
      </c>
      <c r="R239" s="92">
        <f>P239/'סכום נכסי הקרן'!$C$42</f>
        <v>1.1309723448538939E-5</v>
      </c>
    </row>
    <row r="240" spans="2:18">
      <c r="B240" s="86" t="s">
        <v>2940</v>
      </c>
      <c r="C240" s="89" t="s">
        <v>2615</v>
      </c>
      <c r="D240" s="88" t="s">
        <v>2782</v>
      </c>
      <c r="E240" s="88"/>
      <c r="F240" s="88" t="s">
        <v>2771</v>
      </c>
      <c r="G240" s="102">
        <v>42151</v>
      </c>
      <c r="H240" s="88" t="s">
        <v>130</v>
      </c>
      <c r="I240" s="91">
        <v>5.8300000000439196</v>
      </c>
      <c r="J240" s="89" t="s">
        <v>545</v>
      </c>
      <c r="K240" s="89" t="s">
        <v>132</v>
      </c>
      <c r="L240" s="90">
        <v>4.4999999999999998E-2</v>
      </c>
      <c r="M240" s="90">
        <v>8.1100000001192094E-2</v>
      </c>
      <c r="N240" s="91">
        <v>5264.7014670000008</v>
      </c>
      <c r="O240" s="103">
        <v>90.82</v>
      </c>
      <c r="P240" s="91">
        <v>4.7814021130000013</v>
      </c>
      <c r="Q240" s="92">
        <f t="shared" si="3"/>
        <v>4.6456586741641307E-4</v>
      </c>
      <c r="R240" s="92">
        <f>P240/'סכום נכסי הקרן'!$C$42</f>
        <v>4.1832685505343565E-5</v>
      </c>
    </row>
    <row r="241" spans="2:18">
      <c r="B241" s="86" t="s">
        <v>2940</v>
      </c>
      <c r="C241" s="89" t="s">
        <v>2615</v>
      </c>
      <c r="D241" s="88" t="s">
        <v>2783</v>
      </c>
      <c r="E241" s="88"/>
      <c r="F241" s="88" t="s">
        <v>2771</v>
      </c>
      <c r="G241" s="102">
        <v>42166</v>
      </c>
      <c r="H241" s="88" t="s">
        <v>130</v>
      </c>
      <c r="I241" s="91">
        <v>5.8299999997288152</v>
      </c>
      <c r="J241" s="89" t="s">
        <v>545</v>
      </c>
      <c r="K241" s="89" t="s">
        <v>132</v>
      </c>
      <c r="L241" s="90">
        <v>4.4999999999999998E-2</v>
      </c>
      <c r="M241" s="90">
        <v>8.109999999613228E-2</v>
      </c>
      <c r="N241" s="91">
        <v>4953.5054000000009</v>
      </c>
      <c r="O241" s="103">
        <v>90.82</v>
      </c>
      <c r="P241" s="91">
        <v>4.4987738340000005</v>
      </c>
      <c r="Q241" s="92">
        <f t="shared" si="3"/>
        <v>4.3710541784806206E-4</v>
      </c>
      <c r="R241" s="92">
        <f>P241/'סכום נכסי הקרן'!$C$42</f>
        <v>3.9359958963859405E-5</v>
      </c>
    </row>
    <row r="242" spans="2:18">
      <c r="B242" s="86" t="s">
        <v>2940</v>
      </c>
      <c r="C242" s="89" t="s">
        <v>2615</v>
      </c>
      <c r="D242" s="88" t="s">
        <v>2784</v>
      </c>
      <c r="E242" s="88"/>
      <c r="F242" s="88" t="s">
        <v>2771</v>
      </c>
      <c r="G242" s="102">
        <v>42257</v>
      </c>
      <c r="H242" s="88" t="s">
        <v>130</v>
      </c>
      <c r="I242" s="91">
        <v>5.8299999998441336</v>
      </c>
      <c r="J242" s="89" t="s">
        <v>545</v>
      </c>
      <c r="K242" s="89" t="s">
        <v>132</v>
      </c>
      <c r="L242" s="90">
        <v>4.4999999999999998E-2</v>
      </c>
      <c r="M242" s="90">
        <v>8.1099999998778316E-2</v>
      </c>
      <c r="N242" s="91">
        <v>2632.3148810000002</v>
      </c>
      <c r="O242" s="103">
        <v>90.18</v>
      </c>
      <c r="P242" s="91">
        <v>2.3738215390000006</v>
      </c>
      <c r="Q242" s="92">
        <f t="shared" si="3"/>
        <v>2.3064290270817045E-4</v>
      </c>
      <c r="R242" s="92">
        <f>P242/'סכום נכסי הקרן'!$C$42</f>
        <v>2.0768663153597775E-5</v>
      </c>
    </row>
    <row r="243" spans="2:18">
      <c r="B243" s="86" t="s">
        <v>2940</v>
      </c>
      <c r="C243" s="89" t="s">
        <v>2615</v>
      </c>
      <c r="D243" s="88" t="s">
        <v>2785</v>
      </c>
      <c r="E243" s="88"/>
      <c r="F243" s="88" t="s">
        <v>2771</v>
      </c>
      <c r="G243" s="102">
        <v>42348</v>
      </c>
      <c r="H243" s="88" t="s">
        <v>130</v>
      </c>
      <c r="I243" s="91">
        <v>5.830000000530049</v>
      </c>
      <c r="J243" s="89" t="s">
        <v>545</v>
      </c>
      <c r="K243" s="89" t="s">
        <v>132</v>
      </c>
      <c r="L243" s="90">
        <v>4.4999999999999998E-2</v>
      </c>
      <c r="M243" s="90">
        <v>8.1100000007817613E-2</v>
      </c>
      <c r="N243" s="91">
        <v>4558.346794000001</v>
      </c>
      <c r="O243" s="103">
        <v>90.64</v>
      </c>
      <c r="P243" s="91">
        <v>4.1316855070000011</v>
      </c>
      <c r="Q243" s="92">
        <f t="shared" si="3"/>
        <v>4.0143874455414946E-4</v>
      </c>
      <c r="R243" s="92">
        <f>P243/'סכום נכסי הקרן'!$C$42</f>
        <v>3.6148287957498748E-5</v>
      </c>
    </row>
    <row r="244" spans="2:18">
      <c r="B244" s="86" t="s">
        <v>2940</v>
      </c>
      <c r="C244" s="89" t="s">
        <v>2615</v>
      </c>
      <c r="D244" s="88" t="s">
        <v>2786</v>
      </c>
      <c r="E244" s="88"/>
      <c r="F244" s="88" t="s">
        <v>2771</v>
      </c>
      <c r="G244" s="102">
        <v>42439</v>
      </c>
      <c r="H244" s="88" t="s">
        <v>130</v>
      </c>
      <c r="I244" s="91">
        <v>5.8299999995299014</v>
      </c>
      <c r="J244" s="89" t="s">
        <v>545</v>
      </c>
      <c r="K244" s="89" t="s">
        <v>132</v>
      </c>
      <c r="L244" s="90">
        <v>4.4999999999999998E-2</v>
      </c>
      <c r="M244" s="90">
        <v>8.1099999994734093E-2</v>
      </c>
      <c r="N244" s="91">
        <v>5413.8816380000007</v>
      </c>
      <c r="O244" s="103">
        <v>91.55</v>
      </c>
      <c r="P244" s="91">
        <v>4.9564087510000006</v>
      </c>
      <c r="Q244" s="92">
        <f t="shared" si="3"/>
        <v>4.8156968944699488E-4</v>
      </c>
      <c r="R244" s="92">
        <f>P244/'סכום נכסי הקרן'!$C$42</f>
        <v>4.3363825843634009E-5</v>
      </c>
    </row>
    <row r="245" spans="2:18">
      <c r="B245" s="86" t="s">
        <v>2940</v>
      </c>
      <c r="C245" s="89" t="s">
        <v>2615</v>
      </c>
      <c r="D245" s="88" t="s">
        <v>2787</v>
      </c>
      <c r="E245" s="88"/>
      <c r="F245" s="88" t="s">
        <v>2771</v>
      </c>
      <c r="G245" s="102">
        <v>42549</v>
      </c>
      <c r="H245" s="88" t="s">
        <v>130</v>
      </c>
      <c r="I245" s="91">
        <v>5.8499999996001728</v>
      </c>
      <c r="J245" s="89" t="s">
        <v>545</v>
      </c>
      <c r="K245" s="89" t="s">
        <v>132</v>
      </c>
      <c r="L245" s="90">
        <v>4.4999999999999998E-2</v>
      </c>
      <c r="M245" s="90">
        <v>7.9899999992117693E-2</v>
      </c>
      <c r="N245" s="91">
        <v>3808.061157000001</v>
      </c>
      <c r="O245" s="103">
        <v>91.95</v>
      </c>
      <c r="P245" s="91">
        <v>3.5015124240000004</v>
      </c>
      <c r="Q245" s="92">
        <f t="shared" si="3"/>
        <v>3.402104901619068E-4</v>
      </c>
      <c r="R245" s="92">
        <f>P245/'סכום נכסי הקרן'!$C$42</f>
        <v>3.063487750339838E-5</v>
      </c>
    </row>
    <row r="246" spans="2:18">
      <c r="B246" s="86" t="s">
        <v>2940</v>
      </c>
      <c r="C246" s="89" t="s">
        <v>2615</v>
      </c>
      <c r="D246" s="88" t="s">
        <v>2788</v>
      </c>
      <c r="E246" s="88"/>
      <c r="F246" s="88" t="s">
        <v>2771</v>
      </c>
      <c r="G246" s="102">
        <v>42604</v>
      </c>
      <c r="H246" s="88" t="s">
        <v>130</v>
      </c>
      <c r="I246" s="91">
        <v>5.8300000001173071</v>
      </c>
      <c r="J246" s="89" t="s">
        <v>545</v>
      </c>
      <c r="K246" s="89" t="s">
        <v>132</v>
      </c>
      <c r="L246" s="90">
        <v>4.4999999999999998E-2</v>
      </c>
      <c r="M246" s="90">
        <v>8.110000000002214E-2</v>
      </c>
      <c r="N246" s="91">
        <v>4979.7027810000009</v>
      </c>
      <c r="O246" s="103">
        <v>90.73</v>
      </c>
      <c r="P246" s="91">
        <v>4.5180844090000001</v>
      </c>
      <c r="Q246" s="92">
        <f t="shared" si="3"/>
        <v>4.3898165285469193E-4</v>
      </c>
      <c r="R246" s="92">
        <f>P246/'סכום נכסי הקרן'!$C$42</f>
        <v>3.9528907985884971E-5</v>
      </c>
    </row>
    <row r="247" spans="2:18">
      <c r="B247" s="86" t="s">
        <v>2941</v>
      </c>
      <c r="C247" s="89" t="s">
        <v>2615</v>
      </c>
      <c r="D247" s="88" t="s">
        <v>2789</v>
      </c>
      <c r="E247" s="88"/>
      <c r="F247" s="88" t="s">
        <v>534</v>
      </c>
      <c r="G247" s="102">
        <v>44871</v>
      </c>
      <c r="H247" s="88"/>
      <c r="I247" s="91">
        <v>5.1899999999669086</v>
      </c>
      <c r="J247" s="89" t="s">
        <v>332</v>
      </c>
      <c r="K247" s="89" t="s">
        <v>132</v>
      </c>
      <c r="L247" s="90">
        <v>0.05</v>
      </c>
      <c r="M247" s="90">
        <v>6.3699999999627707E-2</v>
      </c>
      <c r="N247" s="91">
        <v>29946.795177000004</v>
      </c>
      <c r="O247" s="103">
        <v>96.87</v>
      </c>
      <c r="P247" s="91">
        <v>29.009457884000003</v>
      </c>
      <c r="Q247" s="92">
        <f t="shared" ref="Q247:Q310" si="4">IFERROR(P247/$P$10,0)</f>
        <v>2.8185882815667633E-3</v>
      </c>
      <c r="R247" s="92">
        <f>P247/'סכום נכסי הקרן'!$C$42</f>
        <v>2.5380495086209479E-4</v>
      </c>
    </row>
    <row r="248" spans="2:18">
      <c r="B248" s="86" t="s">
        <v>2941</v>
      </c>
      <c r="C248" s="89" t="s">
        <v>2615</v>
      </c>
      <c r="D248" s="88" t="s">
        <v>2790</v>
      </c>
      <c r="E248" s="88"/>
      <c r="F248" s="88" t="s">
        <v>534</v>
      </c>
      <c r="G248" s="102">
        <v>44969</v>
      </c>
      <c r="H248" s="88"/>
      <c r="I248" s="91">
        <v>5.1899999999612669</v>
      </c>
      <c r="J248" s="89" t="s">
        <v>332</v>
      </c>
      <c r="K248" s="89" t="s">
        <v>132</v>
      </c>
      <c r="L248" s="90">
        <v>0.05</v>
      </c>
      <c r="M248" s="90">
        <v>6.0199999999322164E-2</v>
      </c>
      <c r="N248" s="91">
        <v>21153.492302000002</v>
      </c>
      <c r="O248" s="103">
        <v>97.64</v>
      </c>
      <c r="P248" s="91">
        <v>20.654269820000003</v>
      </c>
      <c r="Q248" s="92">
        <f t="shared" si="4"/>
        <v>2.0067897549743145E-3</v>
      </c>
      <c r="R248" s="92">
        <f>P248/'סכום נכסי הקרן'!$C$42</f>
        <v>1.807050637664218E-4</v>
      </c>
    </row>
    <row r="249" spans="2:18">
      <c r="B249" s="86" t="s">
        <v>2941</v>
      </c>
      <c r="C249" s="89" t="s">
        <v>2615</v>
      </c>
      <c r="D249" s="88" t="s">
        <v>2791</v>
      </c>
      <c r="E249" s="88"/>
      <c r="F249" s="88" t="s">
        <v>534</v>
      </c>
      <c r="G249" s="102">
        <v>45018</v>
      </c>
      <c r="H249" s="88"/>
      <c r="I249" s="91">
        <v>5.1900000001761315</v>
      </c>
      <c r="J249" s="89" t="s">
        <v>332</v>
      </c>
      <c r="K249" s="89" t="s">
        <v>132</v>
      </c>
      <c r="L249" s="90">
        <v>0.05</v>
      </c>
      <c r="M249" s="90">
        <v>4.1800000001472416E-2</v>
      </c>
      <c r="N249" s="91">
        <v>10115.599590000002</v>
      </c>
      <c r="O249" s="103">
        <v>106.08</v>
      </c>
      <c r="P249" s="91">
        <v>10.730627569000003</v>
      </c>
      <c r="Q249" s="92">
        <f t="shared" si="4"/>
        <v>1.0425986325143367E-3</v>
      </c>
      <c r="R249" s="92">
        <f>P249/'סכום נכסי הקרן'!$C$42</f>
        <v>9.3882705900947159E-5</v>
      </c>
    </row>
    <row r="250" spans="2:18">
      <c r="B250" s="86" t="s">
        <v>2942</v>
      </c>
      <c r="C250" s="89" t="s">
        <v>2615</v>
      </c>
      <c r="D250" s="88" t="s">
        <v>2792</v>
      </c>
      <c r="E250" s="88"/>
      <c r="F250" s="88" t="s">
        <v>534</v>
      </c>
      <c r="G250" s="102">
        <v>41534</v>
      </c>
      <c r="H250" s="88"/>
      <c r="I250" s="91">
        <v>5.5399999999998499</v>
      </c>
      <c r="J250" s="89" t="s">
        <v>478</v>
      </c>
      <c r="K250" s="89" t="s">
        <v>132</v>
      </c>
      <c r="L250" s="90">
        <v>3.9842000000000002E-2</v>
      </c>
      <c r="M250" s="90">
        <v>3.1999999999955051E-2</v>
      </c>
      <c r="N250" s="91">
        <v>114809.33147000002</v>
      </c>
      <c r="O250" s="103">
        <v>116.26</v>
      </c>
      <c r="P250" s="91">
        <v>133.47733296300001</v>
      </c>
      <c r="Q250" s="92">
        <f t="shared" si="4"/>
        <v>1.2968792731276702E-2</v>
      </c>
      <c r="R250" s="92">
        <f>P250/'סכום נכסי הקרן'!$C$42</f>
        <v>1.1677987251379302E-3</v>
      </c>
    </row>
    <row r="251" spans="2:18">
      <c r="B251" s="93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91"/>
      <c r="O251" s="103"/>
      <c r="P251" s="88"/>
      <c r="Q251" s="92"/>
      <c r="R251" s="88"/>
    </row>
    <row r="252" spans="2:18">
      <c r="B252" s="79" t="s">
        <v>39</v>
      </c>
      <c r="C252" s="81"/>
      <c r="D252" s="80"/>
      <c r="E252" s="80"/>
      <c r="F252" s="80"/>
      <c r="G252" s="100"/>
      <c r="H252" s="80"/>
      <c r="I252" s="83">
        <v>2.2716740028923512</v>
      </c>
      <c r="J252" s="81"/>
      <c r="K252" s="81"/>
      <c r="L252" s="82"/>
      <c r="M252" s="82">
        <v>7.1923070025227215E-2</v>
      </c>
      <c r="N252" s="83"/>
      <c r="O252" s="101"/>
      <c r="P252" s="83">
        <v>3621.2997520960012</v>
      </c>
      <c r="Q252" s="84">
        <f t="shared" si="4"/>
        <v>0.35184914816791524</v>
      </c>
      <c r="R252" s="84">
        <f>P252/'סכום נכסי הקרן'!$C$42</f>
        <v>3.1682901807846879E-2</v>
      </c>
    </row>
    <row r="253" spans="2:18">
      <c r="B253" s="85" t="s">
        <v>37</v>
      </c>
      <c r="C253" s="81"/>
      <c r="D253" s="80"/>
      <c r="E253" s="80"/>
      <c r="F253" s="80"/>
      <c r="G253" s="100"/>
      <c r="H253" s="80"/>
      <c r="I253" s="83">
        <v>2.2716740028923517</v>
      </c>
      <c r="J253" s="81"/>
      <c r="K253" s="81"/>
      <c r="L253" s="82"/>
      <c r="M253" s="82">
        <v>7.1923070025227215E-2</v>
      </c>
      <c r="N253" s="83"/>
      <c r="O253" s="101"/>
      <c r="P253" s="83">
        <v>3621.2997520960002</v>
      </c>
      <c r="Q253" s="84">
        <f t="shared" si="4"/>
        <v>0.35184914816791513</v>
      </c>
      <c r="R253" s="84">
        <f>P253/'סכום נכסי הקרן'!$C$42</f>
        <v>3.1682901807846872E-2</v>
      </c>
    </row>
    <row r="254" spans="2:18">
      <c r="B254" s="86" t="s">
        <v>2943</v>
      </c>
      <c r="C254" s="89" t="s">
        <v>2615</v>
      </c>
      <c r="D254" s="88">
        <v>8763</v>
      </c>
      <c r="E254" s="88"/>
      <c r="F254" s="88" t="s">
        <v>2643</v>
      </c>
      <c r="G254" s="102">
        <v>44529</v>
      </c>
      <c r="H254" s="88" t="s">
        <v>2613</v>
      </c>
      <c r="I254" s="91">
        <v>2.7799999999879419</v>
      </c>
      <c r="J254" s="89" t="s">
        <v>821</v>
      </c>
      <c r="K254" s="89" t="s">
        <v>2605</v>
      </c>
      <c r="L254" s="90">
        <v>6.7299999999999999E-2</v>
      </c>
      <c r="M254" s="90">
        <v>7.9099999999767967E-2</v>
      </c>
      <c r="N254" s="91">
        <v>158380.94489100002</v>
      </c>
      <c r="O254" s="103">
        <v>100.55</v>
      </c>
      <c r="P254" s="91">
        <v>54.734928597000007</v>
      </c>
      <c r="Q254" s="92">
        <f t="shared" si="4"/>
        <v>5.3181010466585568E-3</v>
      </c>
      <c r="R254" s="92">
        <f>P254/'סכום נכסי הקרן'!$C$42</f>
        <v>4.7887816168615483E-4</v>
      </c>
    </row>
    <row r="255" spans="2:18">
      <c r="B255" s="86" t="s">
        <v>2943</v>
      </c>
      <c r="C255" s="89" t="s">
        <v>2615</v>
      </c>
      <c r="D255" s="88">
        <v>9327</v>
      </c>
      <c r="E255" s="88"/>
      <c r="F255" s="88" t="s">
        <v>2643</v>
      </c>
      <c r="G255" s="102">
        <v>44880</v>
      </c>
      <c r="H255" s="88" t="s">
        <v>2613</v>
      </c>
      <c r="I255" s="91">
        <v>1.0700000000467731</v>
      </c>
      <c r="J255" s="89" t="s">
        <v>821</v>
      </c>
      <c r="K255" s="89" t="s">
        <v>137</v>
      </c>
      <c r="L255" s="90">
        <v>6.5689999999999998E-2</v>
      </c>
      <c r="M255" s="90">
        <v>7.0999999993986318E-2</v>
      </c>
      <c r="N255" s="91">
        <v>4341.4829490000011</v>
      </c>
      <c r="O255" s="103">
        <v>101.12</v>
      </c>
      <c r="P255" s="91">
        <v>1.4965876990000002</v>
      </c>
      <c r="Q255" s="92">
        <f t="shared" si="4"/>
        <v>1.4540997517450768E-4</v>
      </c>
      <c r="R255" s="92">
        <f>P255/'סכום נכסי הקרן'!$C$42</f>
        <v>1.3093707883972897E-5</v>
      </c>
    </row>
    <row r="256" spans="2:18">
      <c r="B256" s="86" t="s">
        <v>2943</v>
      </c>
      <c r="C256" s="89" t="s">
        <v>2615</v>
      </c>
      <c r="D256" s="88">
        <v>9474</v>
      </c>
      <c r="E256" s="88"/>
      <c r="F256" s="88" t="s">
        <v>2643</v>
      </c>
      <c r="G256" s="102">
        <v>44977</v>
      </c>
      <c r="H256" s="88" t="s">
        <v>2613</v>
      </c>
      <c r="I256" s="91">
        <v>1.0800000005447858</v>
      </c>
      <c r="J256" s="89" t="s">
        <v>821</v>
      </c>
      <c r="K256" s="89" t="s">
        <v>137</v>
      </c>
      <c r="L256" s="90">
        <v>6.6449999999999995E-2</v>
      </c>
      <c r="M256" s="90">
        <v>5.3300000005447858E-2</v>
      </c>
      <c r="N256" s="91">
        <v>1680.6942600000004</v>
      </c>
      <c r="O256" s="103">
        <v>102.52</v>
      </c>
      <c r="P256" s="91">
        <v>0.58738699600000011</v>
      </c>
      <c r="Q256" s="92">
        <f t="shared" si="4"/>
        <v>5.7071114885722879E-5</v>
      </c>
      <c r="R256" s="92">
        <f>P256/'סכום נכסי הקרן'!$C$42</f>
        <v>5.1390732033995937E-6</v>
      </c>
    </row>
    <row r="257" spans="2:18">
      <c r="B257" s="86" t="s">
        <v>2943</v>
      </c>
      <c r="C257" s="89" t="s">
        <v>2615</v>
      </c>
      <c r="D257" s="88">
        <v>9571</v>
      </c>
      <c r="E257" s="88"/>
      <c r="F257" s="88" t="s">
        <v>2643</v>
      </c>
      <c r="G257" s="102">
        <v>45069</v>
      </c>
      <c r="H257" s="88" t="s">
        <v>2613</v>
      </c>
      <c r="I257" s="91">
        <v>1.080000000422658</v>
      </c>
      <c r="J257" s="89" t="s">
        <v>821</v>
      </c>
      <c r="K257" s="89" t="s">
        <v>137</v>
      </c>
      <c r="L257" s="90">
        <v>6.6449999999999995E-2</v>
      </c>
      <c r="M257" s="90">
        <v>7.110000000052831E-2</v>
      </c>
      <c r="N257" s="91">
        <v>2757.6801580000006</v>
      </c>
      <c r="O257" s="103">
        <v>100.67</v>
      </c>
      <c r="P257" s="91">
        <v>0.94639174500000012</v>
      </c>
      <c r="Q257" s="92">
        <f t="shared" si="4"/>
        <v>9.1952379561693168E-5</v>
      </c>
      <c r="R257" s="92">
        <f>P257/'סכום נכסי הקרן'!$C$42</f>
        <v>8.2800206503857986E-6</v>
      </c>
    </row>
    <row r="258" spans="2:18">
      <c r="B258" s="86" t="s">
        <v>2944</v>
      </c>
      <c r="C258" s="89" t="s">
        <v>2615</v>
      </c>
      <c r="D258" s="88">
        <v>9382</v>
      </c>
      <c r="E258" s="88"/>
      <c r="F258" s="88" t="s">
        <v>2643</v>
      </c>
      <c r="G258" s="102">
        <v>44341</v>
      </c>
      <c r="H258" s="88" t="s">
        <v>2613</v>
      </c>
      <c r="I258" s="91">
        <v>0.71999999999267172</v>
      </c>
      <c r="J258" s="89" t="s">
        <v>821</v>
      </c>
      <c r="K258" s="89" t="s">
        <v>131</v>
      </c>
      <c r="L258" s="90">
        <v>7.6565999999999995E-2</v>
      </c>
      <c r="M258" s="90">
        <v>8.9399999999936725E-2</v>
      </c>
      <c r="N258" s="91">
        <v>16277.852807000003</v>
      </c>
      <c r="O258" s="103">
        <v>99.69</v>
      </c>
      <c r="P258" s="91">
        <v>60.041348877000011</v>
      </c>
      <c r="Q258" s="92">
        <f t="shared" si="4"/>
        <v>5.8336782104264281E-3</v>
      </c>
      <c r="R258" s="92">
        <f>P258/'סכום נכסי הקרן'!$C$42</f>
        <v>5.2530425292179428E-4</v>
      </c>
    </row>
    <row r="259" spans="2:18">
      <c r="B259" s="86" t="s">
        <v>2944</v>
      </c>
      <c r="C259" s="89" t="s">
        <v>2615</v>
      </c>
      <c r="D259" s="88">
        <v>9410</v>
      </c>
      <c r="E259" s="88"/>
      <c r="F259" s="88" t="s">
        <v>2643</v>
      </c>
      <c r="G259" s="102">
        <v>44946</v>
      </c>
      <c r="H259" s="88" t="s">
        <v>2613</v>
      </c>
      <c r="I259" s="91">
        <v>0.71999999808907966</v>
      </c>
      <c r="J259" s="89" t="s">
        <v>821</v>
      </c>
      <c r="K259" s="89" t="s">
        <v>131</v>
      </c>
      <c r="L259" s="90">
        <v>7.6565999999999995E-2</v>
      </c>
      <c r="M259" s="90">
        <v>8.9399999812490943E-2</v>
      </c>
      <c r="N259" s="91">
        <v>45.399810000000009</v>
      </c>
      <c r="O259" s="103">
        <v>99.69</v>
      </c>
      <c r="P259" s="91">
        <v>0.16745858100000005</v>
      </c>
      <c r="Q259" s="92">
        <f t="shared" si="4"/>
        <v>1.6270445174872634E-5</v>
      </c>
      <c r="R259" s="92">
        <f>P259/'סכום נכסי הקרן'!$C$42</f>
        <v>1.4651020743680549E-6</v>
      </c>
    </row>
    <row r="260" spans="2:18">
      <c r="B260" s="86" t="s">
        <v>2944</v>
      </c>
      <c r="C260" s="89" t="s">
        <v>2615</v>
      </c>
      <c r="D260" s="88">
        <v>9460</v>
      </c>
      <c r="E260" s="88"/>
      <c r="F260" s="88" t="s">
        <v>2643</v>
      </c>
      <c r="G260" s="102">
        <v>44978</v>
      </c>
      <c r="H260" s="88" t="s">
        <v>2613</v>
      </c>
      <c r="I260" s="91">
        <v>0.72000000262362696</v>
      </c>
      <c r="J260" s="89" t="s">
        <v>821</v>
      </c>
      <c r="K260" s="89" t="s">
        <v>131</v>
      </c>
      <c r="L260" s="90">
        <v>7.6565999999999995E-2</v>
      </c>
      <c r="M260" s="90">
        <v>8.9400000074336086E-2</v>
      </c>
      <c r="N260" s="91">
        <v>62.000589000000012</v>
      </c>
      <c r="O260" s="103">
        <v>99.69</v>
      </c>
      <c r="P260" s="91">
        <v>0.22869104500000006</v>
      </c>
      <c r="Q260" s="92">
        <f t="shared" si="4"/>
        <v>2.2219853335893431E-5</v>
      </c>
      <c r="R260" s="92">
        <f>P260/'סכום נכסי הקרן'!$C$42</f>
        <v>2.000827442929892E-6</v>
      </c>
    </row>
    <row r="261" spans="2:18">
      <c r="B261" s="86" t="s">
        <v>2944</v>
      </c>
      <c r="C261" s="89" t="s">
        <v>2615</v>
      </c>
      <c r="D261" s="88">
        <v>9511</v>
      </c>
      <c r="E261" s="88"/>
      <c r="F261" s="88" t="s">
        <v>2643</v>
      </c>
      <c r="G261" s="102">
        <v>45005</v>
      </c>
      <c r="H261" s="88" t="s">
        <v>2613</v>
      </c>
      <c r="I261" s="91">
        <v>0.72000000134736108</v>
      </c>
      <c r="J261" s="89" t="s">
        <v>821</v>
      </c>
      <c r="K261" s="89" t="s">
        <v>131</v>
      </c>
      <c r="L261" s="90">
        <v>7.6501E-2</v>
      </c>
      <c r="M261" s="90">
        <v>8.9300000277051123E-2</v>
      </c>
      <c r="N261" s="91">
        <v>32.194569000000008</v>
      </c>
      <c r="O261" s="103">
        <v>99.69</v>
      </c>
      <c r="P261" s="91">
        <v>0.11875064700000003</v>
      </c>
      <c r="Q261" s="92">
        <f t="shared" si="4"/>
        <v>1.153793302174317E-5</v>
      </c>
      <c r="R261" s="92">
        <f>P261/'סכום נכסי הקרן'!$C$42</f>
        <v>1.0389543385193776E-6</v>
      </c>
    </row>
    <row r="262" spans="2:18">
      <c r="B262" s="86" t="s">
        <v>2944</v>
      </c>
      <c r="C262" s="89" t="s">
        <v>2615</v>
      </c>
      <c r="D262" s="88">
        <v>9540</v>
      </c>
      <c r="E262" s="88"/>
      <c r="F262" s="88" t="s">
        <v>2643</v>
      </c>
      <c r="G262" s="102">
        <v>45036</v>
      </c>
      <c r="H262" s="88" t="s">
        <v>2613</v>
      </c>
      <c r="I262" s="91">
        <v>0.72000000000000008</v>
      </c>
      <c r="J262" s="89" t="s">
        <v>821</v>
      </c>
      <c r="K262" s="89" t="s">
        <v>131</v>
      </c>
      <c r="L262" s="90">
        <v>7.6565999999999995E-2</v>
      </c>
      <c r="M262" s="90">
        <v>8.9400000011523387E-2</v>
      </c>
      <c r="N262" s="91">
        <v>117.63494300000002</v>
      </c>
      <c r="O262" s="103">
        <v>99.69</v>
      </c>
      <c r="P262" s="91">
        <v>0.43390002500000008</v>
      </c>
      <c r="Q262" s="92">
        <f t="shared" si="4"/>
        <v>4.2158165475786304E-5</v>
      </c>
      <c r="R262" s="92">
        <f>P262/'סכום נכסי הקרן'!$C$42</f>
        <v>3.7962093247156489E-6</v>
      </c>
    </row>
    <row r="263" spans="2:18">
      <c r="B263" s="86" t="s">
        <v>2944</v>
      </c>
      <c r="C263" s="89" t="s">
        <v>2615</v>
      </c>
      <c r="D263" s="88">
        <v>9562</v>
      </c>
      <c r="E263" s="88"/>
      <c r="F263" s="88" t="s">
        <v>2643</v>
      </c>
      <c r="G263" s="102">
        <v>45068</v>
      </c>
      <c r="H263" s="88" t="s">
        <v>2613</v>
      </c>
      <c r="I263" s="91">
        <v>0.72000000187642876</v>
      </c>
      <c r="J263" s="89" t="s">
        <v>821</v>
      </c>
      <c r="K263" s="89" t="s">
        <v>131</v>
      </c>
      <c r="L263" s="90">
        <v>7.6565999999999995E-2</v>
      </c>
      <c r="M263" s="90">
        <v>8.9400000058851625E-2</v>
      </c>
      <c r="N263" s="91">
        <v>63.572202000000004</v>
      </c>
      <c r="O263" s="103">
        <v>99.69</v>
      </c>
      <c r="P263" s="91">
        <v>0.23448797300000007</v>
      </c>
      <c r="Q263" s="92">
        <f t="shared" si="4"/>
        <v>2.2783088726062445E-5</v>
      </c>
      <c r="R263" s="92">
        <f>P263/'סכום נכסי הקרן'!$C$42</f>
        <v>2.051545006562909E-6</v>
      </c>
    </row>
    <row r="264" spans="2:18">
      <c r="B264" s="86" t="s">
        <v>2944</v>
      </c>
      <c r="C264" s="89" t="s">
        <v>2615</v>
      </c>
      <c r="D264" s="88">
        <v>9603</v>
      </c>
      <c r="E264" s="88"/>
      <c r="F264" s="88" t="s">
        <v>2643</v>
      </c>
      <c r="G264" s="102">
        <v>45097</v>
      </c>
      <c r="H264" s="88" t="s">
        <v>2613</v>
      </c>
      <c r="I264" s="91">
        <v>0.71999999781536694</v>
      </c>
      <c r="J264" s="89" t="s">
        <v>821</v>
      </c>
      <c r="K264" s="89" t="s">
        <v>131</v>
      </c>
      <c r="L264" s="90">
        <v>7.6565999999999995E-2</v>
      </c>
      <c r="M264" s="90">
        <v>8.9499999945384184E-2</v>
      </c>
      <c r="N264" s="91">
        <v>49.644570000000016</v>
      </c>
      <c r="O264" s="103">
        <v>99.68</v>
      </c>
      <c r="P264" s="91">
        <v>0.18309712000000003</v>
      </c>
      <c r="Q264" s="92">
        <f t="shared" si="4"/>
        <v>1.7789901448150187E-5</v>
      </c>
      <c r="R264" s="92">
        <f>P264/'סכום נכסי הקרן'!$C$42</f>
        <v>1.6019243010474133E-6</v>
      </c>
    </row>
    <row r="265" spans="2:18">
      <c r="B265" s="86" t="s">
        <v>2945</v>
      </c>
      <c r="C265" s="89" t="s">
        <v>2615</v>
      </c>
      <c r="D265" s="88">
        <v>7770</v>
      </c>
      <c r="E265" s="88"/>
      <c r="F265" s="88" t="s">
        <v>2643</v>
      </c>
      <c r="G265" s="102">
        <v>44004</v>
      </c>
      <c r="H265" s="88" t="s">
        <v>2613</v>
      </c>
      <c r="I265" s="91">
        <v>1.829999999996168</v>
      </c>
      <c r="J265" s="89" t="s">
        <v>821</v>
      </c>
      <c r="K265" s="89" t="s">
        <v>135</v>
      </c>
      <c r="L265" s="90">
        <v>7.2027000000000008E-2</v>
      </c>
      <c r="M265" s="90">
        <v>7.9299999999833948E-2</v>
      </c>
      <c r="N265" s="91">
        <v>65795.180728000021</v>
      </c>
      <c r="O265" s="103">
        <v>101.92</v>
      </c>
      <c r="P265" s="91">
        <v>164.40719326100003</v>
      </c>
      <c r="Q265" s="92">
        <f t="shared" si="4"/>
        <v>1.5973969254569224E-2</v>
      </c>
      <c r="R265" s="92">
        <f>P265/'סכום נכסי הקרן'!$C$42</f>
        <v>1.4384053564130033E-3</v>
      </c>
    </row>
    <row r="266" spans="2:18">
      <c r="B266" s="86" t="s">
        <v>2945</v>
      </c>
      <c r="C266" s="89" t="s">
        <v>2615</v>
      </c>
      <c r="D266" s="88">
        <v>8789</v>
      </c>
      <c r="E266" s="88"/>
      <c r="F266" s="88" t="s">
        <v>2643</v>
      </c>
      <c r="G266" s="102">
        <v>44004</v>
      </c>
      <c r="H266" s="88" t="s">
        <v>2613</v>
      </c>
      <c r="I266" s="91">
        <v>1.830000000045515</v>
      </c>
      <c r="J266" s="89" t="s">
        <v>821</v>
      </c>
      <c r="K266" s="89" t="s">
        <v>135</v>
      </c>
      <c r="L266" s="90">
        <v>7.2027000000000008E-2</v>
      </c>
      <c r="M266" s="90">
        <v>8.0600000001333688E-2</v>
      </c>
      <c r="N266" s="91">
        <v>7578.7621870000012</v>
      </c>
      <c r="O266" s="103">
        <v>101.69</v>
      </c>
      <c r="P266" s="91">
        <v>18.894867158000004</v>
      </c>
      <c r="Q266" s="92">
        <f t="shared" si="4"/>
        <v>1.8358444120623503E-3</v>
      </c>
      <c r="R266" s="92">
        <f>P266/'סכום נכסי הקרן'!$C$42</f>
        <v>1.6531197686486208E-4</v>
      </c>
    </row>
    <row r="267" spans="2:18">
      <c r="B267" s="86" t="s">
        <v>2945</v>
      </c>
      <c r="C267" s="89" t="s">
        <v>2615</v>
      </c>
      <c r="D267" s="88">
        <v>8980</v>
      </c>
      <c r="E267" s="88"/>
      <c r="F267" s="88" t="s">
        <v>2643</v>
      </c>
      <c r="G267" s="102">
        <v>44627</v>
      </c>
      <c r="H267" s="88" t="s">
        <v>2613</v>
      </c>
      <c r="I267" s="91">
        <v>1.8199999999916752</v>
      </c>
      <c r="J267" s="89" t="s">
        <v>821</v>
      </c>
      <c r="K267" s="89" t="s">
        <v>135</v>
      </c>
      <c r="L267" s="90">
        <v>7.2027000000000008E-2</v>
      </c>
      <c r="M267" s="90">
        <v>8.1200000000228922E-2</v>
      </c>
      <c r="N267" s="91">
        <v>7716.4943830000011</v>
      </c>
      <c r="O267" s="103">
        <v>101.59</v>
      </c>
      <c r="P267" s="91">
        <v>19.219333388000003</v>
      </c>
      <c r="Q267" s="92">
        <f t="shared" si="4"/>
        <v>1.8673698792840785E-3</v>
      </c>
      <c r="R267" s="92">
        <f>P267/'סכום נכסי הקרן'!$C$42</f>
        <v>1.6815074537583722E-4</v>
      </c>
    </row>
    <row r="268" spans="2:18">
      <c r="B268" s="86" t="s">
        <v>2945</v>
      </c>
      <c r="C268" s="89" t="s">
        <v>2615</v>
      </c>
      <c r="D268" s="88">
        <v>9027</v>
      </c>
      <c r="E268" s="88"/>
      <c r="F268" s="88" t="s">
        <v>2643</v>
      </c>
      <c r="G268" s="102">
        <v>44658</v>
      </c>
      <c r="H268" s="88" t="s">
        <v>2613</v>
      </c>
      <c r="I268" s="91">
        <v>1.81999999998596</v>
      </c>
      <c r="J268" s="89" t="s">
        <v>821</v>
      </c>
      <c r="K268" s="89" t="s">
        <v>135</v>
      </c>
      <c r="L268" s="90">
        <v>7.2027000000000008E-2</v>
      </c>
      <c r="M268" s="90">
        <v>8.1199999997753569E-2</v>
      </c>
      <c r="N268" s="91">
        <v>1143.8546390000001</v>
      </c>
      <c r="O268" s="103">
        <v>101.59</v>
      </c>
      <c r="P268" s="91">
        <v>2.8489781220000006</v>
      </c>
      <c r="Q268" s="92">
        <f t="shared" si="4"/>
        <v>2.7680959710516472E-4</v>
      </c>
      <c r="R268" s="92">
        <f>P268/'סכום נכסי הקרן'!$C$42</f>
        <v>2.4925827816320771E-5</v>
      </c>
    </row>
    <row r="269" spans="2:18">
      <c r="B269" s="86" t="s">
        <v>2945</v>
      </c>
      <c r="C269" s="89" t="s">
        <v>2615</v>
      </c>
      <c r="D269" s="88">
        <v>9126</v>
      </c>
      <c r="E269" s="88"/>
      <c r="F269" s="88" t="s">
        <v>2643</v>
      </c>
      <c r="G269" s="102">
        <v>44741</v>
      </c>
      <c r="H269" s="88" t="s">
        <v>2613</v>
      </c>
      <c r="I269" s="91">
        <v>1.8199999999921497</v>
      </c>
      <c r="J269" s="89" t="s">
        <v>821</v>
      </c>
      <c r="K269" s="89" t="s">
        <v>135</v>
      </c>
      <c r="L269" s="90">
        <v>7.2027000000000008E-2</v>
      </c>
      <c r="M269" s="90">
        <v>8.1199999999136421E-2</v>
      </c>
      <c r="N269" s="91">
        <v>10228.198779000002</v>
      </c>
      <c r="O269" s="103">
        <v>101.59</v>
      </c>
      <c r="P269" s="91">
        <v>25.475190259999998</v>
      </c>
      <c r="Q269" s="92">
        <f t="shared" si="4"/>
        <v>2.4751952630291257E-3</v>
      </c>
      <c r="R269" s="92">
        <f>P269/'סכום נכסי הקרן'!$C$42</f>
        <v>2.2288349675462051E-4</v>
      </c>
    </row>
    <row r="270" spans="2:18">
      <c r="B270" s="86" t="s">
        <v>2945</v>
      </c>
      <c r="C270" s="89" t="s">
        <v>2615</v>
      </c>
      <c r="D270" s="88">
        <v>9261</v>
      </c>
      <c r="E270" s="88"/>
      <c r="F270" s="88" t="s">
        <v>2643</v>
      </c>
      <c r="G270" s="102">
        <v>44833</v>
      </c>
      <c r="H270" s="88" t="s">
        <v>2613</v>
      </c>
      <c r="I270" s="91">
        <v>1.8199999999555361</v>
      </c>
      <c r="J270" s="89" t="s">
        <v>821</v>
      </c>
      <c r="K270" s="89" t="s">
        <v>135</v>
      </c>
      <c r="L270" s="90">
        <v>7.2027000000000008E-2</v>
      </c>
      <c r="M270" s="90">
        <v>8.1199999997649763E-2</v>
      </c>
      <c r="N270" s="91">
        <v>7584.9564160000009</v>
      </c>
      <c r="O270" s="103">
        <v>101.59</v>
      </c>
      <c r="P270" s="91">
        <v>18.891714162000003</v>
      </c>
      <c r="Q270" s="92">
        <f t="shared" si="4"/>
        <v>1.8355380637805946E-3</v>
      </c>
      <c r="R270" s="92">
        <f>P270/'סכום נכסי הקרן'!$C$42</f>
        <v>1.65284391172015E-4</v>
      </c>
    </row>
    <row r="271" spans="2:18">
      <c r="B271" s="86" t="s">
        <v>2945</v>
      </c>
      <c r="C271" s="89" t="s">
        <v>2615</v>
      </c>
      <c r="D271" s="88">
        <v>9285</v>
      </c>
      <c r="E271" s="88"/>
      <c r="F271" s="88" t="s">
        <v>2643</v>
      </c>
      <c r="G271" s="102">
        <v>44861</v>
      </c>
      <c r="H271" s="88" t="s">
        <v>2613</v>
      </c>
      <c r="I271" s="91">
        <v>1.8299999999313326</v>
      </c>
      <c r="J271" s="89" t="s">
        <v>821</v>
      </c>
      <c r="K271" s="89" t="s">
        <v>135</v>
      </c>
      <c r="L271" s="90">
        <v>7.1577000000000002E-2</v>
      </c>
      <c r="M271" s="90">
        <v>8.0699999996952126E-2</v>
      </c>
      <c r="N271" s="91">
        <v>3332.7837910000003</v>
      </c>
      <c r="O271" s="103">
        <v>101.59</v>
      </c>
      <c r="P271" s="91">
        <v>8.3009047790000015</v>
      </c>
      <c r="Q271" s="92">
        <f t="shared" si="4"/>
        <v>8.0652430769467538E-4</v>
      </c>
      <c r="R271" s="92">
        <f>P271/'סכום נכסי הקרן'!$C$42</f>
        <v>7.2624960382559314E-5</v>
      </c>
    </row>
    <row r="272" spans="2:18">
      <c r="B272" s="86" t="s">
        <v>2945</v>
      </c>
      <c r="C272" s="89" t="s">
        <v>2615</v>
      </c>
      <c r="D272" s="88">
        <v>9374</v>
      </c>
      <c r="E272" s="88"/>
      <c r="F272" s="88" t="s">
        <v>2643</v>
      </c>
      <c r="G272" s="102">
        <v>44910</v>
      </c>
      <c r="H272" s="88" t="s">
        <v>2613</v>
      </c>
      <c r="I272" s="91">
        <v>1.8299999999930128</v>
      </c>
      <c r="J272" s="89" t="s">
        <v>821</v>
      </c>
      <c r="K272" s="89" t="s">
        <v>135</v>
      </c>
      <c r="L272" s="90">
        <v>7.1577000000000002E-2</v>
      </c>
      <c r="M272" s="90">
        <v>8.0700000001467306E-2</v>
      </c>
      <c r="N272" s="91">
        <v>2298.471603</v>
      </c>
      <c r="O272" s="103">
        <v>101.59</v>
      </c>
      <c r="P272" s="91">
        <v>5.7247619880000009</v>
      </c>
      <c r="Q272" s="92">
        <f t="shared" si="4"/>
        <v>5.5622366742107327E-4</v>
      </c>
      <c r="R272" s="92">
        <f>P272/'סכום נכסי הקרן'!$C$42</f>
        <v>5.0086180199282763E-5</v>
      </c>
    </row>
    <row r="273" spans="2:18">
      <c r="B273" s="86" t="s">
        <v>2945</v>
      </c>
      <c r="C273" s="89" t="s">
        <v>2615</v>
      </c>
      <c r="D273" s="88">
        <v>9557</v>
      </c>
      <c r="E273" s="88"/>
      <c r="F273" s="88" t="s">
        <v>2643</v>
      </c>
      <c r="G273" s="102">
        <v>45048</v>
      </c>
      <c r="H273" s="88" t="s">
        <v>2613</v>
      </c>
      <c r="I273" s="91">
        <v>1.8299999999707428</v>
      </c>
      <c r="J273" s="89" t="s">
        <v>821</v>
      </c>
      <c r="K273" s="89" t="s">
        <v>135</v>
      </c>
      <c r="L273" s="90">
        <v>7.0323999999999998E-2</v>
      </c>
      <c r="M273" s="90">
        <v>7.9599999997659404E-2</v>
      </c>
      <c r="N273" s="91">
        <v>3447.7075000000004</v>
      </c>
      <c r="O273" s="103">
        <v>101.09</v>
      </c>
      <c r="P273" s="91">
        <v>8.5448794750000019</v>
      </c>
      <c r="Q273" s="92">
        <f t="shared" si="4"/>
        <v>8.3022913602666891E-4</v>
      </c>
      <c r="R273" s="92">
        <f>P273/'סכום נכסי הקרן'!$C$42</f>
        <v>7.4759505122329415E-5</v>
      </c>
    </row>
    <row r="274" spans="2:18">
      <c r="B274" s="86" t="s">
        <v>2946</v>
      </c>
      <c r="C274" s="89" t="s">
        <v>2614</v>
      </c>
      <c r="D274" s="88">
        <v>6211</v>
      </c>
      <c r="E274" s="88"/>
      <c r="F274" s="88" t="s">
        <v>418</v>
      </c>
      <c r="G274" s="102">
        <v>43186</v>
      </c>
      <c r="H274" s="88" t="s">
        <v>327</v>
      </c>
      <c r="I274" s="91">
        <v>3.5699999999970657</v>
      </c>
      <c r="J274" s="89" t="s">
        <v>545</v>
      </c>
      <c r="K274" s="89" t="s">
        <v>131</v>
      </c>
      <c r="L274" s="90">
        <v>4.8000000000000001E-2</v>
      </c>
      <c r="M274" s="90">
        <v>5.8699999999945129E-2</v>
      </c>
      <c r="N274" s="91">
        <v>43250.943245000009</v>
      </c>
      <c r="O274" s="103">
        <v>97.94</v>
      </c>
      <c r="P274" s="91">
        <v>156.73190947800001</v>
      </c>
      <c r="Q274" s="92">
        <f t="shared" si="4"/>
        <v>1.5228230915887786E-2</v>
      </c>
      <c r="R274" s="92">
        <f>P274/'סכום נכסי הקרן'!$C$42</f>
        <v>1.3712539800864786E-3</v>
      </c>
    </row>
    <row r="275" spans="2:18">
      <c r="B275" s="86" t="s">
        <v>2946</v>
      </c>
      <c r="C275" s="89" t="s">
        <v>2614</v>
      </c>
      <c r="D275" s="88">
        <v>6831</v>
      </c>
      <c r="E275" s="88"/>
      <c r="F275" s="88" t="s">
        <v>418</v>
      </c>
      <c r="G275" s="102">
        <v>43552</v>
      </c>
      <c r="H275" s="88" t="s">
        <v>327</v>
      </c>
      <c r="I275" s="91">
        <v>3.5599999999869101</v>
      </c>
      <c r="J275" s="89" t="s">
        <v>545</v>
      </c>
      <c r="K275" s="89" t="s">
        <v>131</v>
      </c>
      <c r="L275" s="90">
        <v>4.5999999999999999E-2</v>
      </c>
      <c r="M275" s="90">
        <v>6.3299999999672757E-2</v>
      </c>
      <c r="N275" s="91">
        <v>21570.422358000003</v>
      </c>
      <c r="O275" s="103">
        <v>95.72</v>
      </c>
      <c r="P275" s="91">
        <v>76.39466735000002</v>
      </c>
      <c r="Q275" s="92">
        <f t="shared" si="4"/>
        <v>7.4225831805585854E-3</v>
      </c>
      <c r="R275" s="92">
        <f>P275/'סכום נכסי הקרן'!$C$42</f>
        <v>6.6838011487236064E-4</v>
      </c>
    </row>
    <row r="276" spans="2:18">
      <c r="B276" s="86" t="s">
        <v>2946</v>
      </c>
      <c r="C276" s="89" t="s">
        <v>2614</v>
      </c>
      <c r="D276" s="88">
        <v>7598</v>
      </c>
      <c r="E276" s="88"/>
      <c r="F276" s="88" t="s">
        <v>418</v>
      </c>
      <c r="G276" s="102">
        <v>43942</v>
      </c>
      <c r="H276" s="88" t="s">
        <v>327</v>
      </c>
      <c r="I276" s="91">
        <v>3.4699999999818121</v>
      </c>
      <c r="J276" s="89" t="s">
        <v>545</v>
      </c>
      <c r="K276" s="89" t="s">
        <v>131</v>
      </c>
      <c r="L276" s="90">
        <v>5.4400000000000004E-2</v>
      </c>
      <c r="M276" s="90">
        <v>7.5699999999688197E-2</v>
      </c>
      <c r="N276" s="91">
        <v>21919.249736000005</v>
      </c>
      <c r="O276" s="103">
        <v>94.91</v>
      </c>
      <c r="P276" s="91">
        <v>76.973174820000011</v>
      </c>
      <c r="Q276" s="92">
        <f t="shared" si="4"/>
        <v>7.4787915517132951E-3</v>
      </c>
      <c r="R276" s="92">
        <f>P276/'סכום נכסי הקרן'!$C$42</f>
        <v>6.7344150073430351E-4</v>
      </c>
    </row>
    <row r="277" spans="2:18">
      <c r="B277" s="86" t="s">
        <v>2947</v>
      </c>
      <c r="C277" s="89" t="s">
        <v>2615</v>
      </c>
      <c r="D277" s="88">
        <v>9459</v>
      </c>
      <c r="E277" s="88"/>
      <c r="F277" s="88" t="s">
        <v>313</v>
      </c>
      <c r="G277" s="102">
        <v>44195</v>
      </c>
      <c r="H277" s="88" t="s">
        <v>2613</v>
      </c>
      <c r="I277" s="91">
        <v>3</v>
      </c>
      <c r="J277" s="89" t="s">
        <v>821</v>
      </c>
      <c r="K277" s="89" t="s">
        <v>134</v>
      </c>
      <c r="L277" s="90">
        <v>7.6580999999999996E-2</v>
      </c>
      <c r="M277" s="90">
        <v>7.9899999999999999E-2</v>
      </c>
      <c r="N277" s="91">
        <v>4270.420000000001</v>
      </c>
      <c r="O277" s="103">
        <v>100.16</v>
      </c>
      <c r="P277" s="91">
        <v>19.977800000000002</v>
      </c>
      <c r="Q277" s="92">
        <f t="shared" si="4"/>
        <v>1.9410632627692602E-3</v>
      </c>
      <c r="R277" s="92">
        <f>P277/'סכום נכסי הקרן'!$C$42</f>
        <v>1.7478660123908563E-4</v>
      </c>
    </row>
    <row r="278" spans="2:18">
      <c r="B278" s="86" t="s">
        <v>2947</v>
      </c>
      <c r="C278" s="89" t="s">
        <v>2615</v>
      </c>
      <c r="D278" s="88">
        <v>9448</v>
      </c>
      <c r="E278" s="88"/>
      <c r="F278" s="88" t="s">
        <v>313</v>
      </c>
      <c r="G278" s="102">
        <v>43788</v>
      </c>
      <c r="H278" s="88" t="s">
        <v>2613</v>
      </c>
      <c r="I278" s="91">
        <v>3.1199999999999992</v>
      </c>
      <c r="J278" s="89" t="s">
        <v>821</v>
      </c>
      <c r="K278" s="89" t="s">
        <v>133</v>
      </c>
      <c r="L278" s="90">
        <v>5.4290000000000005E-2</v>
      </c>
      <c r="M278" s="90">
        <v>5.5099999999999996E-2</v>
      </c>
      <c r="N278" s="91">
        <v>17322.830000000005</v>
      </c>
      <c r="O278" s="103">
        <v>100.4</v>
      </c>
      <c r="P278" s="91">
        <v>69.89024000000002</v>
      </c>
      <c r="Q278" s="92">
        <f t="shared" si="4"/>
        <v>6.7906064376521283E-3</v>
      </c>
      <c r="R278" s="92">
        <f>P278/'סכום נכסי הקרן'!$C$42</f>
        <v>6.1147261006637345E-4</v>
      </c>
    </row>
    <row r="279" spans="2:18">
      <c r="B279" s="86" t="s">
        <v>2947</v>
      </c>
      <c r="C279" s="89" t="s">
        <v>2615</v>
      </c>
      <c r="D279" s="88">
        <v>9617</v>
      </c>
      <c r="E279" s="88"/>
      <c r="F279" s="88" t="s">
        <v>313</v>
      </c>
      <c r="G279" s="102">
        <v>45099</v>
      </c>
      <c r="H279" s="88" t="s">
        <v>2613</v>
      </c>
      <c r="I279" s="91">
        <v>3.11</v>
      </c>
      <c r="J279" s="89" t="s">
        <v>821</v>
      </c>
      <c r="K279" s="89" t="s">
        <v>133</v>
      </c>
      <c r="L279" s="90">
        <v>5.4260000000000003E-2</v>
      </c>
      <c r="M279" s="90">
        <v>5.5399999999999998E-2</v>
      </c>
      <c r="N279" s="91">
        <v>309.69000000000005</v>
      </c>
      <c r="O279" s="103">
        <v>100.41</v>
      </c>
      <c r="P279" s="91">
        <v>1.2496</v>
      </c>
      <c r="Q279" s="92">
        <f t="shared" si="4"/>
        <v>1.2141240042229212E-4</v>
      </c>
      <c r="R279" s="92">
        <f>P279/'סכום נכסי הקרן'!$C$42</f>
        <v>1.0932802255922144E-5</v>
      </c>
    </row>
    <row r="280" spans="2:18">
      <c r="B280" s="86" t="s">
        <v>2948</v>
      </c>
      <c r="C280" s="89" t="s">
        <v>2615</v>
      </c>
      <c r="D280" s="88">
        <v>9047</v>
      </c>
      <c r="E280" s="88"/>
      <c r="F280" s="88" t="s">
        <v>313</v>
      </c>
      <c r="G280" s="102">
        <v>44677</v>
      </c>
      <c r="H280" s="88" t="s">
        <v>2613</v>
      </c>
      <c r="I280" s="91">
        <v>3.0000000000604223</v>
      </c>
      <c r="J280" s="89" t="s">
        <v>821</v>
      </c>
      <c r="K280" s="89" t="s">
        <v>2605</v>
      </c>
      <c r="L280" s="90">
        <v>0.1114</v>
      </c>
      <c r="M280" s="90">
        <v>0.11890000000319632</v>
      </c>
      <c r="N280" s="91">
        <v>48293.174172000006</v>
      </c>
      <c r="O280" s="103">
        <v>99.71</v>
      </c>
      <c r="P280" s="91">
        <v>16.550229439000002</v>
      </c>
      <c r="Q280" s="92">
        <f t="shared" si="4"/>
        <v>1.6080370388353675E-3</v>
      </c>
      <c r="R280" s="92">
        <f>P280/'סכום נכסי הקרן'!$C$42</f>
        <v>1.4479864416351495E-4</v>
      </c>
    </row>
    <row r="281" spans="2:18">
      <c r="B281" s="86" t="s">
        <v>2948</v>
      </c>
      <c r="C281" s="89" t="s">
        <v>2615</v>
      </c>
      <c r="D281" s="88">
        <v>9048</v>
      </c>
      <c r="E281" s="88"/>
      <c r="F281" s="88" t="s">
        <v>313</v>
      </c>
      <c r="G281" s="102">
        <v>44677</v>
      </c>
      <c r="H281" s="88" t="s">
        <v>2613</v>
      </c>
      <c r="I281" s="91">
        <v>3.1900000000288338</v>
      </c>
      <c r="J281" s="89" t="s">
        <v>821</v>
      </c>
      <c r="K281" s="89" t="s">
        <v>2605</v>
      </c>
      <c r="L281" s="90">
        <v>7.22E-2</v>
      </c>
      <c r="M281" s="90">
        <v>7.6700000000431562E-2</v>
      </c>
      <c r="N281" s="91">
        <v>155037.13028400004</v>
      </c>
      <c r="O281" s="103">
        <v>99.58</v>
      </c>
      <c r="P281" s="91">
        <v>53.062457013000007</v>
      </c>
      <c r="Q281" s="92">
        <f t="shared" si="4"/>
        <v>5.1556020152472943E-3</v>
      </c>
      <c r="R281" s="92">
        <f>P281/'סכום נכסי הקרן'!$C$42</f>
        <v>4.6424563839348446E-4</v>
      </c>
    </row>
    <row r="282" spans="2:18">
      <c r="B282" s="86" t="s">
        <v>2948</v>
      </c>
      <c r="C282" s="89" t="s">
        <v>2615</v>
      </c>
      <c r="D282" s="88">
        <v>9074</v>
      </c>
      <c r="E282" s="88"/>
      <c r="F282" s="88" t="s">
        <v>313</v>
      </c>
      <c r="G282" s="102">
        <v>44684</v>
      </c>
      <c r="H282" s="88" t="s">
        <v>2613</v>
      </c>
      <c r="I282" s="91">
        <v>3.1300000002381871</v>
      </c>
      <c r="J282" s="89" t="s">
        <v>821</v>
      </c>
      <c r="K282" s="89" t="s">
        <v>2605</v>
      </c>
      <c r="L282" s="90">
        <v>6.9099999999999995E-2</v>
      </c>
      <c r="M282" s="90">
        <v>8.4900000006401286E-2</v>
      </c>
      <c r="N282" s="91">
        <v>7842.8530630000005</v>
      </c>
      <c r="O282" s="103">
        <v>99.68</v>
      </c>
      <c r="P282" s="91">
        <v>2.6869627720000002</v>
      </c>
      <c r="Q282" s="92">
        <f t="shared" si="4"/>
        <v>2.6106802176204864E-4</v>
      </c>
      <c r="R282" s="92">
        <f>P282/'סכום נכסי הקרן'!$C$42</f>
        <v>2.3508348795855008E-5</v>
      </c>
    </row>
    <row r="283" spans="2:18">
      <c r="B283" s="86" t="s">
        <v>2948</v>
      </c>
      <c r="C283" s="89" t="s">
        <v>2615</v>
      </c>
      <c r="D283" s="88">
        <v>9220</v>
      </c>
      <c r="E283" s="88"/>
      <c r="F283" s="88" t="s">
        <v>313</v>
      </c>
      <c r="G283" s="102">
        <v>44811</v>
      </c>
      <c r="H283" s="88" t="s">
        <v>2613</v>
      </c>
      <c r="I283" s="91">
        <v>3.1600000004325768</v>
      </c>
      <c r="J283" s="89" t="s">
        <v>821</v>
      </c>
      <c r="K283" s="89" t="s">
        <v>2605</v>
      </c>
      <c r="L283" s="90">
        <v>7.2400000000000006E-2</v>
      </c>
      <c r="M283" s="90">
        <v>8.2000000008550927E-2</v>
      </c>
      <c r="N283" s="91">
        <v>11605.876923000002</v>
      </c>
      <c r="O283" s="103">
        <v>99.68</v>
      </c>
      <c r="P283" s="91">
        <v>3.9761751580000007</v>
      </c>
      <c r="Q283" s="92">
        <f t="shared" si="4"/>
        <v>3.8632920169035429E-4</v>
      </c>
      <c r="R283" s="92">
        <f>P283/'סכום נכסי הקרן'!$C$42</f>
        <v>3.4787721460726627E-5</v>
      </c>
    </row>
    <row r="284" spans="2:18">
      <c r="B284" s="86" t="s">
        <v>2948</v>
      </c>
      <c r="C284" s="89" t="s">
        <v>2615</v>
      </c>
      <c r="D284" s="88">
        <v>9599</v>
      </c>
      <c r="E284" s="88"/>
      <c r="F284" s="88" t="s">
        <v>313</v>
      </c>
      <c r="G284" s="102">
        <v>45089</v>
      </c>
      <c r="H284" s="88" t="s">
        <v>2613</v>
      </c>
      <c r="I284" s="91">
        <v>3.1799999998785897</v>
      </c>
      <c r="J284" s="89" t="s">
        <v>821</v>
      </c>
      <c r="K284" s="89" t="s">
        <v>2605</v>
      </c>
      <c r="L284" s="90">
        <v>6.9199999999999998E-2</v>
      </c>
      <c r="M284" s="90">
        <v>7.7299999995222773E-2</v>
      </c>
      <c r="N284" s="91">
        <v>11058.994272</v>
      </c>
      <c r="O284" s="103">
        <v>99.68</v>
      </c>
      <c r="P284" s="91">
        <v>3.7888132970000008</v>
      </c>
      <c r="Q284" s="92">
        <f t="shared" si="4"/>
        <v>3.6812493369131632E-4</v>
      </c>
      <c r="R284" s="92">
        <f>P284/'סכום נכסי הקרן'!$C$42</f>
        <v>3.3148484763691918E-5</v>
      </c>
    </row>
    <row r="285" spans="2:18">
      <c r="B285" s="86" t="s">
        <v>2949</v>
      </c>
      <c r="C285" s="89" t="s">
        <v>2615</v>
      </c>
      <c r="D285" s="88">
        <v>9040</v>
      </c>
      <c r="E285" s="88"/>
      <c r="F285" s="88" t="s">
        <v>706</v>
      </c>
      <c r="G285" s="102">
        <v>44665</v>
      </c>
      <c r="H285" s="88" t="s">
        <v>2613</v>
      </c>
      <c r="I285" s="91">
        <v>4.1199999999921575</v>
      </c>
      <c r="J285" s="89" t="s">
        <v>821</v>
      </c>
      <c r="K285" s="89" t="s">
        <v>133</v>
      </c>
      <c r="L285" s="90">
        <v>6.8680000000000005E-2</v>
      </c>
      <c r="M285" s="90">
        <v>7.2699999999908796E-2</v>
      </c>
      <c r="N285" s="91">
        <v>28774.100000000006</v>
      </c>
      <c r="O285" s="103">
        <v>101.45</v>
      </c>
      <c r="P285" s="91">
        <v>117.30533344100002</v>
      </c>
      <c r="Q285" s="92">
        <f t="shared" si="4"/>
        <v>1.1397504893893396E-2</v>
      </c>
      <c r="R285" s="92">
        <f>P285/'סכום נכסי הקרן'!$C$42</f>
        <v>1.0263092302140399E-3</v>
      </c>
    </row>
    <row r="286" spans="2:18">
      <c r="B286" s="86" t="s">
        <v>2950</v>
      </c>
      <c r="C286" s="89" t="s">
        <v>2615</v>
      </c>
      <c r="D286" s="88">
        <v>7088</v>
      </c>
      <c r="E286" s="88"/>
      <c r="F286" s="88" t="s">
        <v>672</v>
      </c>
      <c r="G286" s="102">
        <v>43684</v>
      </c>
      <c r="H286" s="88" t="s">
        <v>669</v>
      </c>
      <c r="I286" s="91">
        <v>7.160000000000001</v>
      </c>
      <c r="J286" s="89" t="s">
        <v>685</v>
      </c>
      <c r="K286" s="89" t="s">
        <v>131</v>
      </c>
      <c r="L286" s="90">
        <v>4.36E-2</v>
      </c>
      <c r="M286" s="90">
        <v>3.7300000000000007E-2</v>
      </c>
      <c r="N286" s="91">
        <v>7654.2600000000011</v>
      </c>
      <c r="O286" s="103">
        <v>106.95</v>
      </c>
      <c r="P286" s="91">
        <v>30.289050000000003</v>
      </c>
      <c r="Q286" s="92">
        <f t="shared" si="4"/>
        <v>2.9429147463274868E-3</v>
      </c>
      <c r="R286" s="92">
        <f>P286/'סכום נכסי הקרן'!$C$42</f>
        <v>2.6500015538551429E-4</v>
      </c>
    </row>
    <row r="287" spans="2:18">
      <c r="B287" s="86" t="s">
        <v>2951</v>
      </c>
      <c r="C287" s="89" t="s">
        <v>2615</v>
      </c>
      <c r="D287" s="88">
        <v>7310</v>
      </c>
      <c r="E287" s="88"/>
      <c r="F287" s="88" t="s">
        <v>808</v>
      </c>
      <c r="G287" s="102">
        <v>43811</v>
      </c>
      <c r="H287" s="88" t="s">
        <v>703</v>
      </c>
      <c r="I287" s="91">
        <v>7.3000000000000016</v>
      </c>
      <c r="J287" s="89" t="s">
        <v>685</v>
      </c>
      <c r="K287" s="89" t="s">
        <v>131</v>
      </c>
      <c r="L287" s="90">
        <v>4.4800000000000006E-2</v>
      </c>
      <c r="M287" s="90">
        <v>6.2900000000000011E-2</v>
      </c>
      <c r="N287" s="91">
        <v>3724.9000000000005</v>
      </c>
      <c r="O287" s="103">
        <v>89.6</v>
      </c>
      <c r="P287" s="91">
        <v>12.348799999999999</v>
      </c>
      <c r="Q287" s="92">
        <f t="shared" si="4"/>
        <v>1.1998219032768893E-3</v>
      </c>
      <c r="R287" s="92">
        <f>P287/'סכום נכסי הקרן'!$C$42</f>
        <v>1.080401636507133E-4</v>
      </c>
    </row>
    <row r="288" spans="2:18">
      <c r="B288" s="86" t="s">
        <v>2952</v>
      </c>
      <c r="C288" s="89" t="s">
        <v>2615</v>
      </c>
      <c r="D288" s="88" t="s">
        <v>2793</v>
      </c>
      <c r="E288" s="88"/>
      <c r="F288" s="88" t="s">
        <v>679</v>
      </c>
      <c r="G288" s="102">
        <v>43185</v>
      </c>
      <c r="H288" s="88" t="s">
        <v>314</v>
      </c>
      <c r="I288" s="91">
        <v>4.09000000005505</v>
      </c>
      <c r="J288" s="89" t="s">
        <v>685</v>
      </c>
      <c r="K288" s="89" t="s">
        <v>139</v>
      </c>
      <c r="L288" s="90">
        <v>4.2199999999999994E-2</v>
      </c>
      <c r="M288" s="90">
        <v>7.2400000001069054E-2</v>
      </c>
      <c r="N288" s="91">
        <v>10108.954811000001</v>
      </c>
      <c r="O288" s="103">
        <v>88.89</v>
      </c>
      <c r="P288" s="91">
        <v>25.068724618000001</v>
      </c>
      <c r="Q288" s="92">
        <f t="shared" si="4"/>
        <v>2.4357026499654193E-3</v>
      </c>
      <c r="R288" s="92">
        <f>P288/'סכום נכסי הקרן'!$C$42</f>
        <v>2.1932731198524437E-4</v>
      </c>
    </row>
    <row r="289" spans="2:18">
      <c r="B289" s="86" t="s">
        <v>2953</v>
      </c>
      <c r="C289" s="89" t="s">
        <v>2615</v>
      </c>
      <c r="D289" s="88">
        <v>6812</v>
      </c>
      <c r="E289" s="88"/>
      <c r="F289" s="88" t="s">
        <v>534</v>
      </c>
      <c r="G289" s="102">
        <v>43536</v>
      </c>
      <c r="H289" s="88"/>
      <c r="I289" s="91">
        <v>2.6400000000156258</v>
      </c>
      <c r="J289" s="89" t="s">
        <v>685</v>
      </c>
      <c r="K289" s="89" t="s">
        <v>131</v>
      </c>
      <c r="L289" s="90">
        <v>7.4524999999999994E-2</v>
      </c>
      <c r="M289" s="90">
        <v>7.3300000000507848E-2</v>
      </c>
      <c r="N289" s="91">
        <v>8839.0358620000006</v>
      </c>
      <c r="O289" s="103">
        <v>101.75</v>
      </c>
      <c r="P289" s="91">
        <v>33.276760707000008</v>
      </c>
      <c r="Q289" s="92">
        <f t="shared" si="4"/>
        <v>3.2332037417694315E-3</v>
      </c>
      <c r="R289" s="92">
        <f>P289/'סכום נכסי הקרן'!$C$42</f>
        <v>2.9113976034512724E-4</v>
      </c>
    </row>
    <row r="290" spans="2:18">
      <c r="B290" s="86" t="s">
        <v>2953</v>
      </c>
      <c r="C290" s="89" t="s">
        <v>2615</v>
      </c>
      <c r="D290" s="88">
        <v>6872</v>
      </c>
      <c r="E290" s="88"/>
      <c r="F290" s="88" t="s">
        <v>534</v>
      </c>
      <c r="G290" s="102">
        <v>43570</v>
      </c>
      <c r="H290" s="88"/>
      <c r="I290" s="91">
        <v>2.6400000000148931</v>
      </c>
      <c r="J290" s="89" t="s">
        <v>685</v>
      </c>
      <c r="K290" s="89" t="s">
        <v>131</v>
      </c>
      <c r="L290" s="90">
        <v>7.4524999999999994E-2</v>
      </c>
      <c r="M290" s="90">
        <v>7.3200000000446797E-2</v>
      </c>
      <c r="N290" s="91">
        <v>7131.949324000002</v>
      </c>
      <c r="O290" s="103">
        <v>101.78</v>
      </c>
      <c r="P290" s="91">
        <v>26.857923040000006</v>
      </c>
      <c r="Q290" s="92">
        <f t="shared" si="4"/>
        <v>2.6095429790681706E-3</v>
      </c>
      <c r="R290" s="92">
        <f>P290/'סכום נכסי הקרן'!$C$42</f>
        <v>2.349810832275091E-4</v>
      </c>
    </row>
    <row r="291" spans="2:18">
      <c r="B291" s="86" t="s">
        <v>2953</v>
      </c>
      <c r="C291" s="89" t="s">
        <v>2615</v>
      </c>
      <c r="D291" s="88">
        <v>7258</v>
      </c>
      <c r="E291" s="88"/>
      <c r="F291" s="88" t="s">
        <v>534</v>
      </c>
      <c r="G291" s="102">
        <v>43774</v>
      </c>
      <c r="H291" s="88"/>
      <c r="I291" s="91">
        <v>2.6399999999869532</v>
      </c>
      <c r="J291" s="89" t="s">
        <v>685</v>
      </c>
      <c r="K291" s="89" t="s">
        <v>131</v>
      </c>
      <c r="L291" s="90">
        <v>7.4524999999999994E-2</v>
      </c>
      <c r="M291" s="90">
        <v>7.1500000000122299E-2</v>
      </c>
      <c r="N291" s="91">
        <v>6513.3193980000005</v>
      </c>
      <c r="O291" s="103">
        <v>101.78</v>
      </c>
      <c r="P291" s="91">
        <v>24.528249338000009</v>
      </c>
      <c r="Q291" s="92">
        <f t="shared" si="4"/>
        <v>2.3831895248744225E-3</v>
      </c>
      <c r="R291" s="92">
        <f>P291/'סכום נכסי הקרן'!$C$42</f>
        <v>2.1459867133187205E-4</v>
      </c>
    </row>
    <row r="292" spans="2:18">
      <c r="B292" s="86" t="s">
        <v>2954</v>
      </c>
      <c r="C292" s="89" t="s">
        <v>2615</v>
      </c>
      <c r="D292" s="88">
        <v>6861</v>
      </c>
      <c r="E292" s="88"/>
      <c r="F292" s="88" t="s">
        <v>534</v>
      </c>
      <c r="G292" s="102">
        <v>43563</v>
      </c>
      <c r="H292" s="88"/>
      <c r="I292" s="91">
        <v>0.75000000000137801</v>
      </c>
      <c r="J292" s="89" t="s">
        <v>734</v>
      </c>
      <c r="K292" s="89" t="s">
        <v>131</v>
      </c>
      <c r="L292" s="90">
        <v>7.8602999999999992E-2</v>
      </c>
      <c r="M292" s="90">
        <v>6.8900000000012673E-2</v>
      </c>
      <c r="N292" s="91">
        <v>48269.558163000009</v>
      </c>
      <c r="O292" s="103">
        <v>101.59</v>
      </c>
      <c r="P292" s="91">
        <v>181.43706629300002</v>
      </c>
      <c r="Q292" s="92">
        <f t="shared" si="4"/>
        <v>1.7628608950233417E-2</v>
      </c>
      <c r="R292" s="92">
        <f>P292/'סכום נכסי הקרן'!$C$42</f>
        <v>1.5874004222759331E-3</v>
      </c>
    </row>
    <row r="293" spans="2:18">
      <c r="B293" s="86" t="s">
        <v>2955</v>
      </c>
      <c r="C293" s="89" t="s">
        <v>2615</v>
      </c>
      <c r="D293" s="88">
        <v>6932</v>
      </c>
      <c r="E293" s="88"/>
      <c r="F293" s="88" t="s">
        <v>534</v>
      </c>
      <c r="G293" s="102">
        <v>43098</v>
      </c>
      <c r="H293" s="88"/>
      <c r="I293" s="91">
        <v>1.7900000000067033</v>
      </c>
      <c r="J293" s="89" t="s">
        <v>685</v>
      </c>
      <c r="K293" s="89" t="s">
        <v>131</v>
      </c>
      <c r="L293" s="90">
        <v>7.9162999999999997E-2</v>
      </c>
      <c r="M293" s="90">
        <v>6.8000000000000005E-2</v>
      </c>
      <c r="N293" s="91">
        <v>11856.105888000002</v>
      </c>
      <c r="O293" s="103">
        <v>102.02</v>
      </c>
      <c r="P293" s="91">
        <v>44.753717030000004</v>
      </c>
      <c r="Q293" s="92">
        <f t="shared" si="4"/>
        <v>4.3483164312038362E-3</v>
      </c>
      <c r="R293" s="92">
        <f>P293/'סכום נכסי הקרן'!$C$42</f>
        <v>3.9155212748598372E-4</v>
      </c>
    </row>
    <row r="294" spans="2:18">
      <c r="B294" s="86" t="s">
        <v>2955</v>
      </c>
      <c r="C294" s="89" t="s">
        <v>2615</v>
      </c>
      <c r="D294" s="88">
        <v>9335</v>
      </c>
      <c r="E294" s="88"/>
      <c r="F294" s="88" t="s">
        <v>534</v>
      </c>
      <c r="G294" s="102">
        <v>44064</v>
      </c>
      <c r="H294" s="88"/>
      <c r="I294" s="91">
        <v>2.550000000006027</v>
      </c>
      <c r="J294" s="89" t="s">
        <v>685</v>
      </c>
      <c r="K294" s="89" t="s">
        <v>131</v>
      </c>
      <c r="L294" s="90">
        <v>8.666299999999999E-2</v>
      </c>
      <c r="M294" s="90">
        <v>0.10260000000027533</v>
      </c>
      <c r="N294" s="91">
        <v>43803.697211000006</v>
      </c>
      <c r="O294" s="103">
        <v>97.25</v>
      </c>
      <c r="P294" s="91">
        <v>157.61665849100004</v>
      </c>
      <c r="Q294" s="92">
        <f t="shared" si="4"/>
        <v>1.5314194025234446E-2</v>
      </c>
      <c r="R294" s="92">
        <f>P294/'סכום נכסי הקרן'!$C$42</f>
        <v>1.3789946859165455E-3</v>
      </c>
    </row>
    <row r="295" spans="2:18">
      <c r="B295" s="86" t="s">
        <v>2955</v>
      </c>
      <c r="C295" s="89" t="s">
        <v>2615</v>
      </c>
      <c r="D295" s="88" t="s">
        <v>2794</v>
      </c>
      <c r="E295" s="88"/>
      <c r="F295" s="88" t="s">
        <v>534</v>
      </c>
      <c r="G295" s="102">
        <v>42817</v>
      </c>
      <c r="H295" s="88"/>
      <c r="I295" s="91">
        <v>1.830000000043061</v>
      </c>
      <c r="J295" s="89" t="s">
        <v>685</v>
      </c>
      <c r="K295" s="89" t="s">
        <v>131</v>
      </c>
      <c r="L295" s="90">
        <v>5.7820000000000003E-2</v>
      </c>
      <c r="M295" s="90">
        <v>8.3100000000764812E-2</v>
      </c>
      <c r="N295" s="91">
        <v>4374.9891969999999</v>
      </c>
      <c r="O295" s="103">
        <v>96.12</v>
      </c>
      <c r="P295" s="91">
        <v>15.559386751000002</v>
      </c>
      <c r="Q295" s="92">
        <f t="shared" si="4"/>
        <v>1.5117657606735907E-3</v>
      </c>
      <c r="R295" s="92">
        <f>P295/'סכום נכסי הקרן'!$C$42</f>
        <v>1.3612972036819616E-4</v>
      </c>
    </row>
    <row r="296" spans="2:18">
      <c r="B296" s="86" t="s">
        <v>2955</v>
      </c>
      <c r="C296" s="89" t="s">
        <v>2615</v>
      </c>
      <c r="D296" s="88">
        <v>7291</v>
      </c>
      <c r="E296" s="88"/>
      <c r="F296" s="88" t="s">
        <v>534</v>
      </c>
      <c r="G296" s="102">
        <v>43798</v>
      </c>
      <c r="H296" s="88"/>
      <c r="I296" s="91">
        <v>1.7900000002110938</v>
      </c>
      <c r="J296" s="89" t="s">
        <v>685</v>
      </c>
      <c r="K296" s="89" t="s">
        <v>131</v>
      </c>
      <c r="L296" s="90">
        <v>7.9162999999999997E-2</v>
      </c>
      <c r="M296" s="90">
        <v>7.7500000010554682E-2</v>
      </c>
      <c r="N296" s="91">
        <v>697.41800899999998</v>
      </c>
      <c r="O296" s="103">
        <v>100.97</v>
      </c>
      <c r="P296" s="91">
        <v>2.6054769550000008</v>
      </c>
      <c r="Q296" s="92">
        <f t="shared" si="4"/>
        <v>2.5315077732995713E-4</v>
      </c>
      <c r="R296" s="92">
        <f>P296/'סכום נכסי הקרן'!$C$42</f>
        <v>2.2795426001422185E-5</v>
      </c>
    </row>
    <row r="297" spans="2:18">
      <c r="B297" s="86" t="s">
        <v>2956</v>
      </c>
      <c r="C297" s="89" t="s">
        <v>2615</v>
      </c>
      <c r="D297" s="88" t="s">
        <v>2795</v>
      </c>
      <c r="E297" s="88"/>
      <c r="F297" s="88" t="s">
        <v>534</v>
      </c>
      <c r="G297" s="102">
        <v>43083</v>
      </c>
      <c r="H297" s="88"/>
      <c r="I297" s="91">
        <v>0.76999999999395075</v>
      </c>
      <c r="J297" s="89" t="s">
        <v>685</v>
      </c>
      <c r="K297" s="89" t="s">
        <v>139</v>
      </c>
      <c r="L297" s="90">
        <v>7.145E-2</v>
      </c>
      <c r="M297" s="90">
        <v>7.0300000006714741E-2</v>
      </c>
      <c r="N297" s="91">
        <v>1182.4880579999999</v>
      </c>
      <c r="O297" s="103">
        <v>100.22</v>
      </c>
      <c r="P297" s="91">
        <v>3.3061626260000003</v>
      </c>
      <c r="Q297" s="92">
        <f t="shared" si="4"/>
        <v>3.2123010612126188E-4</v>
      </c>
      <c r="R297" s="92">
        <f>P297/'סכום נכסי הקרן'!$C$42</f>
        <v>2.8925754014067124E-5</v>
      </c>
    </row>
    <row r="298" spans="2:18">
      <c r="B298" s="86" t="s">
        <v>2956</v>
      </c>
      <c r="C298" s="89" t="s">
        <v>2615</v>
      </c>
      <c r="D298" s="88" t="s">
        <v>2796</v>
      </c>
      <c r="E298" s="88"/>
      <c r="F298" s="88" t="s">
        <v>534</v>
      </c>
      <c r="G298" s="102">
        <v>43083</v>
      </c>
      <c r="H298" s="88"/>
      <c r="I298" s="91">
        <v>5.2199999997772766</v>
      </c>
      <c r="J298" s="89" t="s">
        <v>685</v>
      </c>
      <c r="K298" s="89" t="s">
        <v>139</v>
      </c>
      <c r="L298" s="90">
        <v>7.195E-2</v>
      </c>
      <c r="M298" s="90">
        <v>7.2999999997215959E-2</v>
      </c>
      <c r="N298" s="91">
        <v>2563.4910660000005</v>
      </c>
      <c r="O298" s="103">
        <v>100.45</v>
      </c>
      <c r="P298" s="91">
        <v>7.1838098800000019</v>
      </c>
      <c r="Q298" s="92">
        <f t="shared" si="4"/>
        <v>6.9798623696237078E-4</v>
      </c>
      <c r="R298" s="92">
        <f>P298/'סכום נכסי הקרן'!$C$42</f>
        <v>6.285145075398512E-5</v>
      </c>
    </row>
    <row r="299" spans="2:18">
      <c r="B299" s="86" t="s">
        <v>2956</v>
      </c>
      <c r="C299" s="89" t="s">
        <v>2615</v>
      </c>
      <c r="D299" s="88" t="s">
        <v>2797</v>
      </c>
      <c r="E299" s="88"/>
      <c r="F299" s="88" t="s">
        <v>534</v>
      </c>
      <c r="G299" s="102">
        <v>43083</v>
      </c>
      <c r="H299" s="88"/>
      <c r="I299" s="91">
        <v>5.5400000000789147</v>
      </c>
      <c r="J299" s="89" t="s">
        <v>685</v>
      </c>
      <c r="K299" s="89" t="s">
        <v>139</v>
      </c>
      <c r="L299" s="90">
        <v>4.4999999999999998E-2</v>
      </c>
      <c r="M299" s="90">
        <v>6.6600000001007936E-2</v>
      </c>
      <c r="N299" s="91">
        <v>10253.964253000002</v>
      </c>
      <c r="O299" s="103">
        <v>89.48</v>
      </c>
      <c r="P299" s="91">
        <v>25.597104337000005</v>
      </c>
      <c r="Q299" s="92">
        <f t="shared" si="4"/>
        <v>2.4870405581106231E-3</v>
      </c>
      <c r="R299" s="92">
        <f>P299/'סכום נכסי הקרן'!$C$42</f>
        <v>2.23950128073486E-4</v>
      </c>
    </row>
    <row r="300" spans="2:18">
      <c r="B300" s="86" t="s">
        <v>2957</v>
      </c>
      <c r="C300" s="89" t="s">
        <v>2615</v>
      </c>
      <c r="D300" s="88">
        <v>9186</v>
      </c>
      <c r="E300" s="88"/>
      <c r="F300" s="88" t="s">
        <v>534</v>
      </c>
      <c r="G300" s="102">
        <v>44778</v>
      </c>
      <c r="H300" s="88"/>
      <c r="I300" s="91">
        <v>3.6400000000096089</v>
      </c>
      <c r="J300" s="89" t="s">
        <v>719</v>
      </c>
      <c r="K300" s="89" t="s">
        <v>133</v>
      </c>
      <c r="L300" s="90">
        <v>7.1870000000000003E-2</v>
      </c>
      <c r="M300" s="90">
        <v>7.2100000000214784E-2</v>
      </c>
      <c r="N300" s="91">
        <v>17232.398338000003</v>
      </c>
      <c r="O300" s="103">
        <v>102.2</v>
      </c>
      <c r="P300" s="91">
        <v>70.771854288</v>
      </c>
      <c r="Q300" s="92">
        <f t="shared" si="4"/>
        <v>6.8762649739458762E-3</v>
      </c>
      <c r="R300" s="92">
        <f>P300/'סכום נכסי הקרן'!$C$42</f>
        <v>6.1918589005732999E-4</v>
      </c>
    </row>
    <row r="301" spans="2:18">
      <c r="B301" s="86" t="s">
        <v>2957</v>
      </c>
      <c r="C301" s="89" t="s">
        <v>2615</v>
      </c>
      <c r="D301" s="88">
        <v>9187</v>
      </c>
      <c r="E301" s="88"/>
      <c r="F301" s="88" t="s">
        <v>534</v>
      </c>
      <c r="G301" s="102">
        <v>44778</v>
      </c>
      <c r="H301" s="88"/>
      <c r="I301" s="91">
        <v>3.5600000000079586</v>
      </c>
      <c r="J301" s="89" t="s">
        <v>719</v>
      </c>
      <c r="K301" s="89" t="s">
        <v>131</v>
      </c>
      <c r="L301" s="90">
        <v>8.2722999999999991E-2</v>
      </c>
      <c r="M301" s="90">
        <v>9.0300000000238717E-2</v>
      </c>
      <c r="N301" s="91">
        <v>47452.504829000005</v>
      </c>
      <c r="O301" s="103">
        <v>100.2</v>
      </c>
      <c r="P301" s="91">
        <v>175.92542226000003</v>
      </c>
      <c r="Q301" s="92">
        <f t="shared" si="4"/>
        <v>1.7093092038966026E-2</v>
      </c>
      <c r="R301" s="92">
        <f>P301/'סכום נכסי הקרן'!$C$42</f>
        <v>1.5391788199089181E-3</v>
      </c>
    </row>
    <row r="302" spans="2:18">
      <c r="B302" s="86" t="s">
        <v>2958</v>
      </c>
      <c r="C302" s="89" t="s">
        <v>2615</v>
      </c>
      <c r="D302" s="88" t="s">
        <v>2798</v>
      </c>
      <c r="E302" s="88"/>
      <c r="F302" s="88" t="s">
        <v>534</v>
      </c>
      <c r="G302" s="102">
        <v>42870</v>
      </c>
      <c r="H302" s="88"/>
      <c r="I302" s="91">
        <v>0.96999999998690234</v>
      </c>
      <c r="J302" s="89" t="s">
        <v>685</v>
      </c>
      <c r="K302" s="89" t="s">
        <v>131</v>
      </c>
      <c r="L302" s="90">
        <v>7.9430000000000001E-2</v>
      </c>
      <c r="M302" s="90">
        <v>9.0700000000305606E-2</v>
      </c>
      <c r="N302" s="91">
        <v>3113.3024080000005</v>
      </c>
      <c r="O302" s="103">
        <v>99.42</v>
      </c>
      <c r="P302" s="91">
        <v>11.452407895000002</v>
      </c>
      <c r="Q302" s="92">
        <f t="shared" si="4"/>
        <v>1.1127275393303135E-3</v>
      </c>
      <c r="R302" s="92">
        <f>P302/'סכום נכסי הקרן'!$C$42</f>
        <v>1.0019759192557345E-4</v>
      </c>
    </row>
    <row r="303" spans="2:18">
      <c r="B303" s="86" t="s">
        <v>2959</v>
      </c>
      <c r="C303" s="89" t="s">
        <v>2615</v>
      </c>
      <c r="D303" s="88">
        <v>8706</v>
      </c>
      <c r="E303" s="88"/>
      <c r="F303" s="88" t="s">
        <v>534</v>
      </c>
      <c r="G303" s="102">
        <v>44498</v>
      </c>
      <c r="H303" s="88"/>
      <c r="I303" s="91">
        <v>3.21</v>
      </c>
      <c r="J303" s="89" t="s">
        <v>685</v>
      </c>
      <c r="K303" s="89" t="s">
        <v>131</v>
      </c>
      <c r="L303" s="90">
        <v>8.1930000000000003E-2</v>
      </c>
      <c r="M303" s="90">
        <v>9.2100000000000015E-2</v>
      </c>
      <c r="N303" s="91">
        <v>16595.080000000005</v>
      </c>
      <c r="O303" s="103">
        <v>100</v>
      </c>
      <c r="P303" s="91">
        <v>61.401800000000009</v>
      </c>
      <c r="Q303" s="92">
        <f t="shared" si="4"/>
        <v>5.9658610181253973E-3</v>
      </c>
      <c r="R303" s="92">
        <f>P303/'סכום נכסי הקרן'!$C$42</f>
        <v>5.3720689625294527E-4</v>
      </c>
    </row>
    <row r="304" spans="2:18">
      <c r="B304" s="86" t="s">
        <v>2960</v>
      </c>
      <c r="C304" s="89" t="s">
        <v>2615</v>
      </c>
      <c r="D304" s="88">
        <v>8702</v>
      </c>
      <c r="E304" s="88"/>
      <c r="F304" s="88" t="s">
        <v>534</v>
      </c>
      <c r="G304" s="102">
        <v>44497</v>
      </c>
      <c r="H304" s="88"/>
      <c r="I304" s="91">
        <v>4.999999753441408E-2</v>
      </c>
      <c r="J304" s="89" t="s">
        <v>734</v>
      </c>
      <c r="K304" s="89" t="s">
        <v>131</v>
      </c>
      <c r="L304" s="90">
        <v>7.0890000000000009E-2</v>
      </c>
      <c r="M304" s="90">
        <v>5.4900000166955405E-2</v>
      </c>
      <c r="N304" s="91">
        <v>38.21692500000001</v>
      </c>
      <c r="O304" s="103">
        <v>100.39</v>
      </c>
      <c r="P304" s="91">
        <v>0.14195408699999998</v>
      </c>
      <c r="Q304" s="92">
        <f t="shared" si="4"/>
        <v>1.3792402730813771E-5</v>
      </c>
      <c r="R304" s="92">
        <f>P304/'סכום נכסי הקרן'!$C$42</f>
        <v>1.2419621979761266E-6</v>
      </c>
    </row>
    <row r="305" spans="2:18">
      <c r="B305" s="86" t="s">
        <v>2960</v>
      </c>
      <c r="C305" s="89" t="s">
        <v>2615</v>
      </c>
      <c r="D305" s="88">
        <v>9118</v>
      </c>
      <c r="E305" s="88"/>
      <c r="F305" s="88" t="s">
        <v>534</v>
      </c>
      <c r="G305" s="102">
        <v>44733</v>
      </c>
      <c r="H305" s="88"/>
      <c r="I305" s="91">
        <v>5.0000000619159143E-2</v>
      </c>
      <c r="J305" s="89" t="s">
        <v>734</v>
      </c>
      <c r="K305" s="89" t="s">
        <v>131</v>
      </c>
      <c r="L305" s="90">
        <v>7.0890000000000009E-2</v>
      </c>
      <c r="M305" s="90">
        <v>5.4899999986378498E-2</v>
      </c>
      <c r="N305" s="91">
        <v>152.18561099999999</v>
      </c>
      <c r="O305" s="103">
        <v>100.39</v>
      </c>
      <c r="P305" s="91">
        <v>0.56528277300000018</v>
      </c>
      <c r="Q305" s="92">
        <f t="shared" si="4"/>
        <v>5.4923446212627783E-5</v>
      </c>
      <c r="R305" s="92">
        <f>P305/'סכום נכסי הקרן'!$C$42</f>
        <v>4.9456824390911707E-6</v>
      </c>
    </row>
    <row r="306" spans="2:18">
      <c r="B306" s="86" t="s">
        <v>2960</v>
      </c>
      <c r="C306" s="89" t="s">
        <v>2615</v>
      </c>
      <c r="D306" s="88">
        <v>9233</v>
      </c>
      <c r="E306" s="88"/>
      <c r="F306" s="88" t="s">
        <v>534</v>
      </c>
      <c r="G306" s="102">
        <v>44819</v>
      </c>
      <c r="H306" s="88"/>
      <c r="I306" s="91">
        <v>5.0000002703744405E-2</v>
      </c>
      <c r="J306" s="89" t="s">
        <v>734</v>
      </c>
      <c r="K306" s="89" t="s">
        <v>131</v>
      </c>
      <c r="L306" s="90">
        <v>7.0890000000000009E-2</v>
      </c>
      <c r="M306" s="90">
        <v>5.4900000120767255E-2</v>
      </c>
      <c r="N306" s="91">
        <v>29.871947000000006</v>
      </c>
      <c r="O306" s="103">
        <v>100.39</v>
      </c>
      <c r="P306" s="91">
        <v>0.11095723400000002</v>
      </c>
      <c r="Q306" s="92">
        <f t="shared" si="4"/>
        <v>1.0780717128807592E-5</v>
      </c>
      <c r="R306" s="92">
        <f>P306/'סכום נכסי הקרן'!$C$42</f>
        <v>9.7076944477119173E-7</v>
      </c>
    </row>
    <row r="307" spans="2:18">
      <c r="B307" s="86" t="s">
        <v>2960</v>
      </c>
      <c r="C307" s="89" t="s">
        <v>2615</v>
      </c>
      <c r="D307" s="88">
        <v>9276</v>
      </c>
      <c r="E307" s="88"/>
      <c r="F307" s="88" t="s">
        <v>534</v>
      </c>
      <c r="G307" s="102">
        <v>44854</v>
      </c>
      <c r="H307" s="88"/>
      <c r="I307" s="91">
        <v>5.0000011268827117E-2</v>
      </c>
      <c r="J307" s="89" t="s">
        <v>734</v>
      </c>
      <c r="K307" s="89" t="s">
        <v>131</v>
      </c>
      <c r="L307" s="90">
        <v>7.0890000000000009E-2</v>
      </c>
      <c r="M307" s="90">
        <v>5.4899999676960298E-2</v>
      </c>
      <c r="N307" s="91">
        <v>7.1672140000000013</v>
      </c>
      <c r="O307" s="103">
        <v>100.39</v>
      </c>
      <c r="P307" s="91">
        <v>2.6622113999999999E-2</v>
      </c>
      <c r="Q307" s="92">
        <f t="shared" si="4"/>
        <v>2.5866315341356504E-6</v>
      </c>
      <c r="R307" s="92">
        <f>P307/'סכום נכסי הקרן'!$C$42</f>
        <v>2.3291798015094146E-7</v>
      </c>
    </row>
    <row r="308" spans="2:18">
      <c r="B308" s="86" t="s">
        <v>2960</v>
      </c>
      <c r="C308" s="89" t="s">
        <v>2615</v>
      </c>
      <c r="D308" s="88">
        <v>9430</v>
      </c>
      <c r="E308" s="88"/>
      <c r="F308" s="88" t="s">
        <v>534</v>
      </c>
      <c r="G308" s="102">
        <v>44950</v>
      </c>
      <c r="H308" s="88"/>
      <c r="I308" s="91">
        <v>4.9999997937896952E-2</v>
      </c>
      <c r="J308" s="89" t="s">
        <v>734</v>
      </c>
      <c r="K308" s="89" t="s">
        <v>131</v>
      </c>
      <c r="L308" s="90">
        <v>7.0890000000000009E-2</v>
      </c>
      <c r="M308" s="90">
        <v>5.489999996288214E-2</v>
      </c>
      <c r="N308" s="91">
        <v>39.16685600000001</v>
      </c>
      <c r="O308" s="103">
        <v>100.39</v>
      </c>
      <c r="P308" s="91">
        <v>0.14548254600000005</v>
      </c>
      <c r="Q308" s="92">
        <f t="shared" si="4"/>
        <v>1.4135231377566051E-5</v>
      </c>
      <c r="R308" s="92">
        <f>P308/'סכום נכסי הקרן'!$C$42</f>
        <v>1.2728328321911791E-6</v>
      </c>
    </row>
    <row r="309" spans="2:18">
      <c r="B309" s="86" t="s">
        <v>2960</v>
      </c>
      <c r="C309" s="89" t="s">
        <v>2615</v>
      </c>
      <c r="D309" s="88">
        <v>9539</v>
      </c>
      <c r="E309" s="88"/>
      <c r="F309" s="88" t="s">
        <v>534</v>
      </c>
      <c r="G309" s="102">
        <v>45029</v>
      </c>
      <c r="H309" s="88"/>
      <c r="I309" s="91">
        <v>5.0000001031051157E-2</v>
      </c>
      <c r="J309" s="89" t="s">
        <v>734</v>
      </c>
      <c r="K309" s="89" t="s">
        <v>131</v>
      </c>
      <c r="L309" s="90">
        <v>7.0890000000000009E-2</v>
      </c>
      <c r="M309" s="90">
        <v>5.4900000307253248E-2</v>
      </c>
      <c r="N309" s="91">
        <v>13.055621000000004</v>
      </c>
      <c r="O309" s="103">
        <v>100.39</v>
      </c>
      <c r="P309" s="91">
        <v>4.8494199000000009E-2</v>
      </c>
      <c r="Q309" s="92">
        <f t="shared" si="4"/>
        <v>4.7117454442592177E-6</v>
      </c>
      <c r="R309" s="92">
        <f>P309/'סכום נכסי הקרן'!$C$42</f>
        <v>4.2427775946409847E-7</v>
      </c>
    </row>
    <row r="310" spans="2:18">
      <c r="B310" s="86" t="s">
        <v>2960</v>
      </c>
      <c r="C310" s="89" t="s">
        <v>2615</v>
      </c>
      <c r="D310" s="88">
        <v>8060</v>
      </c>
      <c r="E310" s="88"/>
      <c r="F310" s="88" t="s">
        <v>534</v>
      </c>
      <c r="G310" s="102">
        <v>44150</v>
      </c>
      <c r="H310" s="88"/>
      <c r="I310" s="91">
        <v>4.9999999998162223E-2</v>
      </c>
      <c r="J310" s="89" t="s">
        <v>734</v>
      </c>
      <c r="K310" s="89" t="s">
        <v>131</v>
      </c>
      <c r="L310" s="90">
        <v>7.0890000000000009E-2</v>
      </c>
      <c r="M310" s="90">
        <v>5.4899999999935417E-2</v>
      </c>
      <c r="N310" s="91">
        <v>51272.239586000011</v>
      </c>
      <c r="O310" s="103">
        <v>100.39</v>
      </c>
      <c r="P310" s="91">
        <v>190.44713602700003</v>
      </c>
      <c r="Q310" s="92">
        <f t="shared" si="4"/>
        <v>1.8504036442532699E-2</v>
      </c>
      <c r="R310" s="92">
        <f>P310/'סכום נכסי הקרן'!$C$42</f>
        <v>1.666229896278727E-3</v>
      </c>
    </row>
    <row r="311" spans="2:18">
      <c r="B311" s="86" t="s">
        <v>2960</v>
      </c>
      <c r="C311" s="89" t="s">
        <v>2615</v>
      </c>
      <c r="D311" s="88">
        <v>8119</v>
      </c>
      <c r="E311" s="88"/>
      <c r="F311" s="88" t="s">
        <v>534</v>
      </c>
      <c r="G311" s="102">
        <v>44169</v>
      </c>
      <c r="H311" s="88"/>
      <c r="I311" s="91">
        <v>0.05</v>
      </c>
      <c r="J311" s="89" t="s">
        <v>734</v>
      </c>
      <c r="K311" s="89" t="s">
        <v>131</v>
      </c>
      <c r="L311" s="90">
        <v>7.0890000000000009E-2</v>
      </c>
      <c r="M311" s="90">
        <v>5.4900000013288174E-2</v>
      </c>
      <c r="N311" s="91">
        <v>121.56085300000001</v>
      </c>
      <c r="O311" s="103">
        <v>100.39</v>
      </c>
      <c r="P311" s="91">
        <v>0.4515292600000001</v>
      </c>
      <c r="Q311" s="92">
        <f t="shared" ref="Q311:Q346" si="5">IFERROR(P311/$P$10,0)</f>
        <v>4.387103978673276E-5</v>
      </c>
      <c r="R311" s="92">
        <f>P311/'סכום נכסי הקרן'!$C$42</f>
        <v>3.9504482333089445E-6</v>
      </c>
    </row>
    <row r="312" spans="2:18">
      <c r="B312" s="86" t="s">
        <v>2960</v>
      </c>
      <c r="C312" s="89" t="s">
        <v>2615</v>
      </c>
      <c r="D312" s="88">
        <v>8418</v>
      </c>
      <c r="E312" s="88"/>
      <c r="F312" s="88" t="s">
        <v>534</v>
      </c>
      <c r="G312" s="102">
        <v>44326</v>
      </c>
      <c r="H312" s="88"/>
      <c r="I312" s="91">
        <v>5.0000002093374199E-2</v>
      </c>
      <c r="J312" s="89" t="s">
        <v>734</v>
      </c>
      <c r="K312" s="89" t="s">
        <v>131</v>
      </c>
      <c r="L312" s="90">
        <v>7.0890000000000009E-2</v>
      </c>
      <c r="M312" s="90">
        <v>5.4900000142349449E-2</v>
      </c>
      <c r="N312" s="91">
        <v>25.721185000000002</v>
      </c>
      <c r="O312" s="103">
        <v>100.39</v>
      </c>
      <c r="P312" s="91">
        <v>9.5539536000000008E-2</v>
      </c>
      <c r="Q312" s="92">
        <f t="shared" si="5"/>
        <v>9.2827179905505709E-6</v>
      </c>
      <c r="R312" s="92">
        <f>P312/'סכום נכסי הקרן'!$C$42</f>
        <v>8.358793651652968E-7</v>
      </c>
    </row>
    <row r="313" spans="2:18">
      <c r="B313" s="86" t="s">
        <v>2961</v>
      </c>
      <c r="C313" s="89" t="s">
        <v>2615</v>
      </c>
      <c r="D313" s="88">
        <v>8718</v>
      </c>
      <c r="E313" s="88"/>
      <c r="F313" s="88" t="s">
        <v>534</v>
      </c>
      <c r="G313" s="102">
        <v>44508</v>
      </c>
      <c r="H313" s="88"/>
      <c r="I313" s="91">
        <v>3.1699999999979918</v>
      </c>
      <c r="J313" s="89" t="s">
        <v>685</v>
      </c>
      <c r="K313" s="89" t="s">
        <v>131</v>
      </c>
      <c r="L313" s="90">
        <v>8.5919000000000009E-2</v>
      </c>
      <c r="M313" s="90">
        <v>9.0700000000017586E-2</v>
      </c>
      <c r="N313" s="91">
        <v>43120.913576000006</v>
      </c>
      <c r="O313" s="103">
        <v>99.86</v>
      </c>
      <c r="P313" s="91">
        <v>159.32400799600001</v>
      </c>
      <c r="Q313" s="92">
        <f t="shared" si="5"/>
        <v>1.5480081830741696E-2</v>
      </c>
      <c r="R313" s="92">
        <f>P313/'סכום נכסי הקרן'!$C$42</f>
        <v>1.3939323575874092E-3</v>
      </c>
    </row>
    <row r="314" spans="2:18">
      <c r="B314" s="86" t="s">
        <v>2962</v>
      </c>
      <c r="C314" s="89" t="s">
        <v>2615</v>
      </c>
      <c r="D314" s="88">
        <v>8806</v>
      </c>
      <c r="E314" s="88"/>
      <c r="F314" s="88" t="s">
        <v>534</v>
      </c>
      <c r="G314" s="102">
        <v>44137</v>
      </c>
      <c r="H314" s="88"/>
      <c r="I314" s="91">
        <v>0.21999999999999995</v>
      </c>
      <c r="J314" s="89" t="s">
        <v>734</v>
      </c>
      <c r="K314" s="89" t="s">
        <v>131</v>
      </c>
      <c r="L314" s="90">
        <v>7.2756000000000001E-2</v>
      </c>
      <c r="M314" s="90">
        <v>5.6100000000090945E-2</v>
      </c>
      <c r="N314" s="91">
        <v>58848.80947900001</v>
      </c>
      <c r="O314" s="103">
        <v>100.99</v>
      </c>
      <c r="P314" s="91">
        <v>219.89622150000008</v>
      </c>
      <c r="Q314" s="92">
        <f t="shared" si="5"/>
        <v>2.1365339385488995E-2</v>
      </c>
      <c r="R314" s="92">
        <f>P314/'סכום נכסי הקרן'!$C$42</f>
        <v>1.9238811671606563E-3</v>
      </c>
    </row>
    <row r="315" spans="2:18">
      <c r="B315" s="86" t="s">
        <v>2962</v>
      </c>
      <c r="C315" s="89" t="s">
        <v>2615</v>
      </c>
      <c r="D315" s="88">
        <v>9044</v>
      </c>
      <c r="E315" s="88"/>
      <c r="F315" s="88" t="s">
        <v>534</v>
      </c>
      <c r="G315" s="102">
        <v>44679</v>
      </c>
      <c r="H315" s="88"/>
      <c r="I315" s="91">
        <v>0.21999999971482603</v>
      </c>
      <c r="J315" s="89" t="s">
        <v>734</v>
      </c>
      <c r="K315" s="89" t="s">
        <v>131</v>
      </c>
      <c r="L315" s="90">
        <v>7.2756000000000001E-2</v>
      </c>
      <c r="M315" s="90">
        <v>5.6099999988012128E-2</v>
      </c>
      <c r="N315" s="91">
        <v>506.76169200000004</v>
      </c>
      <c r="O315" s="103">
        <v>100.99</v>
      </c>
      <c r="P315" s="91">
        <v>1.8935809070000003</v>
      </c>
      <c r="Q315" s="92">
        <f t="shared" si="5"/>
        <v>1.8398223696598201E-4</v>
      </c>
      <c r="R315" s="92">
        <f>P315/'סכום נכסי הקרן'!$C$42</f>
        <v>1.6567017935195822E-5</v>
      </c>
    </row>
    <row r="316" spans="2:18">
      <c r="B316" s="86" t="s">
        <v>2962</v>
      </c>
      <c r="C316" s="89" t="s">
        <v>2615</v>
      </c>
      <c r="D316" s="88">
        <v>9224</v>
      </c>
      <c r="E316" s="88"/>
      <c r="F316" s="88" t="s">
        <v>534</v>
      </c>
      <c r="G316" s="102">
        <v>44810</v>
      </c>
      <c r="H316" s="88"/>
      <c r="I316" s="91">
        <v>0.21999999986575539</v>
      </c>
      <c r="J316" s="89" t="s">
        <v>734</v>
      </c>
      <c r="K316" s="89" t="s">
        <v>131</v>
      </c>
      <c r="L316" s="90">
        <v>7.2756000000000001E-2</v>
      </c>
      <c r="M316" s="90">
        <v>5.6099999999328777E-2</v>
      </c>
      <c r="N316" s="91">
        <v>917.02411600000016</v>
      </c>
      <c r="O316" s="103">
        <v>100.99</v>
      </c>
      <c r="P316" s="91">
        <v>3.4265797430000005</v>
      </c>
      <c r="Q316" s="92">
        <f t="shared" si="5"/>
        <v>3.3292995505444209E-4</v>
      </c>
      <c r="R316" s="92">
        <f>P316/'סכום נכסי הקרן'!$C$42</f>
        <v>2.9979288367771704E-5</v>
      </c>
    </row>
    <row r="317" spans="2:18">
      <c r="B317" s="86" t="s">
        <v>2963</v>
      </c>
      <c r="C317" s="89" t="s">
        <v>2615</v>
      </c>
      <c r="D317" s="88" t="s">
        <v>2799</v>
      </c>
      <c r="E317" s="88"/>
      <c r="F317" s="88" t="s">
        <v>534</v>
      </c>
      <c r="G317" s="102">
        <v>42921</v>
      </c>
      <c r="H317" s="88"/>
      <c r="I317" s="91">
        <v>7.2099999996334923</v>
      </c>
      <c r="J317" s="89" t="s">
        <v>685</v>
      </c>
      <c r="K317" s="89" t="s">
        <v>131</v>
      </c>
      <c r="L317" s="90">
        <v>7.8939999999999996E-2</v>
      </c>
      <c r="M317" s="90"/>
      <c r="N317" s="91">
        <v>6569.8704660000012</v>
      </c>
      <c r="O317" s="103">
        <v>14.370590999999999</v>
      </c>
      <c r="P317" s="91">
        <v>3.4924235680000004</v>
      </c>
      <c r="Q317" s="92">
        <f t="shared" si="5"/>
        <v>3.3932740771628218E-4</v>
      </c>
      <c r="R317" s="92">
        <f>P317/'סכום נכסי הקרן'!$C$42</f>
        <v>3.0555358725084876E-5</v>
      </c>
    </row>
    <row r="318" spans="2:18">
      <c r="B318" s="86" t="s">
        <v>2963</v>
      </c>
      <c r="C318" s="89" t="s">
        <v>2615</v>
      </c>
      <c r="D318" s="88">
        <v>6497</v>
      </c>
      <c r="E318" s="88"/>
      <c r="F318" s="88" t="s">
        <v>534</v>
      </c>
      <c r="G318" s="102">
        <v>43342</v>
      </c>
      <c r="H318" s="88"/>
      <c r="I318" s="91">
        <v>1.0600000002413741</v>
      </c>
      <c r="J318" s="89" t="s">
        <v>685</v>
      </c>
      <c r="K318" s="89" t="s">
        <v>131</v>
      </c>
      <c r="L318" s="90">
        <v>7.8939999999999996E-2</v>
      </c>
      <c r="M318" s="90">
        <v>2.8591000020631459</v>
      </c>
      <c r="N318" s="91">
        <v>1246.9790400000002</v>
      </c>
      <c r="O318" s="103">
        <v>14.370590999999999</v>
      </c>
      <c r="P318" s="91">
        <v>0.66287136400000013</v>
      </c>
      <c r="Q318" s="92">
        <f t="shared" si="5"/>
        <v>6.4405252460338473E-5</v>
      </c>
      <c r="R318" s="92">
        <f>P318/'סכום נכסי הקרן'!$C$42</f>
        <v>5.7994890714831865E-6</v>
      </c>
    </row>
    <row r="319" spans="2:18">
      <c r="B319" s="86" t="s">
        <v>2964</v>
      </c>
      <c r="C319" s="89" t="s">
        <v>2615</v>
      </c>
      <c r="D319" s="88">
        <v>9405</v>
      </c>
      <c r="E319" s="88"/>
      <c r="F319" s="88" t="s">
        <v>534</v>
      </c>
      <c r="G319" s="102">
        <v>43866</v>
      </c>
      <c r="H319" s="88"/>
      <c r="I319" s="91">
        <v>1.289999999998926</v>
      </c>
      <c r="J319" s="89" t="s">
        <v>734</v>
      </c>
      <c r="K319" s="89" t="s">
        <v>131</v>
      </c>
      <c r="L319" s="90">
        <v>7.5109000000000009E-2</v>
      </c>
      <c r="M319" s="90">
        <v>7.9199999999967782E-2</v>
      </c>
      <c r="N319" s="91">
        <v>50129.579889000015</v>
      </c>
      <c r="O319" s="103">
        <v>100.39</v>
      </c>
      <c r="P319" s="91">
        <v>186.20280988000002</v>
      </c>
      <c r="Q319" s="92">
        <f t="shared" si="5"/>
        <v>1.8091653419419408E-2</v>
      </c>
      <c r="R319" s="92">
        <f>P319/'סכום נכסי הקרן'!$C$42</f>
        <v>1.629096110687505E-3</v>
      </c>
    </row>
    <row r="320" spans="2:18">
      <c r="B320" s="86" t="s">
        <v>2964</v>
      </c>
      <c r="C320" s="89" t="s">
        <v>2615</v>
      </c>
      <c r="D320" s="88">
        <v>9439</v>
      </c>
      <c r="E320" s="88"/>
      <c r="F320" s="88" t="s">
        <v>534</v>
      </c>
      <c r="G320" s="102">
        <v>44953</v>
      </c>
      <c r="H320" s="88"/>
      <c r="I320" s="91">
        <v>1.2900000000934999</v>
      </c>
      <c r="J320" s="89" t="s">
        <v>734</v>
      </c>
      <c r="K320" s="89" t="s">
        <v>131</v>
      </c>
      <c r="L320" s="90">
        <v>7.5109000000000009E-2</v>
      </c>
      <c r="M320" s="90">
        <v>7.9199999988779995E-2</v>
      </c>
      <c r="N320" s="91">
        <v>143.96811300000002</v>
      </c>
      <c r="O320" s="103">
        <v>100.39</v>
      </c>
      <c r="P320" s="91">
        <v>0.53475945500000011</v>
      </c>
      <c r="Q320" s="92">
        <f t="shared" si="5"/>
        <v>5.1957769750373492E-5</v>
      </c>
      <c r="R320" s="92">
        <f>P320/'סכום נכסי הקרן'!$C$42</f>
        <v>4.6786326632519982E-6</v>
      </c>
    </row>
    <row r="321" spans="2:18">
      <c r="B321" s="86" t="s">
        <v>2964</v>
      </c>
      <c r="C321" s="89" t="s">
        <v>2615</v>
      </c>
      <c r="D321" s="88">
        <v>9447</v>
      </c>
      <c r="E321" s="88"/>
      <c r="F321" s="88" t="s">
        <v>534</v>
      </c>
      <c r="G321" s="102">
        <v>44959</v>
      </c>
      <c r="H321" s="88"/>
      <c r="I321" s="91">
        <v>1.2899999992681519</v>
      </c>
      <c r="J321" s="89" t="s">
        <v>734</v>
      </c>
      <c r="K321" s="89" t="s">
        <v>131</v>
      </c>
      <c r="L321" s="90">
        <v>7.5109000000000009E-2</v>
      </c>
      <c r="M321" s="90">
        <v>7.919999994810531E-2</v>
      </c>
      <c r="N321" s="91">
        <v>80.929999000000009</v>
      </c>
      <c r="O321" s="103">
        <v>100.39</v>
      </c>
      <c r="P321" s="91">
        <v>0.30060881800000006</v>
      </c>
      <c r="Q321" s="92">
        <f t="shared" si="5"/>
        <v>2.9207456931408404E-5</v>
      </c>
      <c r="R321" s="92">
        <f>P321/'סכום נכסי הקרן'!$C$42</f>
        <v>2.6300390233518643E-6</v>
      </c>
    </row>
    <row r="322" spans="2:18">
      <c r="B322" s="86" t="s">
        <v>2964</v>
      </c>
      <c r="C322" s="89" t="s">
        <v>2615</v>
      </c>
      <c r="D322" s="88">
        <v>9467</v>
      </c>
      <c r="E322" s="88"/>
      <c r="F322" s="88" t="s">
        <v>534</v>
      </c>
      <c r="G322" s="102">
        <v>44966</v>
      </c>
      <c r="H322" s="88"/>
      <c r="I322" s="91">
        <v>1.2900000007775256</v>
      </c>
      <c r="J322" s="89" t="s">
        <v>734</v>
      </c>
      <c r="K322" s="89" t="s">
        <v>131</v>
      </c>
      <c r="L322" s="90">
        <v>7.5109000000000009E-2</v>
      </c>
      <c r="M322" s="90">
        <v>7.9700000078863298E-2</v>
      </c>
      <c r="N322" s="91">
        <v>121.26092300000002</v>
      </c>
      <c r="O322" s="103">
        <v>100.33</v>
      </c>
      <c r="P322" s="91">
        <v>0.45014598500000003</v>
      </c>
      <c r="Q322" s="92">
        <f t="shared" si="5"/>
        <v>4.373663938804986E-5</v>
      </c>
      <c r="R322" s="92">
        <f>P322/'סכום נכסי הקרן'!$C$42</f>
        <v>3.9383459029307739E-6</v>
      </c>
    </row>
    <row r="323" spans="2:18">
      <c r="B323" s="86" t="s">
        <v>2964</v>
      </c>
      <c r="C323" s="89" t="s">
        <v>2615</v>
      </c>
      <c r="D323" s="88">
        <v>9491</v>
      </c>
      <c r="E323" s="88"/>
      <c r="F323" s="88" t="s">
        <v>534</v>
      </c>
      <c r="G323" s="102">
        <v>44986</v>
      </c>
      <c r="H323" s="88"/>
      <c r="I323" s="91">
        <v>1.290000000365491</v>
      </c>
      <c r="J323" s="89" t="s">
        <v>734</v>
      </c>
      <c r="K323" s="89" t="s">
        <v>131</v>
      </c>
      <c r="L323" s="90">
        <v>7.5109000000000009E-2</v>
      </c>
      <c r="M323" s="90">
        <v>7.9700000014391204E-2</v>
      </c>
      <c r="N323" s="91">
        <v>471.70516400000008</v>
      </c>
      <c r="O323" s="103">
        <v>100.33</v>
      </c>
      <c r="P323" s="91">
        <v>1.7510685840000004</v>
      </c>
      <c r="Q323" s="92">
        <f t="shared" si="5"/>
        <v>1.7013559546055066E-4</v>
      </c>
      <c r="R323" s="92">
        <f>P323/'סכום נכסי הקרן'!$C$42</f>
        <v>1.5320171707290011E-5</v>
      </c>
    </row>
    <row r="324" spans="2:18">
      <c r="B324" s="86" t="s">
        <v>2964</v>
      </c>
      <c r="C324" s="89" t="s">
        <v>2615</v>
      </c>
      <c r="D324" s="88">
        <v>9510</v>
      </c>
      <c r="E324" s="88"/>
      <c r="F324" s="88" t="s">
        <v>534</v>
      </c>
      <c r="G324" s="102">
        <v>44994</v>
      </c>
      <c r="H324" s="88"/>
      <c r="I324" s="91">
        <v>1.2899999989174469</v>
      </c>
      <c r="J324" s="89" t="s">
        <v>734</v>
      </c>
      <c r="K324" s="89" t="s">
        <v>131</v>
      </c>
      <c r="L324" s="90">
        <v>7.5109000000000009E-2</v>
      </c>
      <c r="M324" s="90">
        <v>7.9699999929487772E-2</v>
      </c>
      <c r="N324" s="91">
        <v>92.070398000000012</v>
      </c>
      <c r="O324" s="103">
        <v>100.33</v>
      </c>
      <c r="P324" s="91">
        <v>0.34178465300000005</v>
      </c>
      <c r="Q324" s="92">
        <f t="shared" si="5"/>
        <v>3.3208142724255894E-5</v>
      </c>
      <c r="R324" s="92">
        <f>P324/'סכום נכסי הקרן'!$C$42</f>
        <v>2.9902881124823684E-6</v>
      </c>
    </row>
    <row r="325" spans="2:18">
      <c r="B325" s="86" t="s">
        <v>2964</v>
      </c>
      <c r="C325" s="89" t="s">
        <v>2615</v>
      </c>
      <c r="D325" s="88">
        <v>9560</v>
      </c>
      <c r="E325" s="88"/>
      <c r="F325" s="88" t="s">
        <v>534</v>
      </c>
      <c r="G325" s="102">
        <v>45058</v>
      </c>
      <c r="H325" s="88"/>
      <c r="I325" s="91">
        <v>1.2900000000649379</v>
      </c>
      <c r="J325" s="89" t="s">
        <v>734</v>
      </c>
      <c r="K325" s="89" t="s">
        <v>131</v>
      </c>
      <c r="L325" s="90">
        <v>7.5109000000000009E-2</v>
      </c>
      <c r="M325" s="90">
        <v>7.9700000017100259E-2</v>
      </c>
      <c r="N325" s="91">
        <v>497.79633200000012</v>
      </c>
      <c r="O325" s="103">
        <v>100.33</v>
      </c>
      <c r="P325" s="91">
        <v>1.8479244720000001</v>
      </c>
      <c r="Q325" s="92">
        <f t="shared" si="5"/>
        <v>1.7954621154338726E-4</v>
      </c>
      <c r="R325" s="92">
        <f>P325/'סכום נכסי הקרן'!$C$42</f>
        <v>1.6167567890729301E-5</v>
      </c>
    </row>
    <row r="326" spans="2:18">
      <c r="B326" s="86" t="s">
        <v>2965</v>
      </c>
      <c r="C326" s="89" t="s">
        <v>2615</v>
      </c>
      <c r="D326" s="88">
        <v>9606</v>
      </c>
      <c r="E326" s="88"/>
      <c r="F326" s="88" t="s">
        <v>534</v>
      </c>
      <c r="G326" s="102">
        <v>44136</v>
      </c>
      <c r="H326" s="88"/>
      <c r="I326" s="91">
        <v>4.9999999997211601E-2</v>
      </c>
      <c r="J326" s="89" t="s">
        <v>734</v>
      </c>
      <c r="K326" s="89" t="s">
        <v>131</v>
      </c>
      <c r="L326" s="90">
        <v>7.0095999999999992E-2</v>
      </c>
      <c r="M326" s="90"/>
      <c r="N326" s="91">
        <v>34210.384210000004</v>
      </c>
      <c r="O326" s="103">
        <v>84.997694999999993</v>
      </c>
      <c r="P326" s="91">
        <v>107.58873778600001</v>
      </c>
      <c r="Q326" s="92">
        <f t="shared" si="5"/>
        <v>1.0453430628203284E-2</v>
      </c>
      <c r="R326" s="92">
        <f>P326/'סכום נכסי הקרן'!$C$42</f>
        <v>9.4129833160899235E-4</v>
      </c>
    </row>
    <row r="327" spans="2:18">
      <c r="B327" s="86" t="s">
        <v>2966</v>
      </c>
      <c r="C327" s="89" t="s">
        <v>2615</v>
      </c>
      <c r="D327" s="88">
        <v>6588</v>
      </c>
      <c r="E327" s="88"/>
      <c r="F327" s="88" t="s">
        <v>534</v>
      </c>
      <c r="G327" s="102">
        <v>43397</v>
      </c>
      <c r="H327" s="88"/>
      <c r="I327" s="91">
        <v>2.9999999998894803E-2</v>
      </c>
      <c r="J327" s="89" t="s">
        <v>734</v>
      </c>
      <c r="K327" s="89" t="s">
        <v>131</v>
      </c>
      <c r="L327" s="90">
        <v>7.0457000000000006E-2</v>
      </c>
      <c r="M327" s="90">
        <v>6.119999999995579E-2</v>
      </c>
      <c r="N327" s="91">
        <v>31651.510000000006</v>
      </c>
      <c r="O327" s="103">
        <v>100.44</v>
      </c>
      <c r="P327" s="91">
        <v>117.62587067100002</v>
      </c>
      <c r="Q327" s="92">
        <f t="shared" si="5"/>
        <v>1.1428648615499519E-2</v>
      </c>
      <c r="R327" s="92">
        <f>P327/'סכום נכסי הקרן'!$C$42</f>
        <v>1.0291136237409694E-3</v>
      </c>
    </row>
    <row r="328" spans="2:18">
      <c r="B328" s="86" t="s">
        <v>2967</v>
      </c>
      <c r="C328" s="89" t="s">
        <v>2615</v>
      </c>
      <c r="D328" s="88" t="s">
        <v>2800</v>
      </c>
      <c r="E328" s="88"/>
      <c r="F328" s="88" t="s">
        <v>534</v>
      </c>
      <c r="G328" s="102">
        <v>44144</v>
      </c>
      <c r="H328" s="88"/>
      <c r="I328" s="91">
        <v>3.0000000003808213E-2</v>
      </c>
      <c r="J328" s="89" t="s">
        <v>734</v>
      </c>
      <c r="K328" s="89" t="s">
        <v>131</v>
      </c>
      <c r="L328" s="90">
        <v>7.8763E-2</v>
      </c>
      <c r="M328" s="90"/>
      <c r="N328" s="91">
        <v>38703.958189000004</v>
      </c>
      <c r="O328" s="103">
        <v>75.180498</v>
      </c>
      <c r="P328" s="91">
        <v>107.66196465300001</v>
      </c>
      <c r="Q328" s="92">
        <f t="shared" si="5"/>
        <v>1.046054542469646E-2</v>
      </c>
      <c r="R328" s="92">
        <f>P328/'סכום נכסי הקרן'!$C$42</f>
        <v>9.4193899650714516E-4</v>
      </c>
    </row>
    <row r="329" spans="2:18">
      <c r="B329" s="86" t="s">
        <v>2968</v>
      </c>
      <c r="C329" s="89" t="s">
        <v>2615</v>
      </c>
      <c r="D329" s="88">
        <v>6826</v>
      </c>
      <c r="E329" s="88"/>
      <c r="F329" s="88" t="s">
        <v>534</v>
      </c>
      <c r="G329" s="102">
        <v>43550</v>
      </c>
      <c r="H329" s="88"/>
      <c r="I329" s="91">
        <v>2.1499999999924762</v>
      </c>
      <c r="J329" s="89" t="s">
        <v>685</v>
      </c>
      <c r="K329" s="89" t="s">
        <v>131</v>
      </c>
      <c r="L329" s="90">
        <v>8.2025000000000001E-2</v>
      </c>
      <c r="M329" s="90">
        <v>8.4999999999414821E-2</v>
      </c>
      <c r="N329" s="91">
        <v>16107.184959000002</v>
      </c>
      <c r="O329" s="103">
        <v>100.36</v>
      </c>
      <c r="P329" s="91">
        <v>59.811076563000007</v>
      </c>
      <c r="Q329" s="92">
        <f t="shared" si="5"/>
        <v>5.8113047193944683E-3</v>
      </c>
      <c r="R329" s="92">
        <f>P329/'סכום נכסי הקרן'!$C$42</f>
        <v>5.2328959089076386E-4</v>
      </c>
    </row>
    <row r="330" spans="2:18">
      <c r="B330" s="86" t="s">
        <v>2969</v>
      </c>
      <c r="C330" s="89" t="s">
        <v>2615</v>
      </c>
      <c r="D330" s="88">
        <v>6528</v>
      </c>
      <c r="E330" s="88"/>
      <c r="F330" s="88" t="s">
        <v>534</v>
      </c>
      <c r="G330" s="102">
        <v>43373</v>
      </c>
      <c r="H330" s="88"/>
      <c r="I330" s="91">
        <v>4.3800000000081276</v>
      </c>
      <c r="J330" s="89" t="s">
        <v>685</v>
      </c>
      <c r="K330" s="89" t="s">
        <v>134</v>
      </c>
      <c r="L330" s="90">
        <v>3.032E-2</v>
      </c>
      <c r="M330" s="90">
        <v>8.0900000000156749E-2</v>
      </c>
      <c r="N330" s="91">
        <v>27472.882680000002</v>
      </c>
      <c r="O330" s="103">
        <v>80.540000000000006</v>
      </c>
      <c r="P330" s="91">
        <v>103.34698548200002</v>
      </c>
      <c r="Q330" s="92">
        <f t="shared" si="5"/>
        <v>1.0041297682280247E-2</v>
      </c>
      <c r="R330" s="92">
        <f>P330/'סכום נכסי הקרן'!$C$42</f>
        <v>9.0418706467698684E-4</v>
      </c>
    </row>
    <row r="331" spans="2:18">
      <c r="B331" s="86" t="s">
        <v>2970</v>
      </c>
      <c r="C331" s="89" t="s">
        <v>2615</v>
      </c>
      <c r="D331" s="88">
        <v>8860</v>
      </c>
      <c r="E331" s="88"/>
      <c r="F331" s="88" t="s">
        <v>534</v>
      </c>
      <c r="G331" s="102">
        <v>44585</v>
      </c>
      <c r="H331" s="88"/>
      <c r="I331" s="91">
        <v>2.589999999829018</v>
      </c>
      <c r="J331" s="89" t="s">
        <v>821</v>
      </c>
      <c r="K331" s="89" t="s">
        <v>133</v>
      </c>
      <c r="L331" s="90">
        <v>6.1120000000000001E-2</v>
      </c>
      <c r="M331" s="90">
        <v>6.9599999995260495E-2</v>
      </c>
      <c r="N331" s="91">
        <v>1656.6906070000002</v>
      </c>
      <c r="O331" s="103">
        <v>100.15</v>
      </c>
      <c r="P331" s="91">
        <v>6.6673972460000019</v>
      </c>
      <c r="Q331" s="92">
        <f t="shared" si="5"/>
        <v>6.4781106290480147E-4</v>
      </c>
      <c r="R331" s="92">
        <f>P331/'סכום נכסי הקרן'!$C$42</f>
        <v>5.8333335189018812E-5</v>
      </c>
    </row>
    <row r="332" spans="2:18">
      <c r="B332" s="86" t="s">
        <v>2970</v>
      </c>
      <c r="C332" s="89" t="s">
        <v>2615</v>
      </c>
      <c r="D332" s="88">
        <v>8977</v>
      </c>
      <c r="E332" s="88"/>
      <c r="F332" s="88" t="s">
        <v>534</v>
      </c>
      <c r="G332" s="102">
        <v>44553</v>
      </c>
      <c r="H332" s="88"/>
      <c r="I332" s="91">
        <v>2.5899999993995904</v>
      </c>
      <c r="J332" s="89" t="s">
        <v>821</v>
      </c>
      <c r="K332" s="89" t="s">
        <v>133</v>
      </c>
      <c r="L332" s="90">
        <v>6.1120000000000001E-2</v>
      </c>
      <c r="M332" s="90">
        <v>6.9499999990332378E-2</v>
      </c>
      <c r="N332" s="91">
        <v>244.14387600000006</v>
      </c>
      <c r="O332" s="103">
        <v>100.16</v>
      </c>
      <c r="P332" s="91">
        <v>0.98266190100000006</v>
      </c>
      <c r="Q332" s="92">
        <f t="shared" si="5"/>
        <v>9.547642461903231E-5</v>
      </c>
      <c r="R332" s="92">
        <f>P332/'סכום נכסי הקרן'!$C$42</f>
        <v>8.5973497503693514E-6</v>
      </c>
    </row>
    <row r="333" spans="2:18">
      <c r="B333" s="86" t="s">
        <v>2970</v>
      </c>
      <c r="C333" s="89" t="s">
        <v>2615</v>
      </c>
      <c r="D333" s="88">
        <v>8978</v>
      </c>
      <c r="E333" s="88"/>
      <c r="F333" s="88" t="s">
        <v>534</v>
      </c>
      <c r="G333" s="102">
        <v>44553</v>
      </c>
      <c r="H333" s="88"/>
      <c r="I333" s="91">
        <v>2.589999999135105</v>
      </c>
      <c r="J333" s="89" t="s">
        <v>821</v>
      </c>
      <c r="K333" s="89" t="s">
        <v>133</v>
      </c>
      <c r="L333" s="90">
        <v>6.1120000000000001E-2</v>
      </c>
      <c r="M333" s="90">
        <v>7.0599999975719474E-2</v>
      </c>
      <c r="N333" s="91">
        <v>313.89927499999999</v>
      </c>
      <c r="O333" s="103">
        <v>99.91</v>
      </c>
      <c r="P333" s="91">
        <v>1.2602689510000002</v>
      </c>
      <c r="Q333" s="92">
        <f t="shared" si="5"/>
        <v>1.2244900649695427E-4</v>
      </c>
      <c r="R333" s="92">
        <f>P333/'סכום נכסי הקרן'!$C$42</f>
        <v>1.1026145350961457E-5</v>
      </c>
    </row>
    <row r="334" spans="2:18">
      <c r="B334" s="86" t="s">
        <v>2970</v>
      </c>
      <c r="C334" s="89" t="s">
        <v>2615</v>
      </c>
      <c r="D334" s="88">
        <v>8979</v>
      </c>
      <c r="E334" s="88"/>
      <c r="F334" s="88" t="s">
        <v>534</v>
      </c>
      <c r="G334" s="102">
        <v>44553</v>
      </c>
      <c r="H334" s="88"/>
      <c r="I334" s="91">
        <v>2.5900000002119881</v>
      </c>
      <c r="J334" s="89" t="s">
        <v>821</v>
      </c>
      <c r="K334" s="89" t="s">
        <v>133</v>
      </c>
      <c r="L334" s="90">
        <v>6.1120000000000001E-2</v>
      </c>
      <c r="M334" s="90">
        <v>6.9500000003815787E-2</v>
      </c>
      <c r="N334" s="91">
        <v>1464.8632470000002</v>
      </c>
      <c r="O334" s="103">
        <v>100.17</v>
      </c>
      <c r="P334" s="91">
        <v>5.8965600250000003</v>
      </c>
      <c r="Q334" s="92">
        <f t="shared" si="5"/>
        <v>5.7291573853183488E-4</v>
      </c>
      <c r="R334" s="92">
        <f>P334/'סכום נכסי הקרן'!$C$42</f>
        <v>5.1589248354273633E-5</v>
      </c>
    </row>
    <row r="335" spans="2:18">
      <c r="B335" s="86" t="s">
        <v>2970</v>
      </c>
      <c r="C335" s="89" t="s">
        <v>2615</v>
      </c>
      <c r="D335" s="88">
        <v>8918</v>
      </c>
      <c r="E335" s="88"/>
      <c r="F335" s="88" t="s">
        <v>534</v>
      </c>
      <c r="G335" s="102">
        <v>44553</v>
      </c>
      <c r="H335" s="88"/>
      <c r="I335" s="91">
        <v>2.5900000004393711</v>
      </c>
      <c r="J335" s="89" t="s">
        <v>821</v>
      </c>
      <c r="K335" s="89" t="s">
        <v>133</v>
      </c>
      <c r="L335" s="90">
        <v>6.1120000000000001E-2</v>
      </c>
      <c r="M335" s="90">
        <v>6.9600000003324961E-2</v>
      </c>
      <c r="N335" s="91">
        <v>209.26618000000002</v>
      </c>
      <c r="O335" s="103">
        <v>100.14</v>
      </c>
      <c r="P335" s="91">
        <v>0.84211345700000018</v>
      </c>
      <c r="Q335" s="92">
        <f t="shared" si="5"/>
        <v>8.1820595584414766E-5</v>
      </c>
      <c r="R335" s="92">
        <f>P335/'סכום נכסי הקרן'!$C$42</f>
        <v>7.3676855813316234E-6</v>
      </c>
    </row>
    <row r="336" spans="2:18">
      <c r="B336" s="86" t="s">
        <v>2970</v>
      </c>
      <c r="C336" s="89" t="s">
        <v>2615</v>
      </c>
      <c r="D336" s="88">
        <v>9037</v>
      </c>
      <c r="E336" s="88"/>
      <c r="F336" s="88" t="s">
        <v>534</v>
      </c>
      <c r="G336" s="102">
        <v>44671</v>
      </c>
      <c r="H336" s="88"/>
      <c r="I336" s="91">
        <v>2.5900000026407102</v>
      </c>
      <c r="J336" s="89" t="s">
        <v>821</v>
      </c>
      <c r="K336" s="89" t="s">
        <v>133</v>
      </c>
      <c r="L336" s="90">
        <v>6.1120000000000001E-2</v>
      </c>
      <c r="M336" s="90">
        <v>6.9600000060033418E-2</v>
      </c>
      <c r="N336" s="91">
        <v>130.79136500000001</v>
      </c>
      <c r="O336" s="103">
        <v>100.15</v>
      </c>
      <c r="P336" s="91">
        <v>0.52637347900000009</v>
      </c>
      <c r="Q336" s="92">
        <f t="shared" si="5"/>
        <v>5.1142979836766146E-5</v>
      </c>
      <c r="R336" s="92">
        <f>P336/'סכום נכסי הקרן'!$C$42</f>
        <v>4.6052634112266229E-6</v>
      </c>
    </row>
    <row r="337" spans="2:18">
      <c r="B337" s="86" t="s">
        <v>2970</v>
      </c>
      <c r="C337" s="89" t="s">
        <v>2615</v>
      </c>
      <c r="D337" s="88">
        <v>9130</v>
      </c>
      <c r="E337" s="88"/>
      <c r="F337" s="88" t="s">
        <v>534</v>
      </c>
      <c r="G337" s="102">
        <v>44742</v>
      </c>
      <c r="H337" s="88"/>
      <c r="I337" s="91">
        <v>2.5900000001139878</v>
      </c>
      <c r="J337" s="89" t="s">
        <v>821</v>
      </c>
      <c r="K337" s="89" t="s">
        <v>133</v>
      </c>
      <c r="L337" s="90">
        <v>6.1120000000000001E-2</v>
      </c>
      <c r="M337" s="90">
        <v>6.9600000005826029E-2</v>
      </c>
      <c r="N337" s="91">
        <v>784.74818000000016</v>
      </c>
      <c r="O337" s="103">
        <v>100.15</v>
      </c>
      <c r="P337" s="91">
        <v>3.1582407960000003</v>
      </c>
      <c r="Q337" s="92">
        <f t="shared" si="5"/>
        <v>3.0685787144203795E-4</v>
      </c>
      <c r="R337" s="92">
        <f>P337/'סכום נכסי הקרן'!$C$42</f>
        <v>2.7631579784934496E-5</v>
      </c>
    </row>
    <row r="338" spans="2:18">
      <c r="B338" s="86" t="s">
        <v>2970</v>
      </c>
      <c r="C338" s="89" t="s">
        <v>2615</v>
      </c>
      <c r="D338" s="88">
        <v>9313</v>
      </c>
      <c r="E338" s="88"/>
      <c r="F338" s="88" t="s">
        <v>534</v>
      </c>
      <c r="G338" s="102">
        <v>44886</v>
      </c>
      <c r="H338" s="88"/>
      <c r="I338" s="91">
        <v>2.5900000001042467</v>
      </c>
      <c r="J338" s="89" t="s">
        <v>821</v>
      </c>
      <c r="K338" s="89" t="s">
        <v>133</v>
      </c>
      <c r="L338" s="90">
        <v>6.1120000000000001E-2</v>
      </c>
      <c r="M338" s="90">
        <v>6.9500000012162083E-2</v>
      </c>
      <c r="N338" s="91">
        <v>357.49639300000013</v>
      </c>
      <c r="O338" s="103">
        <v>100.16</v>
      </c>
      <c r="P338" s="91">
        <v>1.438897815</v>
      </c>
      <c r="Q338" s="92">
        <f t="shared" si="5"/>
        <v>1.3980476767088765E-4</v>
      </c>
      <c r="R338" s="92">
        <f>P338/'סכום נכסי הקרן'!$C$42</f>
        <v>1.2588976694841103E-5</v>
      </c>
    </row>
    <row r="339" spans="2:18">
      <c r="B339" s="86" t="s">
        <v>2970</v>
      </c>
      <c r="C339" s="89" t="s">
        <v>2615</v>
      </c>
      <c r="D339" s="88">
        <v>9496</v>
      </c>
      <c r="E339" s="88"/>
      <c r="F339" s="88" t="s">
        <v>534</v>
      </c>
      <c r="G339" s="102">
        <v>44985</v>
      </c>
      <c r="H339" s="88"/>
      <c r="I339" s="91">
        <v>2.5900000003294292</v>
      </c>
      <c r="J339" s="89" t="s">
        <v>821</v>
      </c>
      <c r="K339" s="89" t="s">
        <v>133</v>
      </c>
      <c r="L339" s="90">
        <v>6.1120000000000001E-2</v>
      </c>
      <c r="M339" s="90">
        <v>6.9500000007567994E-2</v>
      </c>
      <c r="N339" s="91">
        <v>558.04315200000008</v>
      </c>
      <c r="O339" s="103">
        <v>100.17</v>
      </c>
      <c r="P339" s="91">
        <v>2.2463086140000001</v>
      </c>
      <c r="Q339" s="92">
        <f t="shared" si="5"/>
        <v>2.1825361788973434E-4</v>
      </c>
      <c r="R339" s="92">
        <f>P339/'סכום נכסי הקרן'!$C$42</f>
        <v>1.9653047281239233E-5</v>
      </c>
    </row>
    <row r="340" spans="2:18">
      <c r="B340" s="86" t="s">
        <v>2970</v>
      </c>
      <c r="C340" s="89" t="s">
        <v>2615</v>
      </c>
      <c r="D340" s="88">
        <v>9547</v>
      </c>
      <c r="E340" s="88"/>
      <c r="F340" s="88" t="s">
        <v>534</v>
      </c>
      <c r="G340" s="102">
        <v>45036</v>
      </c>
      <c r="H340" s="88"/>
      <c r="I340" s="91">
        <v>2.5899999983858213</v>
      </c>
      <c r="J340" s="89" t="s">
        <v>821</v>
      </c>
      <c r="K340" s="89" t="s">
        <v>133</v>
      </c>
      <c r="L340" s="90">
        <v>6.1120000000000001E-2</v>
      </c>
      <c r="M340" s="90">
        <v>6.939999994112997E-2</v>
      </c>
      <c r="N340" s="91">
        <v>130.79136500000001</v>
      </c>
      <c r="O340" s="103">
        <v>100.19</v>
      </c>
      <c r="P340" s="91">
        <v>0.52658371500000012</v>
      </c>
      <c r="Q340" s="92">
        <f t="shared" si="5"/>
        <v>5.116340657925589E-5</v>
      </c>
      <c r="R340" s="92">
        <f>P340/'סכום נכסי הקרן'!$C$42</f>
        <v>4.6071027747150004E-6</v>
      </c>
    </row>
    <row r="341" spans="2:18">
      <c r="B341" s="86" t="s">
        <v>2970</v>
      </c>
      <c r="C341" s="89" t="s">
        <v>2615</v>
      </c>
      <c r="D341" s="88">
        <v>8829</v>
      </c>
      <c r="E341" s="88"/>
      <c r="F341" s="88" t="s">
        <v>534</v>
      </c>
      <c r="G341" s="102">
        <v>44553</v>
      </c>
      <c r="H341" s="88"/>
      <c r="I341" s="91">
        <v>2.6000000000031402</v>
      </c>
      <c r="J341" s="89" t="s">
        <v>821</v>
      </c>
      <c r="K341" s="89" t="s">
        <v>133</v>
      </c>
      <c r="L341" s="90">
        <v>6.1180000000000005E-2</v>
      </c>
      <c r="M341" s="90">
        <v>6.9300000000095785E-2</v>
      </c>
      <c r="N341" s="91">
        <v>15825.755035000004</v>
      </c>
      <c r="O341" s="103">
        <v>100.15</v>
      </c>
      <c r="P341" s="91">
        <v>63.691193123000005</v>
      </c>
      <c r="Q341" s="92">
        <f t="shared" si="5"/>
        <v>6.1883007705051327E-3</v>
      </c>
      <c r="R341" s="92">
        <f>P341/'סכום נכסי הקרן'!$C$42</f>
        <v>5.5723689169134708E-4</v>
      </c>
    </row>
    <row r="342" spans="2:18">
      <c r="B342" s="86" t="s">
        <v>2971</v>
      </c>
      <c r="C342" s="89" t="s">
        <v>2615</v>
      </c>
      <c r="D342" s="88">
        <v>7382</v>
      </c>
      <c r="E342" s="88"/>
      <c r="F342" s="88" t="s">
        <v>534</v>
      </c>
      <c r="G342" s="102">
        <v>43860</v>
      </c>
      <c r="H342" s="88"/>
      <c r="I342" s="91">
        <v>2.7899999999932175</v>
      </c>
      <c r="J342" s="89" t="s">
        <v>685</v>
      </c>
      <c r="K342" s="89" t="s">
        <v>131</v>
      </c>
      <c r="L342" s="90">
        <v>7.9430000000000001E-2</v>
      </c>
      <c r="M342" s="90">
        <v>8.5399999999856244E-2</v>
      </c>
      <c r="N342" s="91">
        <v>26620.671430000002</v>
      </c>
      <c r="O342" s="103">
        <v>100.28</v>
      </c>
      <c r="P342" s="91">
        <v>98.772278272999998</v>
      </c>
      <c r="Q342" s="92">
        <f t="shared" si="5"/>
        <v>9.5968145008831131E-3</v>
      </c>
      <c r="R342" s="92">
        <f>P342/'סכום נכסי הקרן'!$C$42</f>
        <v>8.6416276146416779E-4</v>
      </c>
    </row>
    <row r="343" spans="2:18">
      <c r="B343" s="86" t="s">
        <v>2972</v>
      </c>
      <c r="C343" s="89" t="s">
        <v>2615</v>
      </c>
      <c r="D343" s="88">
        <v>9158</v>
      </c>
      <c r="E343" s="88"/>
      <c r="F343" s="88" t="s">
        <v>534</v>
      </c>
      <c r="G343" s="102">
        <v>44179</v>
      </c>
      <c r="H343" s="88"/>
      <c r="I343" s="91">
        <v>2.679999999966828</v>
      </c>
      <c r="J343" s="89" t="s">
        <v>685</v>
      </c>
      <c r="K343" s="89" t="s">
        <v>131</v>
      </c>
      <c r="L343" s="90">
        <v>7.8274999999999997E-2</v>
      </c>
      <c r="M343" s="90">
        <v>8.2499999999271573E-2</v>
      </c>
      <c r="N343" s="91">
        <v>12052.403995000002</v>
      </c>
      <c r="O343" s="103">
        <v>100.05</v>
      </c>
      <c r="P343" s="91">
        <v>44.616193061000004</v>
      </c>
      <c r="Q343" s="92">
        <f t="shared" si="5"/>
        <v>4.3349544632205689E-3</v>
      </c>
      <c r="R343" s="92">
        <f>P343/'סכום נכסי הקרן'!$C$42</f>
        <v>3.903489245742307E-4</v>
      </c>
    </row>
    <row r="344" spans="2:18">
      <c r="B344" s="86" t="s">
        <v>2973</v>
      </c>
      <c r="C344" s="89" t="s">
        <v>2615</v>
      </c>
      <c r="D344" s="88">
        <v>7823</v>
      </c>
      <c r="E344" s="88"/>
      <c r="F344" s="88" t="s">
        <v>534</v>
      </c>
      <c r="G344" s="102">
        <v>44027</v>
      </c>
      <c r="H344" s="88"/>
      <c r="I344" s="91">
        <v>3.6100000000160506</v>
      </c>
      <c r="J344" s="89" t="s">
        <v>821</v>
      </c>
      <c r="K344" s="89" t="s">
        <v>133</v>
      </c>
      <c r="L344" s="90">
        <v>2.35E-2</v>
      </c>
      <c r="M344" s="90">
        <v>2.4300000000130832E-2</v>
      </c>
      <c r="N344" s="91">
        <v>18472.972384000004</v>
      </c>
      <c r="O344" s="103">
        <v>99.88</v>
      </c>
      <c r="P344" s="91">
        <v>74.144557520999996</v>
      </c>
      <c r="Q344" s="92">
        <f t="shared" si="5"/>
        <v>7.2039602327731451E-3</v>
      </c>
      <c r="R344" s="92">
        <f>P344/'סכום נכסי הקרן'!$C$42</f>
        <v>6.4869381060334334E-4</v>
      </c>
    </row>
    <row r="345" spans="2:18">
      <c r="B345" s="86" t="s">
        <v>2973</v>
      </c>
      <c r="C345" s="89" t="s">
        <v>2615</v>
      </c>
      <c r="D345" s="88">
        <v>7993</v>
      </c>
      <c r="E345" s="88"/>
      <c r="F345" s="88" t="s">
        <v>534</v>
      </c>
      <c r="G345" s="102">
        <v>44119</v>
      </c>
      <c r="H345" s="88"/>
      <c r="I345" s="91">
        <v>3.610000000015241</v>
      </c>
      <c r="J345" s="89" t="s">
        <v>821</v>
      </c>
      <c r="K345" s="89" t="s">
        <v>133</v>
      </c>
      <c r="L345" s="90">
        <v>2.35E-2</v>
      </c>
      <c r="M345" s="90">
        <v>2.4300000000160495E-2</v>
      </c>
      <c r="N345" s="91">
        <v>18472.972396000005</v>
      </c>
      <c r="O345" s="103">
        <v>99.88</v>
      </c>
      <c r="P345" s="91">
        <v>74.144557567000007</v>
      </c>
      <c r="Q345" s="92">
        <f t="shared" si="5"/>
        <v>7.2039602372425526E-3</v>
      </c>
      <c r="R345" s="92">
        <f>P345/'סכום נכסי הקרן'!$C$42</f>
        <v>6.486938110057994E-4</v>
      </c>
    </row>
    <row r="346" spans="2:18">
      <c r="B346" s="86" t="s">
        <v>2973</v>
      </c>
      <c r="C346" s="89" t="s">
        <v>2615</v>
      </c>
      <c r="D346" s="88">
        <v>8187</v>
      </c>
      <c r="E346" s="88"/>
      <c r="F346" s="88" t="s">
        <v>534</v>
      </c>
      <c r="G346" s="102">
        <v>44211</v>
      </c>
      <c r="H346" s="88"/>
      <c r="I346" s="91">
        <v>3.6100000000160506</v>
      </c>
      <c r="J346" s="89" t="s">
        <v>821</v>
      </c>
      <c r="K346" s="89" t="s">
        <v>133</v>
      </c>
      <c r="L346" s="90">
        <v>2.35E-2</v>
      </c>
      <c r="M346" s="90">
        <v>2.4300000000130832E-2</v>
      </c>
      <c r="N346" s="91">
        <v>18472.972384000004</v>
      </c>
      <c r="O346" s="103">
        <v>99.88</v>
      </c>
      <c r="P346" s="91">
        <v>74.144557520999996</v>
      </c>
      <c r="Q346" s="92">
        <f t="shared" si="5"/>
        <v>7.2039602327731451E-3</v>
      </c>
      <c r="R346" s="92">
        <f>P346/'סכום נכסי הקרן'!$C$42</f>
        <v>6.4869381060334334E-4</v>
      </c>
    </row>
    <row r="347" spans="2:18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110" t="s">
        <v>220</v>
      </c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110" t="s">
        <v>111</v>
      </c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110" t="s">
        <v>203</v>
      </c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110" t="s">
        <v>211</v>
      </c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  <row r="701" spans="2:18">
      <c r="B701" s="94"/>
      <c r="C701" s="94"/>
      <c r="D701" s="94"/>
      <c r="E701" s="94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</row>
    <row r="702" spans="2:18">
      <c r="B702" s="94"/>
      <c r="C702" s="94"/>
      <c r="D702" s="94"/>
      <c r="E702" s="94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</row>
    <row r="703" spans="2:18">
      <c r="B703" s="94"/>
      <c r="C703" s="94"/>
      <c r="D703" s="94"/>
      <c r="E703" s="94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</row>
    <row r="704" spans="2:18">
      <c r="B704" s="94"/>
      <c r="C704" s="94"/>
      <c r="D704" s="94"/>
      <c r="E704" s="94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</row>
    <row r="705" spans="2:18">
      <c r="B705" s="94"/>
      <c r="C705" s="94"/>
      <c r="D705" s="94"/>
      <c r="E705" s="94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</row>
    <row r="706" spans="2:18">
      <c r="B706" s="94"/>
      <c r="C706" s="94"/>
      <c r="D706" s="94"/>
      <c r="E706" s="94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</row>
    <row r="707" spans="2:18">
      <c r="B707" s="94"/>
      <c r="C707" s="94"/>
      <c r="D707" s="94"/>
      <c r="E707" s="94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</row>
    <row r="708" spans="2:18">
      <c r="B708" s="94"/>
      <c r="C708" s="94"/>
      <c r="D708" s="94"/>
      <c r="E708" s="94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</row>
    <row r="709" spans="2:18">
      <c r="B709" s="94"/>
      <c r="C709" s="94"/>
      <c r="D709" s="94"/>
      <c r="E709" s="94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</row>
    <row r="710" spans="2:18">
      <c r="B710" s="94"/>
      <c r="C710" s="94"/>
      <c r="D710" s="94"/>
      <c r="E710" s="94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</row>
    <row r="711" spans="2:18">
      <c r="B711" s="94"/>
      <c r="C711" s="94"/>
      <c r="D711" s="94"/>
      <c r="E711" s="94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</row>
    <row r="712" spans="2:18">
      <c r="B712" s="94"/>
      <c r="C712" s="94"/>
      <c r="D712" s="94"/>
      <c r="E712" s="94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</row>
    <row r="713" spans="2:18">
      <c r="B713" s="94"/>
      <c r="C713" s="94"/>
      <c r="D713" s="94"/>
      <c r="E713" s="94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</row>
    <row r="714" spans="2:18">
      <c r="B714" s="94"/>
      <c r="C714" s="94"/>
      <c r="D714" s="94"/>
      <c r="E714" s="94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</row>
    <row r="715" spans="2:18">
      <c r="B715" s="94"/>
      <c r="C715" s="94"/>
      <c r="D715" s="94"/>
      <c r="E715" s="94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</row>
    <row r="716" spans="2:18">
      <c r="B716" s="94"/>
      <c r="C716" s="94"/>
      <c r="D716" s="94"/>
      <c r="E716" s="94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</row>
    <row r="717" spans="2:18">
      <c r="B717" s="94"/>
      <c r="C717" s="94"/>
      <c r="D717" s="94"/>
      <c r="E717" s="94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</row>
    <row r="718" spans="2:18">
      <c r="B718" s="94"/>
      <c r="C718" s="94"/>
      <c r="D718" s="94"/>
      <c r="E718" s="94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</row>
    <row r="719" spans="2:18">
      <c r="B719" s="94"/>
      <c r="C719" s="94"/>
      <c r="D719" s="94"/>
      <c r="E719" s="94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</row>
    <row r="720" spans="2:18">
      <c r="B720" s="94"/>
      <c r="C720" s="94"/>
      <c r="D720" s="94"/>
      <c r="E720" s="94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</row>
    <row r="721" spans="2:18">
      <c r="B721" s="94"/>
      <c r="C721" s="94"/>
      <c r="D721" s="94"/>
      <c r="E721" s="94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</row>
    <row r="722" spans="2:18">
      <c r="B722" s="94"/>
      <c r="C722" s="94"/>
      <c r="D722" s="94"/>
      <c r="E722" s="94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</row>
    <row r="723" spans="2:18">
      <c r="B723" s="94"/>
      <c r="C723" s="94"/>
      <c r="D723" s="94"/>
      <c r="E723" s="94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</row>
    <row r="724" spans="2:18">
      <c r="B724" s="94"/>
      <c r="C724" s="94"/>
      <c r="D724" s="94"/>
      <c r="E724" s="94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</row>
    <row r="725" spans="2:18">
      <c r="B725" s="94"/>
      <c r="C725" s="94"/>
      <c r="D725" s="94"/>
      <c r="E725" s="94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</row>
    <row r="726" spans="2:18">
      <c r="B726" s="94"/>
      <c r="C726" s="94"/>
      <c r="D726" s="94"/>
      <c r="E726" s="94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</row>
    <row r="727" spans="2:18">
      <c r="B727" s="94"/>
      <c r="C727" s="94"/>
      <c r="D727" s="94"/>
      <c r="E727" s="94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</row>
    <row r="728" spans="2:18">
      <c r="B728" s="94"/>
      <c r="C728" s="94"/>
      <c r="D728" s="94"/>
      <c r="E728" s="94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</row>
    <row r="729" spans="2:18">
      <c r="B729" s="94"/>
      <c r="C729" s="94"/>
      <c r="D729" s="94"/>
      <c r="E729" s="94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</row>
    <row r="730" spans="2:18">
      <c r="B730" s="94"/>
      <c r="C730" s="94"/>
      <c r="D730" s="94"/>
      <c r="E730" s="94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</row>
    <row r="731" spans="2:18">
      <c r="B731" s="94"/>
      <c r="C731" s="94"/>
      <c r="D731" s="94"/>
      <c r="E731" s="94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</row>
    <row r="732" spans="2:18">
      <c r="B732" s="94"/>
      <c r="C732" s="94"/>
      <c r="D732" s="94"/>
      <c r="E732" s="94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</row>
    <row r="733" spans="2:18">
      <c r="B733" s="94"/>
      <c r="C733" s="94"/>
      <c r="D733" s="94"/>
      <c r="E733" s="94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</row>
    <row r="734" spans="2:18">
      <c r="B734" s="94"/>
      <c r="C734" s="94"/>
      <c r="D734" s="94"/>
      <c r="E734" s="94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</row>
    <row r="735" spans="2:18">
      <c r="B735" s="94"/>
      <c r="C735" s="94"/>
      <c r="D735" s="94"/>
      <c r="E735" s="94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</row>
    <row r="736" spans="2:18">
      <c r="B736" s="94"/>
      <c r="C736" s="94"/>
      <c r="D736" s="94"/>
      <c r="E736" s="94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</row>
    <row r="737" spans="2:18">
      <c r="B737" s="94"/>
      <c r="C737" s="94"/>
      <c r="D737" s="94"/>
      <c r="E737" s="94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</row>
    <row r="738" spans="2:18">
      <c r="B738" s="94"/>
      <c r="C738" s="94"/>
      <c r="D738" s="94"/>
      <c r="E738" s="94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</row>
    <row r="739" spans="2:18">
      <c r="B739" s="94"/>
      <c r="C739" s="94"/>
      <c r="D739" s="94"/>
      <c r="E739" s="94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</row>
    <row r="740" spans="2:18">
      <c r="B740" s="94"/>
      <c r="C740" s="94"/>
      <c r="D740" s="94"/>
      <c r="E740" s="94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</row>
    <row r="741" spans="2:18">
      <c r="B741" s="94"/>
      <c r="C741" s="94"/>
      <c r="D741" s="94"/>
      <c r="E741" s="94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</row>
    <row r="742" spans="2:18">
      <c r="B742" s="94"/>
      <c r="C742" s="94"/>
      <c r="D742" s="94"/>
      <c r="E742" s="94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</row>
    <row r="743" spans="2:18">
      <c r="B743" s="94"/>
      <c r="C743" s="94"/>
      <c r="D743" s="94"/>
      <c r="E743" s="94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</row>
    <row r="744" spans="2:18">
      <c r="B744" s="94"/>
      <c r="C744" s="94"/>
      <c r="D744" s="94"/>
      <c r="E744" s="94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</row>
    <row r="745" spans="2:18">
      <c r="B745" s="94"/>
      <c r="C745" s="94"/>
      <c r="D745" s="94"/>
      <c r="E745" s="94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</row>
    <row r="746" spans="2:18">
      <c r="B746" s="94"/>
      <c r="C746" s="94"/>
      <c r="D746" s="94"/>
      <c r="E746" s="94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</row>
    <row r="747" spans="2:18">
      <c r="B747" s="94"/>
      <c r="C747" s="94"/>
      <c r="D747" s="94"/>
      <c r="E747" s="94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</row>
    <row r="748" spans="2:18">
      <c r="B748" s="94"/>
      <c r="C748" s="94"/>
      <c r="D748" s="94"/>
      <c r="E748" s="94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</row>
    <row r="749" spans="2:18">
      <c r="B749" s="94"/>
      <c r="C749" s="94"/>
      <c r="D749" s="94"/>
      <c r="E749" s="94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</row>
    <row r="750" spans="2:18">
      <c r="B750" s="94"/>
      <c r="C750" s="94"/>
      <c r="D750" s="94"/>
      <c r="E750" s="94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</row>
    <row r="751" spans="2:18">
      <c r="B751" s="94"/>
      <c r="C751" s="94"/>
      <c r="D751" s="94"/>
      <c r="E751" s="94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</row>
    <row r="752" spans="2:18">
      <c r="B752" s="94"/>
      <c r="C752" s="94"/>
      <c r="D752" s="94"/>
      <c r="E752" s="94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</row>
    <row r="753" spans="2:18">
      <c r="B753" s="94"/>
      <c r="C753" s="94"/>
      <c r="D753" s="94"/>
      <c r="E753" s="94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</row>
    <row r="754" spans="2:18">
      <c r="B754" s="94"/>
      <c r="C754" s="94"/>
      <c r="D754" s="94"/>
      <c r="E754" s="94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</row>
    <row r="755" spans="2:18">
      <c r="B755" s="94"/>
      <c r="C755" s="94"/>
      <c r="D755" s="94"/>
      <c r="E755" s="94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</row>
    <row r="756" spans="2:18">
      <c r="B756" s="94"/>
      <c r="C756" s="94"/>
      <c r="D756" s="94"/>
      <c r="E756" s="94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</row>
    <row r="757" spans="2:18">
      <c r="B757" s="94"/>
      <c r="C757" s="94"/>
      <c r="D757" s="94"/>
      <c r="E757" s="94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</row>
    <row r="758" spans="2:18">
      <c r="B758" s="94"/>
      <c r="C758" s="94"/>
      <c r="D758" s="94"/>
      <c r="E758" s="94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</row>
    <row r="759" spans="2:18">
      <c r="B759" s="94"/>
      <c r="C759" s="94"/>
      <c r="D759" s="94"/>
      <c r="E759" s="94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</row>
    <row r="760" spans="2:18">
      <c r="B760" s="94"/>
      <c r="C760" s="94"/>
      <c r="D760" s="94"/>
      <c r="E760" s="94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</row>
    <row r="761" spans="2:18">
      <c r="B761" s="94"/>
      <c r="C761" s="94"/>
      <c r="D761" s="94"/>
      <c r="E761" s="94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</row>
    <row r="762" spans="2:18">
      <c r="B762" s="94"/>
      <c r="C762" s="94"/>
      <c r="D762" s="94"/>
      <c r="E762" s="94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</row>
    <row r="763" spans="2:18">
      <c r="B763" s="94"/>
      <c r="C763" s="94"/>
      <c r="D763" s="94"/>
      <c r="E763" s="94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</row>
    <row r="764" spans="2:18">
      <c r="B764" s="94"/>
      <c r="C764" s="94"/>
      <c r="D764" s="94"/>
      <c r="E764" s="94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</row>
    <row r="765" spans="2:18">
      <c r="B765" s="94"/>
      <c r="C765" s="94"/>
      <c r="D765" s="94"/>
      <c r="E765" s="94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</row>
    <row r="766" spans="2:18">
      <c r="B766" s="94"/>
      <c r="C766" s="94"/>
      <c r="D766" s="94"/>
      <c r="E766" s="94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</row>
    <row r="767" spans="2:18">
      <c r="B767" s="94"/>
      <c r="C767" s="94"/>
      <c r="D767" s="94"/>
      <c r="E767" s="94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</row>
    <row r="768" spans="2:18">
      <c r="B768" s="94"/>
      <c r="C768" s="94"/>
      <c r="D768" s="94"/>
      <c r="E768" s="94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</row>
    <row r="769" spans="2:18">
      <c r="B769" s="94"/>
      <c r="C769" s="94"/>
      <c r="D769" s="94"/>
      <c r="E769" s="94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</row>
    <row r="770" spans="2:18">
      <c r="B770" s="94"/>
      <c r="C770" s="94"/>
      <c r="D770" s="94"/>
      <c r="E770" s="94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</row>
    <row r="771" spans="2:18">
      <c r="B771" s="94"/>
      <c r="C771" s="94"/>
      <c r="D771" s="94"/>
      <c r="E771" s="94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</row>
    <row r="772" spans="2:18">
      <c r="B772" s="94"/>
      <c r="C772" s="94"/>
      <c r="D772" s="94"/>
      <c r="E772" s="94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</row>
    <row r="773" spans="2:18">
      <c r="B773" s="94"/>
      <c r="C773" s="94"/>
      <c r="D773" s="94"/>
      <c r="E773" s="94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</row>
    <row r="774" spans="2:18">
      <c r="B774" s="94"/>
      <c r="C774" s="94"/>
      <c r="D774" s="94"/>
      <c r="E774" s="94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</row>
    <row r="775" spans="2:18">
      <c r="B775" s="94"/>
      <c r="C775" s="94"/>
      <c r="D775" s="94"/>
      <c r="E775" s="94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</row>
    <row r="776" spans="2:18">
      <c r="B776" s="94"/>
      <c r="C776" s="94"/>
      <c r="D776" s="94"/>
      <c r="E776" s="94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</row>
    <row r="777" spans="2:18">
      <c r="B777" s="94"/>
      <c r="C777" s="94"/>
      <c r="D777" s="94"/>
      <c r="E777" s="94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</row>
    <row r="778" spans="2:18">
      <c r="B778" s="94"/>
      <c r="C778" s="94"/>
      <c r="D778" s="94"/>
      <c r="E778" s="94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</row>
    <row r="779" spans="2:18">
      <c r="B779" s="94"/>
      <c r="C779" s="94"/>
      <c r="D779" s="94"/>
      <c r="E779" s="94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</row>
    <row r="780" spans="2:18">
      <c r="B780" s="94"/>
      <c r="C780" s="94"/>
      <c r="D780" s="94"/>
      <c r="E780" s="94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</row>
    <row r="781" spans="2:18">
      <c r="B781" s="94"/>
      <c r="C781" s="94"/>
      <c r="D781" s="94"/>
      <c r="E781" s="94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</row>
    <row r="782" spans="2:18">
      <c r="B782" s="94"/>
      <c r="C782" s="94"/>
      <c r="D782" s="94"/>
      <c r="E782" s="94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</row>
    <row r="783" spans="2:18">
      <c r="B783" s="94"/>
      <c r="C783" s="94"/>
      <c r="D783" s="94"/>
      <c r="E783" s="94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</row>
    <row r="784" spans="2:18">
      <c r="B784" s="94"/>
      <c r="C784" s="94"/>
      <c r="D784" s="94"/>
      <c r="E784" s="94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</row>
    <row r="785" spans="2:18">
      <c r="B785" s="94"/>
      <c r="C785" s="94"/>
      <c r="D785" s="94"/>
      <c r="E785" s="94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</row>
    <row r="786" spans="2:18">
      <c r="B786" s="94"/>
      <c r="C786" s="94"/>
      <c r="D786" s="94"/>
      <c r="E786" s="94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</row>
    <row r="787" spans="2:18">
      <c r="B787" s="94"/>
      <c r="C787" s="94"/>
      <c r="D787" s="94"/>
      <c r="E787" s="94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</row>
    <row r="788" spans="2:18">
      <c r="B788" s="94"/>
      <c r="C788" s="94"/>
      <c r="D788" s="94"/>
      <c r="E788" s="94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</row>
    <row r="789" spans="2:18">
      <c r="B789" s="94"/>
      <c r="C789" s="94"/>
      <c r="D789" s="94"/>
      <c r="E789" s="94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</row>
    <row r="790" spans="2:18">
      <c r="B790" s="94"/>
      <c r="C790" s="94"/>
      <c r="D790" s="94"/>
      <c r="E790" s="94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</row>
    <row r="791" spans="2:18">
      <c r="B791" s="94"/>
      <c r="C791" s="94"/>
      <c r="D791" s="94"/>
      <c r="E791" s="94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</row>
    <row r="792" spans="2:18">
      <c r="B792" s="94"/>
      <c r="C792" s="94"/>
      <c r="D792" s="94"/>
      <c r="E792" s="94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</row>
    <row r="793" spans="2:18">
      <c r="B793" s="94"/>
      <c r="C793" s="94"/>
      <c r="D793" s="94"/>
      <c r="E793" s="94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</row>
    <row r="794" spans="2:18">
      <c r="B794" s="94"/>
      <c r="C794" s="94"/>
      <c r="D794" s="94"/>
      <c r="E794" s="94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</row>
    <row r="795" spans="2:18">
      <c r="B795" s="94"/>
      <c r="C795" s="94"/>
      <c r="D795" s="94"/>
      <c r="E795" s="94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</row>
    <row r="796" spans="2:18">
      <c r="B796" s="94"/>
      <c r="C796" s="94"/>
      <c r="D796" s="94"/>
      <c r="E796" s="94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</row>
    <row r="797" spans="2:18">
      <c r="B797" s="94"/>
      <c r="C797" s="94"/>
      <c r="D797" s="94"/>
      <c r="E797" s="94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</row>
    <row r="798" spans="2:18">
      <c r="B798" s="94"/>
      <c r="C798" s="94"/>
      <c r="D798" s="94"/>
      <c r="E798" s="94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</row>
    <row r="799" spans="2:18">
      <c r="B799" s="94"/>
      <c r="C799" s="94"/>
      <c r="D799" s="94"/>
      <c r="E799" s="94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</row>
    <row r="800" spans="2:18">
      <c r="B800" s="94"/>
      <c r="C800" s="94"/>
      <c r="D800" s="94"/>
      <c r="E800" s="94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</row>
    <row r="801" spans="2:18">
      <c r="B801" s="94"/>
      <c r="C801" s="94"/>
      <c r="D801" s="94"/>
      <c r="E801" s="94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</row>
    <row r="802" spans="2:18">
      <c r="B802" s="94"/>
      <c r="C802" s="94"/>
      <c r="D802" s="94"/>
      <c r="E802" s="94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</row>
    <row r="803" spans="2:18">
      <c r="B803" s="94"/>
      <c r="C803" s="94"/>
      <c r="D803" s="94"/>
      <c r="E803" s="94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</row>
    <row r="804" spans="2:18">
      <c r="B804" s="94"/>
      <c r="C804" s="94"/>
      <c r="D804" s="94"/>
      <c r="E804" s="94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</row>
    <row r="805" spans="2:18">
      <c r="B805" s="94"/>
      <c r="C805" s="94"/>
      <c r="D805" s="94"/>
      <c r="E805" s="94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</row>
    <row r="806" spans="2:18">
      <c r="B806" s="94"/>
      <c r="C806" s="94"/>
      <c r="D806" s="94"/>
      <c r="E806" s="94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</row>
    <row r="807" spans="2:18">
      <c r="B807" s="94"/>
      <c r="C807" s="94"/>
      <c r="D807" s="94"/>
      <c r="E807" s="94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</row>
    <row r="808" spans="2:18">
      <c r="B808" s="94"/>
      <c r="C808" s="94"/>
      <c r="D808" s="94"/>
      <c r="E808" s="94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</row>
    <row r="809" spans="2:18">
      <c r="B809" s="94"/>
      <c r="C809" s="94"/>
      <c r="D809" s="94"/>
      <c r="E809" s="94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</row>
    <row r="810" spans="2:18">
      <c r="B810" s="94"/>
      <c r="C810" s="94"/>
      <c r="D810" s="94"/>
      <c r="E810" s="94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</row>
    <row r="811" spans="2:18">
      <c r="B811" s="94"/>
      <c r="C811" s="94"/>
      <c r="D811" s="94"/>
      <c r="E811" s="94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</row>
    <row r="812" spans="2:18">
      <c r="B812" s="94"/>
      <c r="C812" s="94"/>
      <c r="D812" s="94"/>
      <c r="E812" s="94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</row>
    <row r="813" spans="2:18">
      <c r="B813" s="94"/>
      <c r="C813" s="94"/>
      <c r="D813" s="94"/>
      <c r="E813" s="94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</row>
    <row r="814" spans="2:18">
      <c r="B814" s="94"/>
      <c r="C814" s="94"/>
      <c r="D814" s="94"/>
      <c r="E814" s="94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</row>
    <row r="815" spans="2:18">
      <c r="B815" s="94"/>
      <c r="C815" s="94"/>
      <c r="D815" s="94"/>
      <c r="E815" s="94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</row>
    <row r="816" spans="2:18">
      <c r="B816" s="94"/>
      <c r="C816" s="94"/>
      <c r="D816" s="94"/>
      <c r="E816" s="94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</row>
    <row r="817" spans="2:18">
      <c r="B817" s="94"/>
      <c r="C817" s="94"/>
      <c r="D817" s="94"/>
      <c r="E817" s="94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</row>
    <row r="818" spans="2:18">
      <c r="B818" s="94"/>
      <c r="C818" s="94"/>
      <c r="D818" s="94"/>
      <c r="E818" s="94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</row>
    <row r="819" spans="2:18">
      <c r="B819" s="94"/>
      <c r="C819" s="94"/>
      <c r="D819" s="94"/>
      <c r="E819" s="94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</row>
    <row r="820" spans="2:18">
      <c r="B820" s="94"/>
      <c r="C820" s="94"/>
      <c r="D820" s="94"/>
      <c r="E820" s="94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</row>
    <row r="821" spans="2:18">
      <c r="B821" s="94"/>
      <c r="C821" s="94"/>
      <c r="D821" s="94"/>
      <c r="E821" s="94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</row>
    <row r="822" spans="2:18">
      <c r="B822" s="94"/>
      <c r="C822" s="94"/>
      <c r="D822" s="94"/>
      <c r="E822" s="94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</row>
    <row r="823" spans="2:18">
      <c r="B823" s="94"/>
      <c r="C823" s="94"/>
      <c r="D823" s="94"/>
      <c r="E823" s="94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</row>
    <row r="824" spans="2:18">
      <c r="B824" s="94"/>
      <c r="C824" s="94"/>
      <c r="D824" s="94"/>
      <c r="E824" s="94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</row>
    <row r="825" spans="2:18">
      <c r="B825" s="94"/>
      <c r="C825" s="94"/>
      <c r="D825" s="94"/>
      <c r="E825" s="94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</row>
    <row r="826" spans="2:18">
      <c r="B826" s="94"/>
      <c r="C826" s="94"/>
      <c r="D826" s="94"/>
      <c r="E826" s="94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</row>
    <row r="827" spans="2:18">
      <c r="B827" s="94"/>
      <c r="C827" s="94"/>
      <c r="D827" s="94"/>
      <c r="E827" s="94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</row>
    <row r="828" spans="2:18">
      <c r="B828" s="94"/>
      <c r="C828" s="94"/>
      <c r="D828" s="94"/>
      <c r="E828" s="94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</row>
    <row r="829" spans="2:18">
      <c r="B829" s="94"/>
      <c r="C829" s="94"/>
      <c r="D829" s="94"/>
      <c r="E829" s="94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</row>
    <row r="830" spans="2:18">
      <c r="B830" s="94"/>
      <c r="C830" s="94"/>
      <c r="D830" s="94"/>
      <c r="E830" s="94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</row>
    <row r="831" spans="2:18">
      <c r="B831" s="94"/>
      <c r="C831" s="94"/>
      <c r="D831" s="94"/>
      <c r="E831" s="94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</row>
    <row r="832" spans="2:18">
      <c r="B832" s="94"/>
      <c r="C832" s="94"/>
      <c r="D832" s="94"/>
      <c r="E832" s="94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</row>
    <row r="833" spans="2:18">
      <c r="B833" s="94"/>
      <c r="C833" s="94"/>
      <c r="D833" s="94"/>
      <c r="E833" s="94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</row>
    <row r="834" spans="2:18">
      <c r="B834" s="94"/>
      <c r="C834" s="94"/>
      <c r="D834" s="94"/>
      <c r="E834" s="94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</row>
    <row r="835" spans="2:18">
      <c r="B835" s="94"/>
      <c r="C835" s="94"/>
      <c r="D835" s="94"/>
      <c r="E835" s="94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</row>
    <row r="836" spans="2:18">
      <c r="B836" s="94"/>
      <c r="C836" s="94"/>
      <c r="D836" s="94"/>
      <c r="E836" s="94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</row>
    <row r="837" spans="2:18">
      <c r="B837" s="94"/>
      <c r="C837" s="94"/>
      <c r="D837" s="94"/>
      <c r="E837" s="94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</row>
    <row r="838" spans="2:18">
      <c r="B838" s="94"/>
      <c r="C838" s="94"/>
      <c r="D838" s="94"/>
      <c r="E838" s="94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</row>
    <row r="839" spans="2:18">
      <c r="B839" s="94"/>
      <c r="C839" s="94"/>
      <c r="D839" s="94"/>
      <c r="E839" s="94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</row>
    <row r="840" spans="2:18">
      <c r="B840" s="94"/>
      <c r="C840" s="94"/>
      <c r="D840" s="94"/>
      <c r="E840" s="94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</row>
    <row r="841" spans="2:18">
      <c r="B841" s="94"/>
      <c r="C841" s="94"/>
      <c r="D841" s="94"/>
      <c r="E841" s="94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</row>
    <row r="842" spans="2:18">
      <c r="B842" s="94"/>
      <c r="C842" s="94"/>
      <c r="D842" s="94"/>
      <c r="E842" s="94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</row>
    <row r="843" spans="2:18">
      <c r="B843" s="94"/>
      <c r="C843" s="94"/>
      <c r="D843" s="94"/>
      <c r="E843" s="94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</row>
    <row r="844" spans="2:18">
      <c r="B844" s="94"/>
      <c r="C844" s="94"/>
      <c r="D844" s="94"/>
      <c r="E844" s="94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</row>
    <row r="845" spans="2:18">
      <c r="B845" s="94"/>
      <c r="C845" s="94"/>
      <c r="D845" s="94"/>
      <c r="E845" s="94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</row>
    <row r="846" spans="2:18">
      <c r="B846" s="94"/>
      <c r="C846" s="94"/>
      <c r="D846" s="94"/>
      <c r="E846" s="94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</row>
    <row r="847" spans="2:18">
      <c r="B847" s="94"/>
      <c r="C847" s="94"/>
      <c r="D847" s="94"/>
      <c r="E847" s="94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</row>
    <row r="848" spans="2:18">
      <c r="B848" s="94"/>
      <c r="C848" s="94"/>
      <c r="D848" s="94"/>
      <c r="E848" s="94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</row>
    <row r="849" spans="2:18">
      <c r="B849" s="94"/>
      <c r="C849" s="94"/>
      <c r="D849" s="94"/>
      <c r="E849" s="94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</row>
    <row r="850" spans="2:18">
      <c r="B850" s="94"/>
      <c r="C850" s="94"/>
      <c r="D850" s="94"/>
      <c r="E850" s="94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</row>
    <row r="851" spans="2:18">
      <c r="B851" s="94"/>
      <c r="C851" s="94"/>
      <c r="D851" s="94"/>
      <c r="E851" s="94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</row>
    <row r="852" spans="2:18">
      <c r="B852" s="94"/>
      <c r="C852" s="94"/>
      <c r="D852" s="94"/>
      <c r="E852" s="94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</row>
    <row r="853" spans="2:18">
      <c r="B853" s="94"/>
      <c r="C853" s="94"/>
      <c r="D853" s="94"/>
      <c r="E853" s="94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</row>
    <row r="854" spans="2:18">
      <c r="B854" s="94"/>
      <c r="C854" s="94"/>
      <c r="D854" s="94"/>
      <c r="E854" s="94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</row>
    <row r="855" spans="2:18">
      <c r="B855" s="94"/>
      <c r="C855" s="94"/>
      <c r="D855" s="94"/>
      <c r="E855" s="94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</row>
    <row r="856" spans="2:18">
      <c r="B856" s="94"/>
      <c r="C856" s="94"/>
      <c r="D856" s="94"/>
      <c r="E856" s="94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</row>
    <row r="857" spans="2:18">
      <c r="B857" s="94"/>
      <c r="C857" s="94"/>
      <c r="D857" s="94"/>
      <c r="E857" s="94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</row>
    <row r="858" spans="2:18">
      <c r="B858" s="94"/>
      <c r="C858" s="94"/>
      <c r="D858" s="94"/>
      <c r="E858" s="94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</row>
    <row r="859" spans="2:18">
      <c r="B859" s="94"/>
      <c r="C859" s="94"/>
      <c r="D859" s="94"/>
      <c r="E859" s="94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</row>
    <row r="860" spans="2:18">
      <c r="B860" s="94"/>
      <c r="C860" s="94"/>
      <c r="D860" s="94"/>
      <c r="E860" s="94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</row>
    <row r="861" spans="2:18">
      <c r="B861" s="94"/>
      <c r="C861" s="94"/>
      <c r="D861" s="94"/>
      <c r="E861" s="94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</row>
    <row r="862" spans="2:18">
      <c r="B862" s="94"/>
      <c r="C862" s="94"/>
      <c r="D862" s="94"/>
      <c r="E862" s="94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</row>
    <row r="863" spans="2:18">
      <c r="B863" s="94"/>
      <c r="C863" s="94"/>
      <c r="D863" s="94"/>
      <c r="E863" s="94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</row>
    <row r="864" spans="2:18">
      <c r="B864" s="94"/>
      <c r="C864" s="94"/>
      <c r="D864" s="94"/>
      <c r="E864" s="94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</row>
    <row r="865" spans="2:18">
      <c r="B865" s="94"/>
      <c r="C865" s="94"/>
      <c r="D865" s="94"/>
      <c r="E865" s="94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</row>
    <row r="866" spans="2:18">
      <c r="B866" s="94"/>
      <c r="C866" s="94"/>
      <c r="D866" s="94"/>
      <c r="E866" s="94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</row>
    <row r="867" spans="2:18">
      <c r="B867" s="94"/>
      <c r="C867" s="94"/>
      <c r="D867" s="94"/>
      <c r="E867" s="94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</row>
    <row r="868" spans="2:18">
      <c r="B868" s="94"/>
      <c r="C868" s="94"/>
      <c r="D868" s="94"/>
      <c r="E868" s="94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</row>
    <row r="869" spans="2:18">
      <c r="B869" s="94"/>
      <c r="C869" s="94"/>
      <c r="D869" s="94"/>
      <c r="E869" s="94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</row>
    <row r="870" spans="2:18">
      <c r="B870" s="94"/>
      <c r="C870" s="94"/>
      <c r="D870" s="94"/>
      <c r="E870" s="94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</row>
    <row r="871" spans="2:18">
      <c r="B871" s="94"/>
      <c r="C871" s="94"/>
      <c r="D871" s="94"/>
      <c r="E871" s="94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</row>
    <row r="872" spans="2:18">
      <c r="B872" s="94"/>
      <c r="C872" s="94"/>
      <c r="D872" s="94"/>
      <c r="E872" s="94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</row>
    <row r="873" spans="2:18">
      <c r="B873" s="94"/>
      <c r="C873" s="94"/>
      <c r="D873" s="94"/>
      <c r="E873" s="94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</row>
    <row r="874" spans="2:18">
      <c r="B874" s="94"/>
      <c r="C874" s="94"/>
      <c r="D874" s="94"/>
      <c r="E874" s="94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</row>
    <row r="875" spans="2:18">
      <c r="B875" s="94"/>
      <c r="C875" s="94"/>
      <c r="D875" s="94"/>
      <c r="E875" s="94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</row>
    <row r="876" spans="2:18">
      <c r="B876" s="94"/>
      <c r="C876" s="94"/>
      <c r="D876" s="94"/>
      <c r="E876" s="94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</row>
    <row r="877" spans="2:18">
      <c r="B877" s="94"/>
      <c r="C877" s="94"/>
      <c r="D877" s="94"/>
      <c r="E877" s="94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</row>
    <row r="878" spans="2:18">
      <c r="B878" s="94"/>
      <c r="C878" s="94"/>
      <c r="D878" s="94"/>
      <c r="E878" s="94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</row>
    <row r="879" spans="2:18">
      <c r="B879" s="94"/>
      <c r="C879" s="94"/>
      <c r="D879" s="94"/>
      <c r="E879" s="94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</row>
    <row r="880" spans="2:18">
      <c r="B880" s="94"/>
      <c r="C880" s="94"/>
      <c r="D880" s="94"/>
      <c r="E880" s="94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</row>
    <row r="881" spans="2:18">
      <c r="B881" s="94"/>
      <c r="C881" s="94"/>
      <c r="D881" s="94"/>
      <c r="E881" s="94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</row>
    <row r="882" spans="2:18">
      <c r="B882" s="94"/>
      <c r="C882" s="94"/>
      <c r="D882" s="94"/>
      <c r="E882" s="94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</row>
    <row r="883" spans="2:18">
      <c r="B883" s="94"/>
      <c r="C883" s="94"/>
      <c r="D883" s="94"/>
      <c r="E883" s="94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</row>
    <row r="884" spans="2:18">
      <c r="B884" s="94"/>
      <c r="C884" s="94"/>
      <c r="D884" s="94"/>
      <c r="E884" s="94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</row>
    <row r="885" spans="2:18">
      <c r="B885" s="94"/>
      <c r="C885" s="94"/>
      <c r="D885" s="94"/>
      <c r="E885" s="94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</row>
    <row r="886" spans="2:18">
      <c r="B886" s="94"/>
      <c r="C886" s="94"/>
      <c r="D886" s="94"/>
      <c r="E886" s="94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</row>
    <row r="887" spans="2:18">
      <c r="B887" s="94"/>
      <c r="C887" s="94"/>
      <c r="D887" s="94"/>
      <c r="E887" s="94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</row>
    <row r="888" spans="2:18">
      <c r="B888" s="94"/>
      <c r="C888" s="94"/>
      <c r="D888" s="94"/>
      <c r="E888" s="94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</row>
    <row r="889" spans="2:18">
      <c r="B889" s="94"/>
      <c r="C889" s="94"/>
      <c r="D889" s="94"/>
      <c r="E889" s="94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</row>
    <row r="890" spans="2:18">
      <c r="B890" s="94"/>
      <c r="C890" s="94"/>
      <c r="D890" s="94"/>
      <c r="E890" s="94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</row>
    <row r="891" spans="2:18">
      <c r="B891" s="94"/>
      <c r="C891" s="94"/>
      <c r="D891" s="94"/>
      <c r="E891" s="94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</row>
    <row r="892" spans="2:18">
      <c r="B892" s="94"/>
      <c r="C892" s="94"/>
      <c r="D892" s="94"/>
      <c r="E892" s="94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</row>
    <row r="893" spans="2:18">
      <c r="B893" s="94"/>
      <c r="C893" s="94"/>
      <c r="D893" s="94"/>
      <c r="E893" s="94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</row>
    <row r="894" spans="2:18">
      <c r="B894" s="94"/>
      <c r="C894" s="94"/>
      <c r="D894" s="94"/>
      <c r="E894" s="94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</row>
    <row r="895" spans="2:18">
      <c r="B895" s="94"/>
      <c r="C895" s="94"/>
      <c r="D895" s="94"/>
      <c r="E895" s="94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</row>
    <row r="896" spans="2:18">
      <c r="B896" s="94"/>
      <c r="C896" s="94"/>
      <c r="D896" s="94"/>
      <c r="E896" s="94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</row>
    <row r="897" spans="2:18">
      <c r="B897" s="94"/>
      <c r="C897" s="94"/>
      <c r="D897" s="94"/>
      <c r="E897" s="94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</row>
    <row r="898" spans="2:18">
      <c r="B898" s="94"/>
      <c r="C898" s="94"/>
      <c r="D898" s="94"/>
      <c r="E898" s="94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</row>
    <row r="899" spans="2:18">
      <c r="B899" s="94"/>
      <c r="C899" s="94"/>
      <c r="D899" s="94"/>
      <c r="E899" s="94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</row>
    <row r="900" spans="2:18">
      <c r="B900" s="94"/>
      <c r="C900" s="94"/>
      <c r="D900" s="94"/>
      <c r="E900" s="94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</row>
    <row r="901" spans="2:18">
      <c r="B901" s="94"/>
      <c r="C901" s="94"/>
      <c r="D901" s="94"/>
      <c r="E901" s="94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</row>
    <row r="902" spans="2:18">
      <c r="B902" s="94"/>
      <c r="C902" s="94"/>
      <c r="D902" s="94"/>
      <c r="E902" s="94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</row>
    <row r="903" spans="2:18">
      <c r="B903" s="94"/>
      <c r="C903" s="94"/>
      <c r="D903" s="94"/>
      <c r="E903" s="94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</row>
    <row r="904" spans="2:18">
      <c r="B904" s="94"/>
      <c r="C904" s="94"/>
      <c r="D904" s="94"/>
      <c r="E904" s="94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</row>
    <row r="905" spans="2:18">
      <c r="B905" s="94"/>
      <c r="C905" s="94"/>
      <c r="D905" s="94"/>
      <c r="E905" s="94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</row>
    <row r="906" spans="2:18">
      <c r="B906" s="94"/>
      <c r="C906" s="94"/>
      <c r="D906" s="94"/>
      <c r="E906" s="94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</row>
    <row r="907" spans="2:18">
      <c r="B907" s="94"/>
      <c r="C907" s="94"/>
      <c r="D907" s="94"/>
      <c r="E907" s="94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</row>
    <row r="908" spans="2:18">
      <c r="B908" s="94"/>
      <c r="C908" s="94"/>
      <c r="D908" s="94"/>
      <c r="E908" s="94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</row>
    <row r="909" spans="2:18">
      <c r="B909" s="94"/>
      <c r="C909" s="94"/>
      <c r="D909" s="94"/>
      <c r="E909" s="94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</row>
    <row r="910" spans="2:18">
      <c r="B910" s="94"/>
      <c r="C910" s="94"/>
      <c r="D910" s="94"/>
      <c r="E910" s="94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</row>
    <row r="911" spans="2:18">
      <c r="B911" s="94"/>
      <c r="C911" s="94"/>
      <c r="D911" s="94"/>
      <c r="E911" s="94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</row>
    <row r="912" spans="2:18">
      <c r="B912" s="94"/>
      <c r="C912" s="94"/>
      <c r="D912" s="94"/>
      <c r="E912" s="94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</row>
    <row r="913" spans="2:18">
      <c r="B913" s="94"/>
      <c r="C913" s="94"/>
      <c r="D913" s="94"/>
      <c r="E913" s="94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</row>
    <row r="914" spans="2:18">
      <c r="B914" s="94"/>
      <c r="C914" s="94"/>
      <c r="D914" s="94"/>
      <c r="E914" s="94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</row>
    <row r="915" spans="2:18">
      <c r="B915" s="94"/>
      <c r="C915" s="94"/>
      <c r="D915" s="94"/>
      <c r="E915" s="94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</row>
    <row r="916" spans="2:18">
      <c r="B916" s="94"/>
      <c r="C916" s="94"/>
      <c r="D916" s="94"/>
      <c r="E916" s="94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</row>
    <row r="917" spans="2:18">
      <c r="B917" s="94"/>
      <c r="C917" s="94"/>
      <c r="D917" s="94"/>
      <c r="E917" s="94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</row>
    <row r="918" spans="2:18">
      <c r="B918" s="94"/>
      <c r="C918" s="94"/>
      <c r="D918" s="94"/>
      <c r="E918" s="94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</row>
    <row r="919" spans="2:18">
      <c r="B919" s="94"/>
      <c r="C919" s="94"/>
      <c r="D919" s="94"/>
      <c r="E919" s="94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</row>
    <row r="920" spans="2:18">
      <c r="B920" s="94"/>
      <c r="C920" s="94"/>
      <c r="D920" s="94"/>
      <c r="E920" s="94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</row>
    <row r="921" spans="2:18">
      <c r="B921" s="94"/>
      <c r="C921" s="94"/>
      <c r="D921" s="94"/>
      <c r="E921" s="94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</row>
    <row r="922" spans="2:18">
      <c r="B922" s="94"/>
      <c r="C922" s="94"/>
      <c r="D922" s="94"/>
      <c r="E922" s="94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</row>
    <row r="923" spans="2:18">
      <c r="B923" s="94"/>
      <c r="C923" s="94"/>
      <c r="D923" s="94"/>
      <c r="E923" s="94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</row>
    <row r="924" spans="2:18">
      <c r="B924" s="94"/>
      <c r="C924" s="94"/>
      <c r="D924" s="94"/>
      <c r="E924" s="94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</row>
    <row r="925" spans="2:18">
      <c r="B925" s="94"/>
      <c r="C925" s="94"/>
      <c r="D925" s="94"/>
      <c r="E925" s="94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</row>
    <row r="926" spans="2:18">
      <c r="B926" s="94"/>
      <c r="C926" s="94"/>
      <c r="D926" s="94"/>
      <c r="E926" s="94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</row>
    <row r="927" spans="2:18">
      <c r="B927" s="94"/>
      <c r="C927" s="94"/>
      <c r="D927" s="94"/>
      <c r="E927" s="94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</row>
    <row r="928" spans="2:18">
      <c r="B928" s="94"/>
      <c r="C928" s="94"/>
      <c r="D928" s="94"/>
      <c r="E928" s="94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</row>
    <row r="929" spans="2:18">
      <c r="B929" s="94"/>
      <c r="C929" s="94"/>
      <c r="D929" s="94"/>
      <c r="E929" s="94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</row>
    <row r="930" spans="2:18">
      <c r="B930" s="94"/>
      <c r="C930" s="94"/>
      <c r="D930" s="94"/>
      <c r="E930" s="94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</row>
    <row r="931" spans="2:18">
      <c r="B931" s="94"/>
      <c r="C931" s="94"/>
      <c r="D931" s="94"/>
      <c r="E931" s="94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</row>
    <row r="932" spans="2:18">
      <c r="B932" s="94"/>
      <c r="C932" s="94"/>
      <c r="D932" s="94"/>
      <c r="E932" s="94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</row>
    <row r="933" spans="2:18">
      <c r="B933" s="94"/>
      <c r="C933" s="94"/>
      <c r="D933" s="94"/>
      <c r="E933" s="94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</row>
    <row r="934" spans="2:18">
      <c r="B934" s="94"/>
      <c r="C934" s="94"/>
      <c r="D934" s="94"/>
      <c r="E934" s="94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</row>
    <row r="935" spans="2:18">
      <c r="B935" s="94"/>
      <c r="C935" s="94"/>
      <c r="D935" s="94"/>
      <c r="E935" s="94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</row>
    <row r="936" spans="2:18">
      <c r="B936" s="94"/>
      <c r="C936" s="94"/>
      <c r="D936" s="94"/>
      <c r="E936" s="94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</row>
    <row r="937" spans="2:18">
      <c r="B937" s="94"/>
      <c r="C937" s="94"/>
      <c r="D937" s="94"/>
      <c r="E937" s="94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</row>
    <row r="938" spans="2:18">
      <c r="B938" s="94"/>
      <c r="C938" s="94"/>
      <c r="D938" s="94"/>
      <c r="E938" s="94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</row>
    <row r="939" spans="2:18">
      <c r="B939" s="94"/>
      <c r="C939" s="94"/>
      <c r="D939" s="94"/>
      <c r="E939" s="94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</row>
    <row r="940" spans="2:18">
      <c r="B940" s="94"/>
      <c r="C940" s="94"/>
      <c r="D940" s="94"/>
      <c r="E940" s="94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</row>
    <row r="941" spans="2:18">
      <c r="B941" s="94"/>
      <c r="C941" s="94"/>
      <c r="D941" s="94"/>
      <c r="E941" s="94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</row>
    <row r="942" spans="2:18">
      <c r="B942" s="94"/>
      <c r="C942" s="94"/>
      <c r="D942" s="94"/>
      <c r="E942" s="94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</row>
    <row r="943" spans="2:18">
      <c r="B943" s="94"/>
      <c r="C943" s="94"/>
      <c r="D943" s="94"/>
      <c r="E943" s="94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</row>
    <row r="944" spans="2:18">
      <c r="B944" s="94"/>
      <c r="C944" s="94"/>
      <c r="D944" s="94"/>
      <c r="E944" s="94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</row>
    <row r="945" spans="2:18">
      <c r="B945" s="94"/>
      <c r="C945" s="94"/>
      <c r="D945" s="94"/>
      <c r="E945" s="94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</row>
    <row r="946" spans="2:18">
      <c r="B946" s="94"/>
      <c r="C946" s="94"/>
      <c r="D946" s="94"/>
      <c r="E946" s="94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</row>
    <row r="947" spans="2:18">
      <c r="B947" s="94"/>
      <c r="C947" s="94"/>
      <c r="D947" s="94"/>
      <c r="E947" s="94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</row>
    <row r="948" spans="2:18">
      <c r="B948" s="94"/>
      <c r="C948" s="94"/>
      <c r="D948" s="94"/>
      <c r="E948" s="94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</row>
    <row r="949" spans="2:18">
      <c r="B949" s="94"/>
      <c r="C949" s="94"/>
      <c r="D949" s="94"/>
      <c r="E949" s="94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</row>
    <row r="950" spans="2:18">
      <c r="B950" s="94"/>
      <c r="C950" s="94"/>
      <c r="D950" s="94"/>
      <c r="E950" s="94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</row>
    <row r="951" spans="2:18">
      <c r="B951" s="94"/>
      <c r="C951" s="94"/>
      <c r="D951" s="94"/>
      <c r="E951" s="94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</row>
    <row r="952" spans="2:18">
      <c r="B952" s="94"/>
      <c r="C952" s="94"/>
      <c r="D952" s="94"/>
      <c r="E952" s="94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</row>
    <row r="953" spans="2:18">
      <c r="B953" s="94"/>
      <c r="C953" s="94"/>
      <c r="D953" s="94"/>
      <c r="E953" s="94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</row>
    <row r="954" spans="2:18">
      <c r="B954" s="94"/>
      <c r="C954" s="94"/>
      <c r="D954" s="94"/>
      <c r="E954" s="94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</row>
    <row r="955" spans="2:18">
      <c r="B955" s="94"/>
      <c r="C955" s="94"/>
      <c r="D955" s="94"/>
      <c r="E955" s="94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</row>
    <row r="956" spans="2:18">
      <c r="B956" s="94"/>
      <c r="C956" s="94"/>
      <c r="D956" s="94"/>
      <c r="E956" s="94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</row>
    <row r="957" spans="2:18">
      <c r="B957" s="94"/>
      <c r="C957" s="94"/>
      <c r="D957" s="94"/>
      <c r="E957" s="94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</row>
    <row r="958" spans="2:18">
      <c r="B958" s="94"/>
      <c r="C958" s="94"/>
      <c r="D958" s="94"/>
      <c r="E958" s="94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</row>
    <row r="959" spans="2:18">
      <c r="B959" s="94"/>
      <c r="C959" s="94"/>
      <c r="D959" s="94"/>
      <c r="E959" s="94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</row>
    <row r="960" spans="2:18">
      <c r="B960" s="94"/>
      <c r="C960" s="94"/>
      <c r="D960" s="94"/>
      <c r="E960" s="94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</row>
    <row r="961" spans="2:18">
      <c r="B961" s="94"/>
      <c r="C961" s="94"/>
      <c r="D961" s="94"/>
      <c r="E961" s="94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</row>
    <row r="962" spans="2:18">
      <c r="B962" s="94"/>
      <c r="C962" s="94"/>
      <c r="D962" s="94"/>
      <c r="E962" s="94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</row>
    <row r="963" spans="2:18">
      <c r="B963" s="94"/>
      <c r="C963" s="94"/>
      <c r="D963" s="94"/>
      <c r="E963" s="94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</row>
    <row r="964" spans="2:18">
      <c r="B964" s="94"/>
      <c r="C964" s="94"/>
      <c r="D964" s="94"/>
      <c r="E964" s="94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</row>
    <row r="965" spans="2:18">
      <c r="B965" s="94"/>
      <c r="C965" s="94"/>
      <c r="D965" s="94"/>
      <c r="E965" s="94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</row>
    <row r="966" spans="2:18">
      <c r="B966" s="94"/>
      <c r="C966" s="94"/>
      <c r="D966" s="94"/>
      <c r="E966" s="94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</row>
    <row r="967" spans="2:18">
      <c r="B967" s="94"/>
      <c r="C967" s="94"/>
      <c r="D967" s="94"/>
      <c r="E967" s="94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</row>
    <row r="968" spans="2:18">
      <c r="B968" s="94"/>
      <c r="C968" s="94"/>
      <c r="D968" s="94"/>
      <c r="E968" s="94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</row>
    <row r="969" spans="2:18">
      <c r="B969" s="94"/>
      <c r="C969" s="94"/>
      <c r="D969" s="94"/>
      <c r="E969" s="94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</row>
    <row r="970" spans="2:18">
      <c r="B970" s="94"/>
      <c r="C970" s="94"/>
      <c r="D970" s="94"/>
      <c r="E970" s="94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</row>
    <row r="971" spans="2:18">
      <c r="B971" s="94"/>
      <c r="C971" s="94"/>
      <c r="D971" s="94"/>
      <c r="E971" s="94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</row>
    <row r="972" spans="2:18">
      <c r="B972" s="94"/>
      <c r="C972" s="94"/>
      <c r="D972" s="94"/>
      <c r="E972" s="94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</row>
    <row r="973" spans="2:18">
      <c r="B973" s="94"/>
      <c r="C973" s="94"/>
      <c r="D973" s="94"/>
      <c r="E973" s="94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</row>
    <row r="974" spans="2:18">
      <c r="B974" s="94"/>
      <c r="C974" s="94"/>
      <c r="D974" s="94"/>
      <c r="E974" s="94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</row>
    <row r="975" spans="2:18">
      <c r="B975" s="94"/>
      <c r="C975" s="94"/>
      <c r="D975" s="94"/>
      <c r="E975" s="94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</row>
    <row r="976" spans="2:18">
      <c r="B976" s="94"/>
      <c r="C976" s="94"/>
      <c r="D976" s="94"/>
      <c r="E976" s="94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</row>
    <row r="977" spans="2:18">
      <c r="B977" s="94"/>
      <c r="C977" s="94"/>
      <c r="D977" s="94"/>
      <c r="E977" s="94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</row>
    <row r="978" spans="2:18">
      <c r="B978" s="94"/>
      <c r="C978" s="94"/>
      <c r="D978" s="94"/>
      <c r="E978" s="94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</row>
    <row r="979" spans="2:18">
      <c r="B979" s="94"/>
      <c r="C979" s="94"/>
      <c r="D979" s="94"/>
      <c r="E979" s="94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</row>
    <row r="980" spans="2:18">
      <c r="B980" s="94"/>
      <c r="C980" s="94"/>
      <c r="D980" s="94"/>
      <c r="E980" s="94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</row>
    <row r="981" spans="2:18">
      <c r="B981" s="94"/>
      <c r="C981" s="94"/>
      <c r="D981" s="94"/>
      <c r="E981" s="94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</row>
    <row r="982" spans="2:18">
      <c r="B982" s="94"/>
      <c r="C982" s="94"/>
      <c r="D982" s="94"/>
      <c r="E982" s="94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</row>
    <row r="983" spans="2:18">
      <c r="B983" s="94"/>
      <c r="C983" s="94"/>
      <c r="D983" s="94"/>
      <c r="E983" s="94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</row>
    <row r="984" spans="2:18">
      <c r="B984" s="94"/>
      <c r="C984" s="94"/>
      <c r="D984" s="94"/>
      <c r="E984" s="94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</row>
    <row r="985" spans="2:18">
      <c r="B985" s="94"/>
      <c r="C985" s="94"/>
      <c r="D985" s="94"/>
      <c r="E985" s="94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</row>
    <row r="986" spans="2:18">
      <c r="B986" s="94"/>
      <c r="C986" s="94"/>
      <c r="D986" s="94"/>
      <c r="E986" s="94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</row>
    <row r="987" spans="2:18">
      <c r="B987" s="94"/>
      <c r="C987" s="94"/>
      <c r="D987" s="94"/>
      <c r="E987" s="94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</row>
    <row r="988" spans="2:18">
      <c r="B988" s="94"/>
      <c r="C988" s="94"/>
      <c r="D988" s="94"/>
      <c r="E988" s="94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</row>
    <row r="989" spans="2:18">
      <c r="B989" s="94"/>
      <c r="C989" s="94"/>
      <c r="D989" s="94"/>
      <c r="E989" s="94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</row>
    <row r="990" spans="2:18">
      <c r="B990" s="94"/>
      <c r="C990" s="94"/>
      <c r="D990" s="94"/>
      <c r="E990" s="94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</row>
    <row r="991" spans="2:18">
      <c r="B991" s="94"/>
      <c r="C991" s="94"/>
      <c r="D991" s="94"/>
      <c r="E991" s="94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</row>
    <row r="992" spans="2:18">
      <c r="B992" s="94"/>
      <c r="C992" s="94"/>
      <c r="D992" s="94"/>
      <c r="E992" s="94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</row>
    <row r="993" spans="2:18">
      <c r="B993" s="94"/>
      <c r="C993" s="94"/>
      <c r="D993" s="94"/>
      <c r="E993" s="94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</row>
    <row r="994" spans="2:18">
      <c r="B994" s="94"/>
      <c r="C994" s="94"/>
      <c r="D994" s="94"/>
      <c r="E994" s="94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</row>
    <row r="995" spans="2:18">
      <c r="B995" s="94"/>
      <c r="C995" s="94"/>
      <c r="D995" s="94"/>
      <c r="E995" s="94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</row>
    <row r="996" spans="2:18">
      <c r="B996" s="94"/>
      <c r="C996" s="94"/>
      <c r="D996" s="94"/>
      <c r="E996" s="94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</row>
    <row r="997" spans="2:18">
      <c r="B997" s="94"/>
      <c r="C997" s="94"/>
      <c r="D997" s="94"/>
      <c r="E997" s="94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</row>
    <row r="998" spans="2:18">
      <c r="B998" s="94"/>
      <c r="C998" s="94"/>
      <c r="D998" s="94"/>
      <c r="E998" s="94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</row>
    <row r="999" spans="2:18">
      <c r="B999" s="94"/>
      <c r="C999" s="94"/>
      <c r="D999" s="94"/>
      <c r="E999" s="94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</row>
    <row r="1000" spans="2:18">
      <c r="B1000" s="94"/>
      <c r="C1000" s="94"/>
      <c r="D1000" s="94"/>
      <c r="E1000" s="94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</row>
    <row r="1001" spans="2:18">
      <c r="B1001" s="94"/>
      <c r="C1001" s="94"/>
      <c r="D1001" s="94"/>
      <c r="E1001" s="94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</row>
    <row r="1002" spans="2:18">
      <c r="B1002" s="94"/>
      <c r="C1002" s="94"/>
      <c r="D1002" s="94"/>
      <c r="E1002" s="94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</row>
    <row r="1003" spans="2:18">
      <c r="B1003" s="94"/>
      <c r="C1003" s="94"/>
      <c r="D1003" s="94"/>
      <c r="E1003" s="94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</row>
    <row r="1004" spans="2:18">
      <c r="B1004" s="94"/>
      <c r="C1004" s="94"/>
      <c r="D1004" s="94"/>
      <c r="E1004" s="94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</row>
    <row r="1005" spans="2:18">
      <c r="B1005" s="94"/>
      <c r="C1005" s="94"/>
      <c r="D1005" s="94"/>
      <c r="E1005" s="94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</row>
    <row r="1006" spans="2:18">
      <c r="B1006" s="94"/>
      <c r="C1006" s="94"/>
      <c r="D1006" s="94"/>
      <c r="E1006" s="94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</row>
    <row r="1007" spans="2:18">
      <c r="B1007" s="94"/>
      <c r="C1007" s="94"/>
      <c r="D1007" s="94"/>
      <c r="E1007" s="94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</row>
    <row r="1008" spans="2:18">
      <c r="B1008" s="94"/>
      <c r="C1008" s="94"/>
      <c r="D1008" s="94"/>
      <c r="E1008" s="94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</row>
    <row r="1009" spans="2:18">
      <c r="B1009" s="94"/>
      <c r="C1009" s="94"/>
      <c r="D1009" s="94"/>
      <c r="E1009" s="94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2:18">
      <c r="B1010" s="94"/>
      <c r="C1010" s="94"/>
      <c r="D1010" s="94"/>
      <c r="E1010" s="94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2:18">
      <c r="B1011" s="94"/>
      <c r="C1011" s="94"/>
      <c r="D1011" s="94"/>
      <c r="E1011" s="94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2:18">
      <c r="B1012" s="94"/>
      <c r="C1012" s="94"/>
      <c r="D1012" s="94"/>
      <c r="E1012" s="94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2:18">
      <c r="B1013" s="94"/>
      <c r="C1013" s="94"/>
      <c r="D1013" s="94"/>
      <c r="E1013" s="94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2:18">
      <c r="B1014" s="94"/>
      <c r="C1014" s="94"/>
      <c r="D1014" s="94"/>
      <c r="E1014" s="94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2:18">
      <c r="B1015" s="94"/>
      <c r="C1015" s="94"/>
      <c r="D1015" s="94"/>
      <c r="E1015" s="94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2:18">
      <c r="B1016" s="94"/>
      <c r="C1016" s="94"/>
      <c r="D1016" s="94"/>
      <c r="E1016" s="94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2:18">
      <c r="B1017" s="94"/>
      <c r="C1017" s="94"/>
      <c r="D1017" s="94"/>
      <c r="E1017" s="94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2:18">
      <c r="B1018" s="94"/>
      <c r="C1018" s="94"/>
      <c r="D1018" s="94"/>
      <c r="E1018" s="94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2:18">
      <c r="B1019" s="94"/>
      <c r="C1019" s="94"/>
      <c r="D1019" s="94"/>
      <c r="E1019" s="94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2:18">
      <c r="B1020" s="94"/>
      <c r="C1020" s="94"/>
      <c r="D1020" s="94"/>
      <c r="E1020" s="94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2:18">
      <c r="B1021" s="94"/>
      <c r="C1021" s="94"/>
      <c r="D1021" s="94"/>
      <c r="E1021" s="94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2:18">
      <c r="B1022" s="94"/>
      <c r="C1022" s="94"/>
      <c r="D1022" s="94"/>
      <c r="E1022" s="94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2:18">
      <c r="B1023" s="94"/>
      <c r="C1023" s="94"/>
      <c r="D1023" s="94"/>
      <c r="E1023" s="94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2:18">
      <c r="B1024" s="94"/>
      <c r="C1024" s="94"/>
      <c r="D1024" s="94"/>
      <c r="E1024" s="94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2:18">
      <c r="B1025" s="94"/>
      <c r="C1025" s="94"/>
      <c r="D1025" s="94"/>
      <c r="E1025" s="94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2:18">
      <c r="B1026" s="94"/>
      <c r="C1026" s="94"/>
      <c r="D1026" s="94"/>
      <c r="E1026" s="94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2:18">
      <c r="B1027" s="94"/>
      <c r="C1027" s="94"/>
      <c r="D1027" s="94"/>
      <c r="E1027" s="94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2:18">
      <c r="B1028" s="94"/>
      <c r="C1028" s="94"/>
      <c r="D1028" s="94"/>
      <c r="E1028" s="94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2:18">
      <c r="B1029" s="94"/>
      <c r="C1029" s="94"/>
      <c r="D1029" s="94"/>
      <c r="E1029" s="94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2:18">
      <c r="B1030" s="94"/>
      <c r="C1030" s="94"/>
      <c r="D1030" s="94"/>
      <c r="E1030" s="94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2:18">
      <c r="B1031" s="94"/>
      <c r="C1031" s="94"/>
      <c r="D1031" s="94"/>
      <c r="E1031" s="94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2:18">
      <c r="B1032" s="94"/>
      <c r="C1032" s="94"/>
      <c r="D1032" s="94"/>
      <c r="E1032" s="94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2:18">
      <c r="B1033" s="94"/>
      <c r="C1033" s="94"/>
      <c r="D1033" s="94"/>
      <c r="E1033" s="94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2:18">
      <c r="B1034" s="94"/>
      <c r="C1034" s="94"/>
      <c r="D1034" s="94"/>
      <c r="E1034" s="94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2:18">
      <c r="B1035" s="94"/>
      <c r="C1035" s="94"/>
      <c r="D1035" s="94"/>
      <c r="E1035" s="94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2:18">
      <c r="B1036" s="94"/>
      <c r="C1036" s="94"/>
      <c r="D1036" s="94"/>
      <c r="E1036" s="94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2:18">
      <c r="B1037" s="94"/>
      <c r="C1037" s="94"/>
      <c r="D1037" s="94"/>
      <c r="E1037" s="94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2:18">
      <c r="B1038" s="94"/>
      <c r="C1038" s="94"/>
      <c r="D1038" s="94"/>
      <c r="E1038" s="94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2:18">
      <c r="B1039" s="94"/>
      <c r="C1039" s="94"/>
      <c r="D1039" s="94"/>
      <c r="E1039" s="94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2:18">
      <c r="B1040" s="94"/>
      <c r="C1040" s="94"/>
      <c r="D1040" s="94"/>
      <c r="E1040" s="94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2:18">
      <c r="B1041" s="94"/>
      <c r="C1041" s="94"/>
      <c r="D1041" s="94"/>
      <c r="E1041" s="94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2:18">
      <c r="B1042" s="94"/>
      <c r="C1042" s="94"/>
      <c r="D1042" s="94"/>
      <c r="E1042" s="94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2:18">
      <c r="B1043" s="94"/>
      <c r="C1043" s="94"/>
      <c r="D1043" s="94"/>
      <c r="E1043" s="94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2:18">
      <c r="B1044" s="94"/>
      <c r="C1044" s="94"/>
      <c r="D1044" s="94"/>
      <c r="E1044" s="94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2:18">
      <c r="B1045" s="94"/>
      <c r="C1045" s="94"/>
      <c r="D1045" s="94"/>
      <c r="E1045" s="94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2:18">
      <c r="B1046" s="94"/>
      <c r="C1046" s="94"/>
      <c r="D1046" s="94"/>
      <c r="E1046" s="94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2:18">
      <c r="B1047" s="94"/>
      <c r="C1047" s="94"/>
      <c r="D1047" s="94"/>
      <c r="E1047" s="94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2:18">
      <c r="B1048" s="94"/>
      <c r="C1048" s="94"/>
      <c r="D1048" s="94"/>
      <c r="E1048" s="94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2:18">
      <c r="B1049" s="94"/>
      <c r="C1049" s="94"/>
      <c r="D1049" s="94"/>
      <c r="E1049" s="94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2:18">
      <c r="B1050" s="94"/>
      <c r="C1050" s="94"/>
      <c r="D1050" s="94"/>
      <c r="E1050" s="94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2:18">
      <c r="B1051" s="94"/>
      <c r="C1051" s="94"/>
      <c r="D1051" s="94"/>
      <c r="E1051" s="94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2:18">
      <c r="B1052" s="94"/>
      <c r="C1052" s="94"/>
      <c r="D1052" s="94"/>
      <c r="E1052" s="94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2:18">
      <c r="B1053" s="94"/>
      <c r="C1053" s="94"/>
      <c r="D1053" s="94"/>
      <c r="E1053" s="94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2:18">
      <c r="B1054" s="94"/>
      <c r="C1054" s="94"/>
      <c r="D1054" s="94"/>
      <c r="E1054" s="94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2:18">
      <c r="B1055" s="94"/>
      <c r="C1055" s="94"/>
      <c r="D1055" s="94"/>
      <c r="E1055" s="94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2:18">
      <c r="B1056" s="94"/>
      <c r="C1056" s="94"/>
      <c r="D1056" s="94"/>
      <c r="E1056" s="94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2:18">
      <c r="B1057" s="94"/>
      <c r="C1057" s="94"/>
      <c r="D1057" s="94"/>
      <c r="E1057" s="94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2:18">
      <c r="B1058" s="94"/>
      <c r="C1058" s="94"/>
      <c r="D1058" s="94"/>
      <c r="E1058" s="94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2:18">
      <c r="B1059" s="94"/>
      <c r="C1059" s="94"/>
      <c r="D1059" s="94"/>
      <c r="E1059" s="94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2:18">
      <c r="B1060" s="94"/>
      <c r="C1060" s="94"/>
      <c r="D1060" s="94"/>
      <c r="E1060" s="94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2:18">
      <c r="B1061" s="94"/>
      <c r="C1061" s="94"/>
      <c r="D1061" s="94"/>
      <c r="E1061" s="94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2:18">
      <c r="B1062" s="94"/>
      <c r="C1062" s="94"/>
      <c r="D1062" s="94"/>
      <c r="E1062" s="94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2:18">
      <c r="B1063" s="94"/>
      <c r="C1063" s="94"/>
      <c r="D1063" s="94"/>
      <c r="E1063" s="94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2:18">
      <c r="B1064" s="94"/>
      <c r="C1064" s="94"/>
      <c r="D1064" s="94"/>
      <c r="E1064" s="94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2:18">
      <c r="B1065" s="94"/>
      <c r="C1065" s="94"/>
      <c r="D1065" s="94"/>
      <c r="E1065" s="94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2:18">
      <c r="B1066" s="94"/>
      <c r="C1066" s="94"/>
      <c r="D1066" s="94"/>
      <c r="E1066" s="94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6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145</v>
      </c>
      <c r="C1" s="46" t="s" vm="1">
        <v>229</v>
      </c>
    </row>
    <row r="2" spans="2:15">
      <c r="B2" s="46" t="s">
        <v>144</v>
      </c>
      <c r="C2" s="46" t="s">
        <v>230</v>
      </c>
    </row>
    <row r="3" spans="2:15">
      <c r="B3" s="46" t="s">
        <v>146</v>
      </c>
      <c r="C3" s="46" t="s">
        <v>231</v>
      </c>
    </row>
    <row r="4" spans="2:15">
      <c r="B4" s="46" t="s">
        <v>147</v>
      </c>
      <c r="C4" s="46">
        <v>9455</v>
      </c>
    </row>
    <row r="6" spans="2:15" ht="26.25" customHeight="1">
      <c r="B6" s="136" t="s">
        <v>175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s="3" customFormat="1" ht="63">
      <c r="B7" s="47" t="s">
        <v>115</v>
      </c>
      <c r="C7" s="48" t="s">
        <v>46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54</v>
      </c>
      <c r="J7" s="48" t="s">
        <v>18</v>
      </c>
      <c r="K7" s="48" t="s">
        <v>205</v>
      </c>
      <c r="L7" s="48" t="s">
        <v>204</v>
      </c>
      <c r="M7" s="48" t="s">
        <v>110</v>
      </c>
      <c r="N7" s="48" t="s">
        <v>148</v>
      </c>
      <c r="O7" s="50" t="s">
        <v>150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2814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109">
        <v>0</v>
      </c>
      <c r="O10" s="109">
        <v>0</v>
      </c>
    </row>
    <row r="11" spans="2:15" ht="20.25" customHeight="1">
      <c r="B11" s="11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0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0" t="s">
        <v>211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5.140625" style="2" bestFit="1" customWidth="1"/>
    <col min="3" max="3" width="60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7.8554687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145</v>
      </c>
      <c r="C1" s="46" t="s" vm="1">
        <v>229</v>
      </c>
    </row>
    <row r="2" spans="2:10">
      <c r="B2" s="46" t="s">
        <v>144</v>
      </c>
      <c r="C2" s="46" t="s">
        <v>230</v>
      </c>
    </row>
    <row r="3" spans="2:10">
      <c r="B3" s="46" t="s">
        <v>146</v>
      </c>
      <c r="C3" s="46" t="s">
        <v>231</v>
      </c>
    </row>
    <row r="4" spans="2:10">
      <c r="B4" s="46" t="s">
        <v>147</v>
      </c>
      <c r="C4" s="46">
        <v>9455</v>
      </c>
    </row>
    <row r="6" spans="2:10" ht="26.25" customHeight="1">
      <c r="B6" s="136" t="s">
        <v>176</v>
      </c>
      <c r="C6" s="137"/>
      <c r="D6" s="137"/>
      <c r="E6" s="137"/>
      <c r="F6" s="137"/>
      <c r="G6" s="137"/>
      <c r="H6" s="137"/>
      <c r="I6" s="137"/>
      <c r="J6" s="138"/>
    </row>
    <row r="7" spans="2:10" s="3" customFormat="1" ht="63">
      <c r="B7" s="47" t="s">
        <v>115</v>
      </c>
      <c r="C7" s="49" t="s">
        <v>56</v>
      </c>
      <c r="D7" s="49" t="s">
        <v>85</v>
      </c>
      <c r="E7" s="49" t="s">
        <v>57</v>
      </c>
      <c r="F7" s="49" t="s">
        <v>102</v>
      </c>
      <c r="G7" s="49" t="s">
        <v>187</v>
      </c>
      <c r="H7" s="49" t="s">
        <v>148</v>
      </c>
      <c r="I7" s="49" t="s">
        <v>149</v>
      </c>
      <c r="J7" s="64" t="s">
        <v>215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42</v>
      </c>
      <c r="C10" s="102"/>
      <c r="D10" s="88"/>
      <c r="E10" s="120">
        <v>6.0327230360650887E-3</v>
      </c>
      <c r="F10" s="89"/>
      <c r="G10" s="91">
        <v>488.27201000000008</v>
      </c>
      <c r="H10" s="92">
        <f>IFERROR(G10/$G$10,0)</f>
        <v>1</v>
      </c>
      <c r="I10" s="92">
        <f>G10/'סכום נכסי הקרן'!$C$42</f>
        <v>4.2719120778102115E-3</v>
      </c>
      <c r="J10" s="88"/>
    </row>
    <row r="11" spans="2:10" ht="22.5" customHeight="1">
      <c r="B11" s="113" t="s">
        <v>202</v>
      </c>
      <c r="C11" s="102"/>
      <c r="D11" s="88"/>
      <c r="E11" s="120">
        <v>6.0327230360650887E-3</v>
      </c>
      <c r="F11" s="89"/>
      <c r="G11" s="91">
        <v>488.27201000000008</v>
      </c>
      <c r="H11" s="92">
        <f t="shared" ref="H11:H13" si="0">IFERROR(G11/$G$10,0)</f>
        <v>1</v>
      </c>
      <c r="I11" s="92">
        <f>G11/'סכום נכסי הקרן'!$C$42</f>
        <v>4.2719120778102115E-3</v>
      </c>
      <c r="J11" s="88"/>
    </row>
    <row r="12" spans="2:10">
      <c r="B12" s="85" t="s">
        <v>86</v>
      </c>
      <c r="C12" s="100"/>
      <c r="D12" s="80"/>
      <c r="E12" s="121">
        <v>3.5596058617203621E-2</v>
      </c>
      <c r="F12" s="81"/>
      <c r="G12" s="83">
        <f>SUM(G13:G14)</f>
        <v>294.93201000000005</v>
      </c>
      <c r="H12" s="84">
        <f t="shared" si="0"/>
        <v>0.60403218689516935</v>
      </c>
      <c r="I12" s="84">
        <f>G12/'סכום נכסי הקרן'!$C$42</f>
        <v>2.5803723945835889E-3</v>
      </c>
      <c r="J12" s="80"/>
    </row>
    <row r="13" spans="2:10">
      <c r="B13" s="86" t="s">
        <v>2801</v>
      </c>
      <c r="C13" s="102">
        <v>44834</v>
      </c>
      <c r="D13" s="88" t="s">
        <v>2802</v>
      </c>
      <c r="E13" s="120">
        <v>9.3472825224956522E-4</v>
      </c>
      <c r="F13" s="89" t="s">
        <v>132</v>
      </c>
      <c r="G13" s="91">
        <v>82.751010000000022</v>
      </c>
      <c r="H13" s="92">
        <f t="shared" si="0"/>
        <v>0.16947727558661413</v>
      </c>
      <c r="I13" s="92">
        <f>G13/'סכום נכסי הקרן'!$C$42</f>
        <v>7.2399202049282653E-4</v>
      </c>
      <c r="J13" s="88" t="s">
        <v>2803</v>
      </c>
    </row>
    <row r="14" spans="2:10">
      <c r="B14" s="86" t="s">
        <v>2808</v>
      </c>
      <c r="C14" s="102">
        <v>44977</v>
      </c>
      <c r="D14" s="88" t="s">
        <v>2802</v>
      </c>
      <c r="E14" s="120">
        <v>1.3517987452427962E-2</v>
      </c>
      <c r="F14" s="89" t="s">
        <v>132</v>
      </c>
      <c r="G14" s="91">
        <v>212.18100000000004</v>
      </c>
      <c r="H14" s="92">
        <f>IFERROR(G14/$G$10,0)</f>
        <v>0.43455491130855528</v>
      </c>
      <c r="I14" s="92">
        <f>G14/'סכום נכסי הקרן'!$C$42</f>
        <v>1.8563803740907624E-3</v>
      </c>
      <c r="J14" s="88" t="s">
        <v>2809</v>
      </c>
    </row>
    <row r="15" spans="2:10">
      <c r="B15" s="94"/>
      <c r="C15" s="94"/>
      <c r="D15" s="95"/>
      <c r="E15" s="95"/>
      <c r="F15" s="95"/>
      <c r="G15" s="95"/>
      <c r="H15" s="95"/>
      <c r="I15" s="95"/>
      <c r="J15" s="95"/>
    </row>
    <row r="16" spans="2:10">
      <c r="B16" s="85" t="s">
        <v>87</v>
      </c>
      <c r="C16" s="100"/>
      <c r="D16" s="80"/>
      <c r="E16" s="121">
        <v>0</v>
      </c>
      <c r="F16" s="81"/>
      <c r="G16" s="83">
        <f>SUM(G17:G19)</f>
        <v>193.34000000000003</v>
      </c>
      <c r="H16" s="84">
        <f>IFERROR(G16/$G$10,0)</f>
        <v>0.39596781310483065</v>
      </c>
      <c r="I16" s="84">
        <f>G16/'סכום נכסי הקרן'!$C$42</f>
        <v>1.6915396832266226E-3</v>
      </c>
      <c r="J16" s="80"/>
    </row>
    <row r="17" spans="2:10">
      <c r="B17" s="86" t="s">
        <v>2804</v>
      </c>
      <c r="C17" s="102">
        <v>44834</v>
      </c>
      <c r="D17" s="88" t="s">
        <v>28</v>
      </c>
      <c r="E17" s="120">
        <v>0</v>
      </c>
      <c r="F17" s="89" t="s">
        <v>132</v>
      </c>
      <c r="G17" s="91">
        <v>22.341009999999997</v>
      </c>
      <c r="H17" s="92">
        <f>IFERROR(G17/$G$10,0)</f>
        <v>4.5755254330470417E-2</v>
      </c>
      <c r="I17" s="92">
        <f>G17/'סכום נכסי הקרן'!$C$42</f>
        <v>1.9546242359761454E-4</v>
      </c>
      <c r="J17" s="88" t="s">
        <v>2805</v>
      </c>
    </row>
    <row r="18" spans="2:10">
      <c r="B18" s="86" t="s">
        <v>2806</v>
      </c>
      <c r="C18" s="102">
        <v>44742</v>
      </c>
      <c r="D18" s="88" t="s">
        <v>28</v>
      </c>
      <c r="E18" s="120">
        <v>0</v>
      </c>
      <c r="F18" s="89" t="s">
        <v>132</v>
      </c>
      <c r="G18" s="91">
        <v>-1.0000000000218281E-5</v>
      </c>
      <c r="H18" s="92">
        <f t="shared" ref="H18:H19" si="1">IFERROR(G18/$G$10,0)</f>
        <v>-2.0480387561470665E-8</v>
      </c>
      <c r="I18" s="92">
        <f>G18/'סכום נכסי הקרן'!$C$42</f>
        <v>-8.7490414982080554E-11</v>
      </c>
      <c r="J18" s="88" t="s">
        <v>2807</v>
      </c>
    </row>
    <row r="19" spans="2:10">
      <c r="B19" s="86" t="s">
        <v>2810</v>
      </c>
      <c r="C19" s="102">
        <v>45077</v>
      </c>
      <c r="D19" s="88" t="s">
        <v>28</v>
      </c>
      <c r="E19" s="120">
        <v>0</v>
      </c>
      <c r="F19" s="89" t="s">
        <v>132</v>
      </c>
      <c r="G19" s="91">
        <v>170.99900000000002</v>
      </c>
      <c r="H19" s="92">
        <f t="shared" si="1"/>
        <v>0.35021257925474775</v>
      </c>
      <c r="I19" s="92">
        <f>G19/'סכום נכסי הקרן'!$C$42</f>
        <v>1.4960773471194228E-3</v>
      </c>
      <c r="J19" s="88" t="s">
        <v>2811</v>
      </c>
    </row>
    <row r="20" spans="2:10">
      <c r="B20" s="113"/>
      <c r="C20" s="102"/>
      <c r="D20" s="88"/>
      <c r="E20" s="120"/>
      <c r="F20" s="88"/>
      <c r="G20" s="88"/>
      <c r="H20" s="92"/>
      <c r="I20" s="88"/>
      <c r="J20" s="88"/>
    </row>
    <row r="21" spans="2:10">
      <c r="B21" s="88"/>
      <c r="C21" s="102"/>
      <c r="D21" s="88"/>
      <c r="E21" s="120"/>
      <c r="F21" s="88"/>
      <c r="G21" s="88"/>
      <c r="H21" s="88"/>
      <c r="I21" s="88"/>
      <c r="J21" s="88"/>
    </row>
    <row r="22" spans="2:10">
      <c r="B22" s="88"/>
      <c r="C22" s="102"/>
      <c r="D22" s="88"/>
      <c r="E22" s="120"/>
      <c r="F22" s="88"/>
      <c r="G22" s="88"/>
      <c r="H22" s="88"/>
      <c r="I22" s="88"/>
      <c r="J22" s="88"/>
    </row>
    <row r="23" spans="2:10">
      <c r="B23" s="119"/>
      <c r="C23" s="102"/>
      <c r="D23" s="88"/>
      <c r="E23" s="120"/>
      <c r="F23" s="88"/>
      <c r="G23" s="88"/>
      <c r="H23" s="88"/>
      <c r="I23" s="88"/>
      <c r="J23" s="88"/>
    </row>
    <row r="24" spans="2:10">
      <c r="B24" s="119"/>
      <c r="C24" s="102"/>
      <c r="D24" s="88"/>
      <c r="E24" s="120"/>
      <c r="F24" s="88"/>
      <c r="G24" s="88"/>
      <c r="H24" s="88"/>
      <c r="I24" s="88"/>
      <c r="J24" s="88"/>
    </row>
    <row r="25" spans="2:10">
      <c r="B25" s="88"/>
      <c r="C25" s="102"/>
      <c r="D25" s="88"/>
      <c r="E25" s="120"/>
      <c r="F25" s="88"/>
      <c r="G25" s="88"/>
      <c r="H25" s="88"/>
      <c r="I25" s="88"/>
      <c r="J25" s="88"/>
    </row>
    <row r="26" spans="2:10">
      <c r="B26" s="88"/>
      <c r="C26" s="102"/>
      <c r="D26" s="88"/>
      <c r="E26" s="120"/>
      <c r="F26" s="88"/>
      <c r="G26" s="88"/>
      <c r="H26" s="88"/>
      <c r="I26" s="88"/>
      <c r="J26" s="88"/>
    </row>
    <row r="27" spans="2:10">
      <c r="B27" s="88"/>
      <c r="C27" s="102"/>
      <c r="D27" s="88"/>
      <c r="E27" s="120"/>
      <c r="F27" s="88"/>
      <c r="G27" s="88"/>
      <c r="H27" s="88"/>
      <c r="I27" s="88"/>
      <c r="J27" s="88"/>
    </row>
    <row r="28" spans="2:10">
      <c r="B28" s="88"/>
      <c r="C28" s="102"/>
      <c r="D28" s="88"/>
      <c r="E28" s="120"/>
      <c r="F28" s="88"/>
      <c r="G28" s="88"/>
      <c r="H28" s="88"/>
      <c r="I28" s="88"/>
      <c r="J28" s="88"/>
    </row>
    <row r="29" spans="2:10">
      <c r="B29" s="88"/>
      <c r="C29" s="102"/>
      <c r="D29" s="88"/>
      <c r="E29" s="120"/>
      <c r="F29" s="88"/>
      <c r="G29" s="88"/>
      <c r="H29" s="88"/>
      <c r="I29" s="88"/>
      <c r="J29" s="88"/>
    </row>
    <row r="30" spans="2:10">
      <c r="B30" s="88"/>
      <c r="C30" s="102"/>
      <c r="D30" s="88"/>
      <c r="E30" s="120"/>
      <c r="F30" s="88"/>
      <c r="G30" s="88"/>
      <c r="H30" s="88"/>
      <c r="I30" s="88"/>
      <c r="J30" s="88"/>
    </row>
    <row r="31" spans="2:10">
      <c r="B31" s="88"/>
      <c r="C31" s="102"/>
      <c r="D31" s="88"/>
      <c r="E31" s="120"/>
      <c r="F31" s="88"/>
      <c r="G31" s="88"/>
      <c r="H31" s="88"/>
      <c r="I31" s="88"/>
      <c r="J31" s="88"/>
    </row>
    <row r="32" spans="2:10">
      <c r="B32" s="88"/>
      <c r="C32" s="102"/>
      <c r="D32" s="88"/>
      <c r="E32" s="120"/>
      <c r="F32" s="88"/>
      <c r="G32" s="88"/>
      <c r="H32" s="88"/>
      <c r="I32" s="88"/>
      <c r="J32" s="88"/>
    </row>
    <row r="33" spans="2:10">
      <c r="B33" s="88"/>
      <c r="C33" s="102"/>
      <c r="D33" s="88"/>
      <c r="E33" s="120"/>
      <c r="F33" s="88"/>
      <c r="G33" s="88"/>
      <c r="H33" s="88"/>
      <c r="I33" s="88"/>
      <c r="J33" s="88"/>
    </row>
    <row r="34" spans="2:10">
      <c r="B34" s="88"/>
      <c r="C34" s="102"/>
      <c r="D34" s="88"/>
      <c r="E34" s="120"/>
      <c r="F34" s="88"/>
      <c r="G34" s="88"/>
      <c r="H34" s="88"/>
      <c r="I34" s="88"/>
      <c r="J34" s="88"/>
    </row>
    <row r="35" spans="2:10">
      <c r="B35" s="88"/>
      <c r="C35" s="102"/>
      <c r="D35" s="88"/>
      <c r="E35" s="120"/>
      <c r="F35" s="88"/>
      <c r="G35" s="88"/>
      <c r="H35" s="88"/>
      <c r="I35" s="88"/>
      <c r="J35" s="88"/>
    </row>
    <row r="36" spans="2:10">
      <c r="B36" s="88"/>
      <c r="C36" s="102"/>
      <c r="D36" s="88"/>
      <c r="E36" s="120"/>
      <c r="F36" s="88"/>
      <c r="G36" s="88"/>
      <c r="H36" s="88"/>
      <c r="I36" s="88"/>
      <c r="J36" s="88"/>
    </row>
    <row r="37" spans="2:10">
      <c r="B37" s="88"/>
      <c r="C37" s="102"/>
      <c r="D37" s="88"/>
      <c r="E37" s="120"/>
      <c r="F37" s="88"/>
      <c r="G37" s="88"/>
      <c r="H37" s="88"/>
      <c r="I37" s="88"/>
      <c r="J37" s="88"/>
    </row>
    <row r="38" spans="2:10">
      <c r="B38" s="88"/>
      <c r="C38" s="102"/>
      <c r="D38" s="88"/>
      <c r="E38" s="120"/>
      <c r="F38" s="88"/>
      <c r="G38" s="88"/>
      <c r="H38" s="88"/>
      <c r="I38" s="88"/>
      <c r="J38" s="88"/>
    </row>
    <row r="39" spans="2:10">
      <c r="B39" s="88"/>
      <c r="C39" s="102"/>
      <c r="D39" s="88"/>
      <c r="E39" s="120"/>
      <c r="F39" s="88"/>
      <c r="G39" s="88"/>
      <c r="H39" s="88"/>
      <c r="I39" s="88"/>
      <c r="J39" s="88"/>
    </row>
    <row r="40" spans="2:10">
      <c r="B40" s="88"/>
      <c r="C40" s="102"/>
      <c r="D40" s="88"/>
      <c r="E40" s="120"/>
      <c r="F40" s="88"/>
      <c r="G40" s="88"/>
      <c r="H40" s="88"/>
      <c r="I40" s="88"/>
      <c r="J40" s="88"/>
    </row>
    <row r="41" spans="2:10">
      <c r="B41" s="88"/>
      <c r="C41" s="102"/>
      <c r="D41" s="88"/>
      <c r="E41" s="120"/>
      <c r="F41" s="88"/>
      <c r="G41" s="88"/>
      <c r="H41" s="88"/>
      <c r="I41" s="88"/>
      <c r="J41" s="88"/>
    </row>
    <row r="42" spans="2:10">
      <c r="B42" s="88"/>
      <c r="C42" s="102"/>
      <c r="D42" s="88"/>
      <c r="E42" s="120"/>
      <c r="F42" s="88"/>
      <c r="G42" s="88"/>
      <c r="H42" s="88"/>
      <c r="I42" s="88"/>
      <c r="J42" s="88"/>
    </row>
    <row r="43" spans="2:10">
      <c r="B43" s="88"/>
      <c r="C43" s="102"/>
      <c r="D43" s="88"/>
      <c r="E43" s="120"/>
      <c r="F43" s="88"/>
      <c r="G43" s="88"/>
      <c r="H43" s="88"/>
      <c r="I43" s="88"/>
      <c r="J43" s="88"/>
    </row>
    <row r="44" spans="2:10">
      <c r="B44" s="88"/>
      <c r="C44" s="102"/>
      <c r="D44" s="88"/>
      <c r="E44" s="120"/>
      <c r="F44" s="88"/>
      <c r="G44" s="88"/>
      <c r="H44" s="88"/>
      <c r="I44" s="88"/>
      <c r="J44" s="88"/>
    </row>
    <row r="45" spans="2:10">
      <c r="B45" s="88"/>
      <c r="C45" s="102"/>
      <c r="D45" s="88"/>
      <c r="E45" s="120"/>
      <c r="F45" s="88"/>
      <c r="G45" s="88"/>
      <c r="H45" s="88"/>
      <c r="I45" s="88"/>
      <c r="J45" s="88"/>
    </row>
    <row r="46" spans="2:10">
      <c r="B46" s="88"/>
      <c r="C46" s="102"/>
      <c r="D46" s="88"/>
      <c r="E46" s="120"/>
      <c r="F46" s="88"/>
      <c r="G46" s="88"/>
      <c r="H46" s="88"/>
      <c r="I46" s="88"/>
      <c r="J46" s="88"/>
    </row>
    <row r="47" spans="2:10">
      <c r="B47" s="88"/>
      <c r="C47" s="102"/>
      <c r="D47" s="88"/>
      <c r="E47" s="120"/>
      <c r="F47" s="88"/>
      <c r="G47" s="88"/>
      <c r="H47" s="88"/>
      <c r="I47" s="88"/>
      <c r="J47" s="88"/>
    </row>
    <row r="48" spans="2:10">
      <c r="B48" s="88"/>
      <c r="C48" s="102"/>
      <c r="D48" s="88"/>
      <c r="E48" s="120"/>
      <c r="F48" s="88"/>
      <c r="G48" s="88"/>
      <c r="H48" s="88"/>
      <c r="I48" s="88"/>
      <c r="J48" s="88"/>
    </row>
    <row r="49" spans="2:10">
      <c r="B49" s="88"/>
      <c r="C49" s="102"/>
      <c r="D49" s="88"/>
      <c r="E49" s="120"/>
      <c r="F49" s="88"/>
      <c r="G49" s="88"/>
      <c r="H49" s="88"/>
      <c r="I49" s="88"/>
      <c r="J49" s="88"/>
    </row>
    <row r="50" spans="2:10">
      <c r="B50" s="88"/>
      <c r="C50" s="102"/>
      <c r="D50" s="88"/>
      <c r="E50" s="120"/>
      <c r="F50" s="88"/>
      <c r="G50" s="88"/>
      <c r="H50" s="88"/>
      <c r="I50" s="88"/>
      <c r="J50" s="88"/>
    </row>
    <row r="51" spans="2:10">
      <c r="B51" s="88"/>
      <c r="C51" s="102"/>
      <c r="D51" s="88"/>
      <c r="E51" s="120"/>
      <c r="F51" s="88"/>
      <c r="G51" s="88"/>
      <c r="H51" s="88"/>
      <c r="I51" s="88"/>
      <c r="J51" s="88"/>
    </row>
    <row r="52" spans="2:10">
      <c r="B52" s="88"/>
      <c r="C52" s="102"/>
      <c r="D52" s="88"/>
      <c r="E52" s="120"/>
      <c r="F52" s="88"/>
      <c r="G52" s="88"/>
      <c r="H52" s="88"/>
      <c r="I52" s="88"/>
      <c r="J52" s="88"/>
    </row>
    <row r="53" spans="2:10">
      <c r="B53" s="88"/>
      <c r="C53" s="102"/>
      <c r="D53" s="88"/>
      <c r="E53" s="120"/>
      <c r="F53" s="88"/>
      <c r="G53" s="88"/>
      <c r="H53" s="88"/>
      <c r="I53" s="88"/>
      <c r="J53" s="88"/>
    </row>
    <row r="54" spans="2:10">
      <c r="B54" s="88"/>
      <c r="C54" s="102"/>
      <c r="D54" s="88"/>
      <c r="E54" s="120"/>
      <c r="F54" s="88"/>
      <c r="G54" s="88"/>
      <c r="H54" s="88"/>
      <c r="I54" s="88"/>
      <c r="J54" s="88"/>
    </row>
    <row r="55" spans="2:10">
      <c r="B55" s="88"/>
      <c r="C55" s="102"/>
      <c r="D55" s="88"/>
      <c r="E55" s="120"/>
      <c r="F55" s="88"/>
      <c r="G55" s="88"/>
      <c r="H55" s="88"/>
      <c r="I55" s="88"/>
      <c r="J55" s="88"/>
    </row>
    <row r="56" spans="2:10">
      <c r="B56" s="88"/>
      <c r="C56" s="102"/>
      <c r="D56" s="88"/>
      <c r="E56" s="120"/>
      <c r="F56" s="88"/>
      <c r="G56" s="88"/>
      <c r="H56" s="88"/>
      <c r="I56" s="88"/>
      <c r="J56" s="88"/>
    </row>
    <row r="57" spans="2:10">
      <c r="B57" s="88"/>
      <c r="C57" s="102"/>
      <c r="D57" s="88"/>
      <c r="E57" s="120"/>
      <c r="F57" s="88"/>
      <c r="G57" s="88"/>
      <c r="H57" s="88"/>
      <c r="I57" s="88"/>
      <c r="J57" s="88"/>
    </row>
    <row r="58" spans="2:10">
      <c r="B58" s="88"/>
      <c r="C58" s="102"/>
      <c r="D58" s="88"/>
      <c r="E58" s="120"/>
      <c r="F58" s="88"/>
      <c r="G58" s="88"/>
      <c r="H58" s="88"/>
      <c r="I58" s="88"/>
      <c r="J58" s="88"/>
    </row>
    <row r="59" spans="2:10">
      <c r="B59" s="88"/>
      <c r="C59" s="102"/>
      <c r="D59" s="88"/>
      <c r="E59" s="120"/>
      <c r="F59" s="88"/>
      <c r="G59" s="88"/>
      <c r="H59" s="88"/>
      <c r="I59" s="88"/>
      <c r="J59" s="88"/>
    </row>
    <row r="60" spans="2:10">
      <c r="B60" s="88"/>
      <c r="C60" s="102"/>
      <c r="D60" s="88"/>
      <c r="E60" s="120"/>
      <c r="F60" s="88"/>
      <c r="G60" s="88"/>
      <c r="H60" s="88"/>
      <c r="I60" s="88"/>
      <c r="J60" s="88"/>
    </row>
    <row r="61" spans="2:10">
      <c r="B61" s="88"/>
      <c r="C61" s="102"/>
      <c r="D61" s="88"/>
      <c r="E61" s="120"/>
      <c r="F61" s="88"/>
      <c r="G61" s="88"/>
      <c r="H61" s="88"/>
      <c r="I61" s="88"/>
      <c r="J61" s="88"/>
    </row>
    <row r="62" spans="2:10">
      <c r="B62" s="88"/>
      <c r="C62" s="102"/>
      <c r="D62" s="88"/>
      <c r="E62" s="120"/>
      <c r="F62" s="88"/>
      <c r="G62" s="88"/>
      <c r="H62" s="88"/>
      <c r="I62" s="88"/>
      <c r="J62" s="88"/>
    </row>
    <row r="63" spans="2:10">
      <c r="B63" s="88"/>
      <c r="C63" s="102"/>
      <c r="D63" s="88"/>
      <c r="E63" s="120"/>
      <c r="F63" s="88"/>
      <c r="G63" s="88"/>
      <c r="H63" s="88"/>
      <c r="I63" s="88"/>
      <c r="J63" s="88"/>
    </row>
    <row r="64" spans="2:10">
      <c r="B64" s="88"/>
      <c r="C64" s="102"/>
      <c r="D64" s="88"/>
      <c r="E64" s="120"/>
      <c r="F64" s="88"/>
      <c r="G64" s="88"/>
      <c r="H64" s="88"/>
      <c r="I64" s="88"/>
      <c r="J64" s="88"/>
    </row>
    <row r="65" spans="2:10">
      <c r="B65" s="88"/>
      <c r="C65" s="102"/>
      <c r="D65" s="88"/>
      <c r="E65" s="120"/>
      <c r="F65" s="88"/>
      <c r="G65" s="88"/>
      <c r="H65" s="88"/>
      <c r="I65" s="88"/>
      <c r="J65" s="88"/>
    </row>
    <row r="66" spans="2:10">
      <c r="B66" s="88"/>
      <c r="C66" s="102"/>
      <c r="D66" s="88"/>
      <c r="E66" s="120"/>
      <c r="F66" s="88"/>
      <c r="G66" s="88"/>
      <c r="H66" s="88"/>
      <c r="I66" s="88"/>
      <c r="J66" s="88"/>
    </row>
    <row r="67" spans="2:10">
      <c r="B67" s="88"/>
      <c r="C67" s="102"/>
      <c r="D67" s="88"/>
      <c r="E67" s="120"/>
      <c r="F67" s="88"/>
      <c r="G67" s="88"/>
      <c r="H67" s="88"/>
      <c r="I67" s="88"/>
      <c r="J67" s="88"/>
    </row>
    <row r="68" spans="2:10">
      <c r="B68" s="88"/>
      <c r="C68" s="102"/>
      <c r="D68" s="88"/>
      <c r="E68" s="120"/>
      <c r="F68" s="88"/>
      <c r="G68" s="88"/>
      <c r="H68" s="88"/>
      <c r="I68" s="88"/>
      <c r="J68" s="88"/>
    </row>
    <row r="69" spans="2:10">
      <c r="B69" s="88"/>
      <c r="C69" s="102"/>
      <c r="D69" s="88"/>
      <c r="E69" s="120"/>
      <c r="F69" s="88"/>
      <c r="G69" s="88"/>
      <c r="H69" s="88"/>
      <c r="I69" s="88"/>
      <c r="J69" s="88"/>
    </row>
    <row r="70" spans="2:10">
      <c r="B70" s="88"/>
      <c r="C70" s="102"/>
      <c r="D70" s="88"/>
      <c r="E70" s="120"/>
      <c r="F70" s="88"/>
      <c r="G70" s="88"/>
      <c r="H70" s="88"/>
      <c r="I70" s="88"/>
      <c r="J70" s="88"/>
    </row>
    <row r="71" spans="2:10">
      <c r="B71" s="88"/>
      <c r="C71" s="102"/>
      <c r="D71" s="88"/>
      <c r="E71" s="120"/>
      <c r="F71" s="88"/>
      <c r="G71" s="88"/>
      <c r="H71" s="88"/>
      <c r="I71" s="88"/>
      <c r="J71" s="88"/>
    </row>
    <row r="72" spans="2:10">
      <c r="B72" s="88"/>
      <c r="C72" s="102"/>
      <c r="D72" s="88"/>
      <c r="E72" s="120"/>
      <c r="F72" s="88"/>
      <c r="G72" s="88"/>
      <c r="H72" s="88"/>
      <c r="I72" s="88"/>
      <c r="J72" s="88"/>
    </row>
    <row r="73" spans="2:10">
      <c r="B73" s="88"/>
      <c r="C73" s="102"/>
      <c r="D73" s="88"/>
      <c r="E73" s="120"/>
      <c r="F73" s="88"/>
      <c r="G73" s="88"/>
      <c r="H73" s="88"/>
      <c r="I73" s="88"/>
      <c r="J73" s="88"/>
    </row>
    <row r="74" spans="2:10">
      <c r="B74" s="88"/>
      <c r="C74" s="102"/>
      <c r="D74" s="88"/>
      <c r="E74" s="120"/>
      <c r="F74" s="88"/>
      <c r="G74" s="88"/>
      <c r="H74" s="88"/>
      <c r="I74" s="88"/>
      <c r="J74" s="88"/>
    </row>
    <row r="75" spans="2:10">
      <c r="B75" s="88"/>
      <c r="C75" s="102"/>
      <c r="D75" s="88"/>
      <c r="E75" s="120"/>
      <c r="F75" s="88"/>
      <c r="G75" s="88"/>
      <c r="H75" s="88"/>
      <c r="I75" s="88"/>
      <c r="J75" s="88"/>
    </row>
    <row r="76" spans="2:10">
      <c r="B76" s="88"/>
      <c r="C76" s="102"/>
      <c r="D76" s="88"/>
      <c r="E76" s="120"/>
      <c r="F76" s="88"/>
      <c r="G76" s="88"/>
      <c r="H76" s="88"/>
      <c r="I76" s="88"/>
      <c r="J76" s="88"/>
    </row>
    <row r="77" spans="2:10">
      <c r="B77" s="88"/>
      <c r="C77" s="102"/>
      <c r="D77" s="88"/>
      <c r="E77" s="120"/>
      <c r="F77" s="88"/>
      <c r="G77" s="88"/>
      <c r="H77" s="88"/>
      <c r="I77" s="88"/>
      <c r="J77" s="88"/>
    </row>
    <row r="78" spans="2:10">
      <c r="B78" s="88"/>
      <c r="C78" s="102"/>
      <c r="D78" s="88"/>
      <c r="E78" s="120"/>
      <c r="F78" s="88"/>
      <c r="G78" s="88"/>
      <c r="H78" s="88"/>
      <c r="I78" s="88"/>
      <c r="J78" s="88"/>
    </row>
    <row r="79" spans="2:10">
      <c r="B79" s="88"/>
      <c r="C79" s="102"/>
      <c r="D79" s="88"/>
      <c r="E79" s="120"/>
      <c r="F79" s="88"/>
      <c r="G79" s="88"/>
      <c r="H79" s="88"/>
      <c r="I79" s="88"/>
      <c r="J79" s="88"/>
    </row>
    <row r="80" spans="2:10">
      <c r="B80" s="88"/>
      <c r="C80" s="102"/>
      <c r="D80" s="88"/>
      <c r="E80" s="120"/>
      <c r="F80" s="88"/>
      <c r="G80" s="88"/>
      <c r="H80" s="88"/>
      <c r="I80" s="88"/>
      <c r="J80" s="88"/>
    </row>
    <row r="81" spans="2:10">
      <c r="B81" s="88"/>
      <c r="C81" s="102"/>
      <c r="D81" s="88"/>
      <c r="E81" s="120"/>
      <c r="F81" s="88"/>
      <c r="G81" s="88"/>
      <c r="H81" s="88"/>
      <c r="I81" s="88"/>
      <c r="J81" s="88"/>
    </row>
    <row r="82" spans="2:10">
      <c r="B82" s="88"/>
      <c r="C82" s="102"/>
      <c r="D82" s="88"/>
      <c r="E82" s="120"/>
      <c r="F82" s="88"/>
      <c r="G82" s="88"/>
      <c r="H82" s="88"/>
      <c r="I82" s="88"/>
      <c r="J82" s="88"/>
    </row>
    <row r="83" spans="2:10">
      <c r="B83" s="88"/>
      <c r="C83" s="102"/>
      <c r="D83" s="88"/>
      <c r="E83" s="120"/>
      <c r="F83" s="88"/>
      <c r="G83" s="88"/>
      <c r="H83" s="88"/>
      <c r="I83" s="88"/>
      <c r="J83" s="88"/>
    </row>
    <row r="84" spans="2:10">
      <c r="B84" s="88"/>
      <c r="C84" s="102"/>
      <c r="D84" s="88"/>
      <c r="E84" s="120"/>
      <c r="F84" s="88"/>
      <c r="G84" s="88"/>
      <c r="H84" s="88"/>
      <c r="I84" s="88"/>
      <c r="J84" s="88"/>
    </row>
    <row r="85" spans="2:10">
      <c r="B85" s="88"/>
      <c r="C85" s="102"/>
      <c r="D85" s="88"/>
      <c r="E85" s="120"/>
      <c r="F85" s="88"/>
      <c r="G85" s="88"/>
      <c r="H85" s="88"/>
      <c r="I85" s="88"/>
      <c r="J85" s="88"/>
    </row>
    <row r="86" spans="2:10">
      <c r="B86" s="88"/>
      <c r="C86" s="102"/>
      <c r="D86" s="88"/>
      <c r="E86" s="120"/>
      <c r="F86" s="88"/>
      <c r="G86" s="88"/>
      <c r="H86" s="88"/>
      <c r="I86" s="88"/>
      <c r="J86" s="88"/>
    </row>
    <row r="87" spans="2:10">
      <c r="B87" s="88"/>
      <c r="C87" s="102"/>
      <c r="D87" s="88"/>
      <c r="E87" s="120"/>
      <c r="F87" s="88"/>
      <c r="G87" s="88"/>
      <c r="H87" s="88"/>
      <c r="I87" s="88"/>
      <c r="J87" s="88"/>
    </row>
    <row r="88" spans="2:10">
      <c r="B88" s="88"/>
      <c r="C88" s="102"/>
      <c r="D88" s="88"/>
      <c r="E88" s="120"/>
      <c r="F88" s="88"/>
      <c r="G88" s="88"/>
      <c r="H88" s="88"/>
      <c r="I88" s="88"/>
      <c r="J88" s="88"/>
    </row>
    <row r="89" spans="2:10">
      <c r="B89" s="88"/>
      <c r="C89" s="102"/>
      <c r="D89" s="88"/>
      <c r="E89" s="120"/>
      <c r="F89" s="88"/>
      <c r="G89" s="88"/>
      <c r="H89" s="88"/>
      <c r="I89" s="88"/>
      <c r="J89" s="88"/>
    </row>
    <row r="90" spans="2:10">
      <c r="B90" s="88"/>
      <c r="C90" s="102"/>
      <c r="D90" s="88"/>
      <c r="E90" s="120"/>
      <c r="F90" s="88"/>
      <c r="G90" s="88"/>
      <c r="H90" s="88"/>
      <c r="I90" s="88"/>
      <c r="J90" s="88"/>
    </row>
    <row r="91" spans="2:10">
      <c r="B91" s="88"/>
      <c r="C91" s="102"/>
      <c r="D91" s="88"/>
      <c r="E91" s="120"/>
      <c r="F91" s="88"/>
      <c r="G91" s="88"/>
      <c r="H91" s="88"/>
      <c r="I91" s="88"/>
      <c r="J91" s="88"/>
    </row>
    <row r="92" spans="2:10">
      <c r="B92" s="88"/>
      <c r="C92" s="102"/>
      <c r="D92" s="88"/>
      <c r="E92" s="120"/>
      <c r="F92" s="88"/>
      <c r="G92" s="88"/>
      <c r="H92" s="88"/>
      <c r="I92" s="88"/>
      <c r="J92" s="88"/>
    </row>
    <row r="93" spans="2:10">
      <c r="B93" s="88"/>
      <c r="C93" s="102"/>
      <c r="D93" s="88"/>
      <c r="E93" s="120"/>
      <c r="F93" s="88"/>
      <c r="G93" s="88"/>
      <c r="H93" s="88"/>
      <c r="I93" s="88"/>
      <c r="J93" s="88"/>
    </row>
    <row r="94" spans="2:10">
      <c r="B94" s="88"/>
      <c r="C94" s="102"/>
      <c r="D94" s="88"/>
      <c r="E94" s="120"/>
      <c r="F94" s="88"/>
      <c r="G94" s="88"/>
      <c r="H94" s="88"/>
      <c r="I94" s="88"/>
      <c r="J94" s="88"/>
    </row>
    <row r="95" spans="2:10">
      <c r="B95" s="88"/>
      <c r="C95" s="102"/>
      <c r="D95" s="88"/>
      <c r="E95" s="120"/>
      <c r="F95" s="88"/>
      <c r="G95" s="88"/>
      <c r="H95" s="88"/>
      <c r="I95" s="88"/>
      <c r="J95" s="88"/>
    </row>
    <row r="96" spans="2:10">
      <c r="B96" s="88"/>
      <c r="C96" s="102"/>
      <c r="D96" s="88"/>
      <c r="E96" s="120"/>
      <c r="F96" s="88"/>
      <c r="G96" s="88"/>
      <c r="H96" s="88"/>
      <c r="I96" s="88"/>
      <c r="J96" s="88"/>
    </row>
    <row r="97" spans="2:10">
      <c r="B97" s="88"/>
      <c r="C97" s="102"/>
      <c r="D97" s="88"/>
      <c r="E97" s="120"/>
      <c r="F97" s="88"/>
      <c r="G97" s="88"/>
      <c r="H97" s="88"/>
      <c r="I97" s="88"/>
      <c r="J97" s="88"/>
    </row>
    <row r="98" spans="2:10">
      <c r="B98" s="88"/>
      <c r="C98" s="102"/>
      <c r="D98" s="88"/>
      <c r="E98" s="120"/>
      <c r="F98" s="88"/>
      <c r="G98" s="88"/>
      <c r="H98" s="88"/>
      <c r="I98" s="88"/>
      <c r="J98" s="88"/>
    </row>
    <row r="99" spans="2:10">
      <c r="B99" s="88"/>
      <c r="C99" s="102"/>
      <c r="D99" s="88"/>
      <c r="E99" s="120"/>
      <c r="F99" s="88"/>
      <c r="G99" s="88"/>
      <c r="H99" s="88"/>
      <c r="I99" s="88"/>
      <c r="J99" s="88"/>
    </row>
    <row r="100" spans="2:10">
      <c r="B100" s="88"/>
      <c r="C100" s="102"/>
      <c r="D100" s="88"/>
      <c r="E100" s="120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94"/>
      <c r="C120" s="94"/>
      <c r="D120" s="95"/>
      <c r="E120" s="95"/>
      <c r="F120" s="112"/>
      <c r="G120" s="112"/>
      <c r="H120" s="112"/>
      <c r="I120" s="112"/>
      <c r="J120" s="95"/>
    </row>
    <row r="121" spans="2:10">
      <c r="B121" s="94"/>
      <c r="C121" s="94"/>
      <c r="D121" s="95"/>
      <c r="E121" s="95"/>
      <c r="F121" s="112"/>
      <c r="G121" s="112"/>
      <c r="H121" s="112"/>
      <c r="I121" s="112"/>
      <c r="J121" s="95"/>
    </row>
    <row r="122" spans="2:10">
      <c r="B122" s="94"/>
      <c r="C122" s="94"/>
      <c r="D122" s="95"/>
      <c r="E122" s="95"/>
      <c r="F122" s="112"/>
      <c r="G122" s="112"/>
      <c r="H122" s="112"/>
      <c r="I122" s="112"/>
      <c r="J122" s="95"/>
    </row>
    <row r="123" spans="2:10">
      <c r="B123" s="94"/>
      <c r="C123" s="94"/>
      <c r="D123" s="95"/>
      <c r="E123" s="95"/>
      <c r="F123" s="112"/>
      <c r="G123" s="112"/>
      <c r="H123" s="112"/>
      <c r="I123" s="112"/>
      <c r="J123" s="95"/>
    </row>
    <row r="124" spans="2:10">
      <c r="B124" s="94"/>
      <c r="C124" s="94"/>
      <c r="D124" s="95"/>
      <c r="E124" s="95"/>
      <c r="F124" s="112"/>
      <c r="G124" s="112"/>
      <c r="H124" s="112"/>
      <c r="I124" s="112"/>
      <c r="J124" s="95"/>
    </row>
    <row r="125" spans="2:10">
      <c r="B125" s="94"/>
      <c r="C125" s="94"/>
      <c r="D125" s="95"/>
      <c r="E125" s="95"/>
      <c r="F125" s="112"/>
      <c r="G125" s="112"/>
      <c r="H125" s="112"/>
      <c r="I125" s="112"/>
      <c r="J125" s="95"/>
    </row>
    <row r="126" spans="2:10">
      <c r="B126" s="94"/>
      <c r="C126" s="94"/>
      <c r="D126" s="95"/>
      <c r="E126" s="95"/>
      <c r="F126" s="112"/>
      <c r="G126" s="112"/>
      <c r="H126" s="112"/>
      <c r="I126" s="112"/>
      <c r="J126" s="95"/>
    </row>
    <row r="127" spans="2:10">
      <c r="B127" s="94"/>
      <c r="C127" s="94"/>
      <c r="D127" s="95"/>
      <c r="E127" s="95"/>
      <c r="F127" s="112"/>
      <c r="G127" s="112"/>
      <c r="H127" s="112"/>
      <c r="I127" s="112"/>
      <c r="J127" s="95"/>
    </row>
    <row r="128" spans="2:10">
      <c r="B128" s="94"/>
      <c r="C128" s="94"/>
      <c r="D128" s="95"/>
      <c r="E128" s="95"/>
      <c r="F128" s="112"/>
      <c r="G128" s="112"/>
      <c r="H128" s="112"/>
      <c r="I128" s="112"/>
      <c r="J128" s="95"/>
    </row>
    <row r="129" spans="2:10">
      <c r="B129" s="94"/>
      <c r="C129" s="94"/>
      <c r="D129" s="95"/>
      <c r="E129" s="95"/>
      <c r="F129" s="112"/>
      <c r="G129" s="112"/>
      <c r="H129" s="112"/>
      <c r="I129" s="112"/>
      <c r="J129" s="95"/>
    </row>
    <row r="130" spans="2:10">
      <c r="B130" s="94"/>
      <c r="C130" s="94"/>
      <c r="D130" s="95"/>
      <c r="E130" s="95"/>
      <c r="F130" s="112"/>
      <c r="G130" s="112"/>
      <c r="H130" s="112"/>
      <c r="I130" s="112"/>
      <c r="J130" s="95"/>
    </row>
    <row r="131" spans="2:10">
      <c r="B131" s="94"/>
      <c r="C131" s="94"/>
      <c r="D131" s="95"/>
      <c r="E131" s="95"/>
      <c r="F131" s="112"/>
      <c r="G131" s="112"/>
      <c r="H131" s="112"/>
      <c r="I131" s="112"/>
      <c r="J131" s="95"/>
    </row>
    <row r="132" spans="2:10">
      <c r="B132" s="94"/>
      <c r="C132" s="94"/>
      <c r="D132" s="95"/>
      <c r="E132" s="95"/>
      <c r="F132" s="112"/>
      <c r="G132" s="112"/>
      <c r="H132" s="112"/>
      <c r="I132" s="112"/>
      <c r="J132" s="95"/>
    </row>
    <row r="133" spans="2:10">
      <c r="B133" s="94"/>
      <c r="C133" s="94"/>
      <c r="D133" s="95"/>
      <c r="E133" s="95"/>
      <c r="F133" s="112"/>
      <c r="G133" s="112"/>
      <c r="H133" s="112"/>
      <c r="I133" s="112"/>
      <c r="J133" s="95"/>
    </row>
    <row r="134" spans="2:10">
      <c r="B134" s="94"/>
      <c r="C134" s="94"/>
      <c r="D134" s="95"/>
      <c r="E134" s="95"/>
      <c r="F134" s="112"/>
      <c r="G134" s="112"/>
      <c r="H134" s="112"/>
      <c r="I134" s="112"/>
      <c r="J134" s="95"/>
    </row>
    <row r="135" spans="2:10">
      <c r="B135" s="94"/>
      <c r="C135" s="94"/>
      <c r="D135" s="95"/>
      <c r="E135" s="95"/>
      <c r="F135" s="112"/>
      <c r="G135" s="112"/>
      <c r="H135" s="112"/>
      <c r="I135" s="112"/>
      <c r="J135" s="95"/>
    </row>
    <row r="136" spans="2:10">
      <c r="B136" s="94"/>
      <c r="C136" s="94"/>
      <c r="D136" s="95"/>
      <c r="E136" s="95"/>
      <c r="F136" s="112"/>
      <c r="G136" s="112"/>
      <c r="H136" s="112"/>
      <c r="I136" s="112"/>
      <c r="J136" s="95"/>
    </row>
    <row r="137" spans="2:10">
      <c r="B137" s="94"/>
      <c r="C137" s="94"/>
      <c r="D137" s="95"/>
      <c r="E137" s="95"/>
      <c r="F137" s="112"/>
      <c r="G137" s="112"/>
      <c r="H137" s="112"/>
      <c r="I137" s="112"/>
      <c r="J137" s="95"/>
    </row>
    <row r="138" spans="2:10">
      <c r="B138" s="94"/>
      <c r="C138" s="94"/>
      <c r="D138" s="95"/>
      <c r="E138" s="95"/>
      <c r="F138" s="112"/>
      <c r="G138" s="112"/>
      <c r="H138" s="112"/>
      <c r="I138" s="112"/>
      <c r="J138" s="95"/>
    </row>
    <row r="139" spans="2:10">
      <c r="B139" s="94"/>
      <c r="C139" s="94"/>
      <c r="D139" s="95"/>
      <c r="E139" s="95"/>
      <c r="F139" s="112"/>
      <c r="G139" s="112"/>
      <c r="H139" s="112"/>
      <c r="I139" s="112"/>
      <c r="J139" s="95"/>
    </row>
    <row r="140" spans="2:10">
      <c r="B140" s="94"/>
      <c r="C140" s="94"/>
      <c r="D140" s="95"/>
      <c r="E140" s="95"/>
      <c r="F140" s="112"/>
      <c r="G140" s="112"/>
      <c r="H140" s="112"/>
      <c r="I140" s="112"/>
      <c r="J140" s="95"/>
    </row>
    <row r="141" spans="2:10">
      <c r="B141" s="94"/>
      <c r="C141" s="94"/>
      <c r="D141" s="95"/>
      <c r="E141" s="95"/>
      <c r="F141" s="112"/>
      <c r="G141" s="112"/>
      <c r="H141" s="112"/>
      <c r="I141" s="112"/>
      <c r="J141" s="95"/>
    </row>
    <row r="142" spans="2:10">
      <c r="B142" s="94"/>
      <c r="C142" s="94"/>
      <c r="D142" s="95"/>
      <c r="E142" s="95"/>
      <c r="F142" s="112"/>
      <c r="G142" s="112"/>
      <c r="H142" s="112"/>
      <c r="I142" s="112"/>
      <c r="J142" s="95"/>
    </row>
    <row r="143" spans="2:10">
      <c r="B143" s="94"/>
      <c r="C143" s="94"/>
      <c r="D143" s="95"/>
      <c r="E143" s="95"/>
      <c r="F143" s="112"/>
      <c r="G143" s="112"/>
      <c r="H143" s="112"/>
      <c r="I143" s="112"/>
      <c r="J143" s="95"/>
    </row>
    <row r="144" spans="2:10">
      <c r="B144" s="94"/>
      <c r="C144" s="94"/>
      <c r="D144" s="95"/>
      <c r="E144" s="95"/>
      <c r="F144" s="112"/>
      <c r="G144" s="112"/>
      <c r="H144" s="112"/>
      <c r="I144" s="112"/>
      <c r="J144" s="95"/>
    </row>
    <row r="145" spans="2:10">
      <c r="B145" s="94"/>
      <c r="C145" s="94"/>
      <c r="D145" s="95"/>
      <c r="E145" s="95"/>
      <c r="F145" s="112"/>
      <c r="G145" s="112"/>
      <c r="H145" s="112"/>
      <c r="I145" s="112"/>
      <c r="J145" s="95"/>
    </row>
    <row r="146" spans="2:10">
      <c r="B146" s="94"/>
      <c r="C146" s="94"/>
      <c r="D146" s="95"/>
      <c r="E146" s="95"/>
      <c r="F146" s="112"/>
      <c r="G146" s="112"/>
      <c r="H146" s="112"/>
      <c r="I146" s="112"/>
      <c r="J146" s="95"/>
    </row>
    <row r="147" spans="2:10">
      <c r="B147" s="94"/>
      <c r="C147" s="94"/>
      <c r="D147" s="95"/>
      <c r="E147" s="95"/>
      <c r="F147" s="112"/>
      <c r="G147" s="112"/>
      <c r="H147" s="112"/>
      <c r="I147" s="112"/>
      <c r="J147" s="95"/>
    </row>
    <row r="148" spans="2:10">
      <c r="B148" s="94"/>
      <c r="C148" s="94"/>
      <c r="D148" s="95"/>
      <c r="E148" s="95"/>
      <c r="F148" s="112"/>
      <c r="G148" s="112"/>
      <c r="H148" s="112"/>
      <c r="I148" s="112"/>
      <c r="J148" s="95"/>
    </row>
    <row r="149" spans="2:10">
      <c r="B149" s="94"/>
      <c r="C149" s="94"/>
      <c r="D149" s="95"/>
      <c r="E149" s="95"/>
      <c r="F149" s="112"/>
      <c r="G149" s="112"/>
      <c r="H149" s="112"/>
      <c r="I149" s="112"/>
      <c r="J149" s="95"/>
    </row>
    <row r="150" spans="2:10">
      <c r="B150" s="94"/>
      <c r="C150" s="94"/>
      <c r="D150" s="95"/>
      <c r="E150" s="95"/>
      <c r="F150" s="112"/>
      <c r="G150" s="112"/>
      <c r="H150" s="112"/>
      <c r="I150" s="112"/>
      <c r="J150" s="95"/>
    </row>
    <row r="151" spans="2:10">
      <c r="B151" s="94"/>
      <c r="C151" s="94"/>
      <c r="D151" s="95"/>
      <c r="E151" s="95"/>
      <c r="F151" s="112"/>
      <c r="G151" s="112"/>
      <c r="H151" s="112"/>
      <c r="I151" s="112"/>
      <c r="J151" s="95"/>
    </row>
    <row r="152" spans="2:10">
      <c r="B152" s="94"/>
      <c r="C152" s="94"/>
      <c r="D152" s="95"/>
      <c r="E152" s="95"/>
      <c r="F152" s="112"/>
      <c r="G152" s="112"/>
      <c r="H152" s="112"/>
      <c r="I152" s="112"/>
      <c r="J152" s="95"/>
    </row>
    <row r="153" spans="2:10">
      <c r="B153" s="94"/>
      <c r="C153" s="94"/>
      <c r="D153" s="95"/>
      <c r="E153" s="95"/>
      <c r="F153" s="112"/>
      <c r="G153" s="112"/>
      <c r="H153" s="112"/>
      <c r="I153" s="112"/>
      <c r="J153" s="95"/>
    </row>
    <row r="154" spans="2:10">
      <c r="B154" s="94"/>
      <c r="C154" s="94"/>
      <c r="D154" s="95"/>
      <c r="E154" s="95"/>
      <c r="F154" s="112"/>
      <c r="G154" s="112"/>
      <c r="H154" s="112"/>
      <c r="I154" s="112"/>
      <c r="J154" s="95"/>
    </row>
    <row r="155" spans="2:10">
      <c r="B155" s="94"/>
      <c r="C155" s="94"/>
      <c r="D155" s="95"/>
      <c r="E155" s="95"/>
      <c r="F155" s="112"/>
      <c r="G155" s="112"/>
      <c r="H155" s="112"/>
      <c r="I155" s="112"/>
      <c r="J155" s="95"/>
    </row>
    <row r="156" spans="2:10">
      <c r="B156" s="94"/>
      <c r="C156" s="94"/>
      <c r="D156" s="95"/>
      <c r="E156" s="95"/>
      <c r="F156" s="112"/>
      <c r="G156" s="112"/>
      <c r="H156" s="112"/>
      <c r="I156" s="112"/>
      <c r="J156" s="95"/>
    </row>
    <row r="157" spans="2:10">
      <c r="B157" s="94"/>
      <c r="C157" s="94"/>
      <c r="D157" s="95"/>
      <c r="E157" s="95"/>
      <c r="F157" s="112"/>
      <c r="G157" s="112"/>
      <c r="H157" s="112"/>
      <c r="I157" s="112"/>
      <c r="J157" s="95"/>
    </row>
    <row r="158" spans="2:10">
      <c r="B158" s="94"/>
      <c r="C158" s="94"/>
      <c r="D158" s="95"/>
      <c r="E158" s="95"/>
      <c r="F158" s="112"/>
      <c r="G158" s="112"/>
      <c r="H158" s="112"/>
      <c r="I158" s="112"/>
      <c r="J158" s="95"/>
    </row>
    <row r="159" spans="2:10">
      <c r="B159" s="94"/>
      <c r="C159" s="94"/>
      <c r="D159" s="95"/>
      <c r="E159" s="95"/>
      <c r="F159" s="112"/>
      <c r="G159" s="112"/>
      <c r="H159" s="112"/>
      <c r="I159" s="112"/>
      <c r="J159" s="95"/>
    </row>
    <row r="160" spans="2:10">
      <c r="B160" s="94"/>
      <c r="C160" s="94"/>
      <c r="D160" s="95"/>
      <c r="E160" s="95"/>
      <c r="F160" s="112"/>
      <c r="G160" s="112"/>
      <c r="H160" s="112"/>
      <c r="I160" s="112"/>
      <c r="J160" s="95"/>
    </row>
    <row r="161" spans="2:10">
      <c r="B161" s="94"/>
      <c r="C161" s="94"/>
      <c r="D161" s="95"/>
      <c r="E161" s="95"/>
      <c r="F161" s="112"/>
      <c r="G161" s="112"/>
      <c r="H161" s="112"/>
      <c r="I161" s="112"/>
      <c r="J161" s="95"/>
    </row>
    <row r="162" spans="2:10">
      <c r="B162" s="94"/>
      <c r="C162" s="94"/>
      <c r="D162" s="95"/>
      <c r="E162" s="95"/>
      <c r="F162" s="112"/>
      <c r="G162" s="112"/>
      <c r="H162" s="112"/>
      <c r="I162" s="112"/>
      <c r="J162" s="95"/>
    </row>
    <row r="163" spans="2:10">
      <c r="B163" s="94"/>
      <c r="C163" s="94"/>
      <c r="D163" s="95"/>
      <c r="E163" s="95"/>
      <c r="F163" s="112"/>
      <c r="G163" s="112"/>
      <c r="H163" s="112"/>
      <c r="I163" s="112"/>
      <c r="J163" s="95"/>
    </row>
    <row r="164" spans="2:10">
      <c r="B164" s="94"/>
      <c r="C164" s="94"/>
      <c r="D164" s="95"/>
      <c r="E164" s="95"/>
      <c r="F164" s="112"/>
      <c r="G164" s="112"/>
      <c r="H164" s="112"/>
      <c r="I164" s="112"/>
      <c r="J164" s="95"/>
    </row>
    <row r="165" spans="2:10">
      <c r="B165" s="94"/>
      <c r="C165" s="94"/>
      <c r="D165" s="95"/>
      <c r="E165" s="95"/>
      <c r="F165" s="112"/>
      <c r="G165" s="112"/>
      <c r="H165" s="112"/>
      <c r="I165" s="112"/>
      <c r="J165" s="95"/>
    </row>
    <row r="166" spans="2:10">
      <c r="B166" s="94"/>
      <c r="C166" s="94"/>
      <c r="D166" s="95"/>
      <c r="E166" s="95"/>
      <c r="F166" s="112"/>
      <c r="G166" s="112"/>
      <c r="H166" s="112"/>
      <c r="I166" s="112"/>
      <c r="J166" s="95"/>
    </row>
    <row r="167" spans="2:10">
      <c r="B167" s="94"/>
      <c r="C167" s="94"/>
      <c r="D167" s="95"/>
      <c r="E167" s="95"/>
      <c r="F167" s="112"/>
      <c r="G167" s="112"/>
      <c r="H167" s="112"/>
      <c r="I167" s="112"/>
      <c r="J167" s="95"/>
    </row>
    <row r="168" spans="2:10">
      <c r="B168" s="94"/>
      <c r="C168" s="94"/>
      <c r="D168" s="95"/>
      <c r="E168" s="95"/>
      <c r="F168" s="112"/>
      <c r="G168" s="112"/>
      <c r="H168" s="112"/>
      <c r="I168" s="112"/>
      <c r="J168" s="95"/>
    </row>
    <row r="169" spans="2:10">
      <c r="B169" s="94"/>
      <c r="C169" s="94"/>
      <c r="D169" s="95"/>
      <c r="E169" s="95"/>
      <c r="F169" s="112"/>
      <c r="G169" s="112"/>
      <c r="H169" s="112"/>
      <c r="I169" s="112"/>
      <c r="J169" s="95"/>
    </row>
    <row r="170" spans="2:10">
      <c r="B170" s="94"/>
      <c r="C170" s="94"/>
      <c r="D170" s="95"/>
      <c r="E170" s="95"/>
      <c r="F170" s="112"/>
      <c r="G170" s="112"/>
      <c r="H170" s="112"/>
      <c r="I170" s="112"/>
      <c r="J170" s="95"/>
    </row>
    <row r="171" spans="2:10">
      <c r="B171" s="94"/>
      <c r="C171" s="94"/>
      <c r="D171" s="95"/>
      <c r="E171" s="95"/>
      <c r="F171" s="112"/>
      <c r="G171" s="112"/>
      <c r="H171" s="112"/>
      <c r="I171" s="112"/>
      <c r="J171" s="95"/>
    </row>
    <row r="172" spans="2:10">
      <c r="B172" s="94"/>
      <c r="C172" s="94"/>
      <c r="D172" s="95"/>
      <c r="E172" s="95"/>
      <c r="F172" s="112"/>
      <c r="G172" s="112"/>
      <c r="H172" s="112"/>
      <c r="I172" s="112"/>
      <c r="J172" s="95"/>
    </row>
    <row r="173" spans="2:10">
      <c r="B173" s="94"/>
      <c r="C173" s="94"/>
      <c r="D173" s="95"/>
      <c r="E173" s="95"/>
      <c r="F173" s="112"/>
      <c r="G173" s="112"/>
      <c r="H173" s="112"/>
      <c r="I173" s="112"/>
      <c r="J173" s="95"/>
    </row>
    <row r="174" spans="2:10">
      <c r="B174" s="94"/>
      <c r="C174" s="94"/>
      <c r="D174" s="95"/>
      <c r="E174" s="95"/>
      <c r="F174" s="112"/>
      <c r="G174" s="112"/>
      <c r="H174" s="112"/>
      <c r="I174" s="112"/>
      <c r="J174" s="95"/>
    </row>
    <row r="175" spans="2:10">
      <c r="B175" s="94"/>
      <c r="C175" s="94"/>
      <c r="D175" s="95"/>
      <c r="E175" s="95"/>
      <c r="F175" s="112"/>
      <c r="G175" s="112"/>
      <c r="H175" s="112"/>
      <c r="I175" s="112"/>
      <c r="J175" s="95"/>
    </row>
    <row r="176" spans="2:10">
      <c r="B176" s="94"/>
      <c r="C176" s="94"/>
      <c r="D176" s="95"/>
      <c r="E176" s="95"/>
      <c r="F176" s="112"/>
      <c r="G176" s="112"/>
      <c r="H176" s="112"/>
      <c r="I176" s="112"/>
      <c r="J176" s="95"/>
    </row>
    <row r="177" spans="2:10">
      <c r="B177" s="94"/>
      <c r="C177" s="94"/>
      <c r="D177" s="95"/>
      <c r="E177" s="95"/>
      <c r="F177" s="112"/>
      <c r="G177" s="112"/>
      <c r="H177" s="112"/>
      <c r="I177" s="112"/>
      <c r="J177" s="95"/>
    </row>
    <row r="178" spans="2:10">
      <c r="B178" s="94"/>
      <c r="C178" s="94"/>
      <c r="D178" s="95"/>
      <c r="E178" s="95"/>
      <c r="F178" s="112"/>
      <c r="G178" s="112"/>
      <c r="H178" s="112"/>
      <c r="I178" s="112"/>
      <c r="J178" s="95"/>
    </row>
    <row r="179" spans="2:10">
      <c r="B179" s="94"/>
      <c r="C179" s="94"/>
      <c r="D179" s="95"/>
      <c r="E179" s="95"/>
      <c r="F179" s="112"/>
      <c r="G179" s="112"/>
      <c r="H179" s="112"/>
      <c r="I179" s="112"/>
      <c r="J179" s="95"/>
    </row>
    <row r="180" spans="2:10">
      <c r="B180" s="94"/>
      <c r="C180" s="94"/>
      <c r="D180" s="95"/>
      <c r="E180" s="95"/>
      <c r="F180" s="112"/>
      <c r="G180" s="112"/>
      <c r="H180" s="112"/>
      <c r="I180" s="112"/>
      <c r="J180" s="95"/>
    </row>
    <row r="181" spans="2:10">
      <c r="B181" s="94"/>
      <c r="C181" s="94"/>
      <c r="D181" s="95"/>
      <c r="E181" s="95"/>
      <c r="F181" s="112"/>
      <c r="G181" s="112"/>
      <c r="H181" s="112"/>
      <c r="I181" s="112"/>
      <c r="J181" s="95"/>
    </row>
    <row r="182" spans="2:10">
      <c r="B182" s="94"/>
      <c r="C182" s="94"/>
      <c r="D182" s="95"/>
      <c r="E182" s="95"/>
      <c r="F182" s="112"/>
      <c r="G182" s="112"/>
      <c r="H182" s="112"/>
      <c r="I182" s="112"/>
      <c r="J182" s="95"/>
    </row>
    <row r="183" spans="2:10">
      <c r="B183" s="94"/>
      <c r="C183" s="94"/>
      <c r="D183" s="95"/>
      <c r="E183" s="95"/>
      <c r="F183" s="112"/>
      <c r="G183" s="112"/>
      <c r="H183" s="112"/>
      <c r="I183" s="112"/>
      <c r="J183" s="95"/>
    </row>
    <row r="184" spans="2:10">
      <c r="B184" s="94"/>
      <c r="C184" s="94"/>
      <c r="D184" s="95"/>
      <c r="E184" s="95"/>
      <c r="F184" s="112"/>
      <c r="G184" s="112"/>
      <c r="H184" s="112"/>
      <c r="I184" s="112"/>
      <c r="J184" s="95"/>
    </row>
    <row r="185" spans="2:10">
      <c r="B185" s="94"/>
      <c r="C185" s="94"/>
      <c r="D185" s="95"/>
      <c r="E185" s="95"/>
      <c r="F185" s="112"/>
      <c r="G185" s="112"/>
      <c r="H185" s="112"/>
      <c r="I185" s="112"/>
      <c r="J185" s="95"/>
    </row>
    <row r="186" spans="2:10">
      <c r="B186" s="94"/>
      <c r="C186" s="94"/>
      <c r="D186" s="95"/>
      <c r="E186" s="95"/>
      <c r="F186" s="112"/>
      <c r="G186" s="112"/>
      <c r="H186" s="112"/>
      <c r="I186" s="112"/>
      <c r="J186" s="95"/>
    </row>
    <row r="187" spans="2:10">
      <c r="B187" s="94"/>
      <c r="C187" s="94"/>
      <c r="D187" s="95"/>
      <c r="E187" s="95"/>
      <c r="F187" s="112"/>
      <c r="G187" s="112"/>
      <c r="H187" s="112"/>
      <c r="I187" s="112"/>
      <c r="J187" s="95"/>
    </row>
    <row r="188" spans="2:10">
      <c r="B188" s="94"/>
      <c r="C188" s="94"/>
      <c r="D188" s="95"/>
      <c r="E188" s="95"/>
      <c r="F188" s="112"/>
      <c r="G188" s="112"/>
      <c r="H188" s="112"/>
      <c r="I188" s="112"/>
      <c r="J188" s="95"/>
    </row>
    <row r="189" spans="2:10">
      <c r="B189" s="94"/>
      <c r="C189" s="94"/>
      <c r="D189" s="95"/>
      <c r="E189" s="95"/>
      <c r="F189" s="112"/>
      <c r="G189" s="112"/>
      <c r="H189" s="112"/>
      <c r="I189" s="112"/>
      <c r="J189" s="95"/>
    </row>
    <row r="190" spans="2:10">
      <c r="B190" s="94"/>
      <c r="C190" s="94"/>
      <c r="D190" s="95"/>
      <c r="E190" s="95"/>
      <c r="F190" s="112"/>
      <c r="G190" s="112"/>
      <c r="H190" s="112"/>
      <c r="I190" s="112"/>
      <c r="J190" s="95"/>
    </row>
    <row r="191" spans="2:10">
      <c r="B191" s="94"/>
      <c r="C191" s="94"/>
      <c r="D191" s="95"/>
      <c r="E191" s="95"/>
      <c r="F191" s="112"/>
      <c r="G191" s="112"/>
      <c r="H191" s="112"/>
      <c r="I191" s="112"/>
      <c r="J191" s="95"/>
    </row>
    <row r="192" spans="2:10">
      <c r="B192" s="94"/>
      <c r="C192" s="94"/>
      <c r="D192" s="95"/>
      <c r="E192" s="95"/>
      <c r="F192" s="112"/>
      <c r="G192" s="112"/>
      <c r="H192" s="112"/>
      <c r="I192" s="112"/>
      <c r="J192" s="95"/>
    </row>
    <row r="193" spans="2:10">
      <c r="B193" s="94"/>
      <c r="C193" s="94"/>
      <c r="D193" s="95"/>
      <c r="E193" s="95"/>
      <c r="F193" s="112"/>
      <c r="G193" s="112"/>
      <c r="H193" s="112"/>
      <c r="I193" s="112"/>
      <c r="J193" s="95"/>
    </row>
    <row r="194" spans="2:10">
      <c r="B194" s="94"/>
      <c r="C194" s="94"/>
      <c r="D194" s="95"/>
      <c r="E194" s="95"/>
      <c r="F194" s="112"/>
      <c r="G194" s="112"/>
      <c r="H194" s="112"/>
      <c r="I194" s="112"/>
      <c r="J194" s="95"/>
    </row>
    <row r="195" spans="2:10">
      <c r="B195" s="94"/>
      <c r="C195" s="94"/>
      <c r="D195" s="95"/>
      <c r="E195" s="95"/>
      <c r="F195" s="112"/>
      <c r="G195" s="112"/>
      <c r="H195" s="112"/>
      <c r="I195" s="112"/>
      <c r="J195" s="95"/>
    </row>
    <row r="196" spans="2:10">
      <c r="B196" s="94"/>
      <c r="C196" s="94"/>
      <c r="D196" s="95"/>
      <c r="E196" s="95"/>
      <c r="F196" s="112"/>
      <c r="G196" s="112"/>
      <c r="H196" s="112"/>
      <c r="I196" s="112"/>
      <c r="J196" s="95"/>
    </row>
    <row r="197" spans="2:10">
      <c r="B197" s="94"/>
      <c r="C197" s="94"/>
      <c r="D197" s="95"/>
      <c r="E197" s="95"/>
      <c r="F197" s="112"/>
      <c r="G197" s="112"/>
      <c r="H197" s="112"/>
      <c r="I197" s="112"/>
      <c r="J197" s="95"/>
    </row>
    <row r="198" spans="2:10">
      <c r="B198" s="94"/>
      <c r="C198" s="94"/>
      <c r="D198" s="95"/>
      <c r="E198" s="95"/>
      <c r="F198" s="112"/>
      <c r="G198" s="112"/>
      <c r="H198" s="112"/>
      <c r="I198" s="112"/>
      <c r="J198" s="95"/>
    </row>
    <row r="199" spans="2:10">
      <c r="B199" s="94"/>
      <c r="C199" s="94"/>
      <c r="D199" s="95"/>
      <c r="E199" s="95"/>
      <c r="F199" s="112"/>
      <c r="G199" s="112"/>
      <c r="H199" s="112"/>
      <c r="I199" s="112"/>
      <c r="J199" s="95"/>
    </row>
    <row r="200" spans="2:10">
      <c r="B200" s="94"/>
      <c r="C200" s="94"/>
      <c r="D200" s="95"/>
      <c r="E200" s="95"/>
      <c r="F200" s="112"/>
      <c r="G200" s="112"/>
      <c r="H200" s="112"/>
      <c r="I200" s="112"/>
      <c r="J200" s="9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145</v>
      </c>
      <c r="C1" s="46" t="s" vm="1">
        <v>229</v>
      </c>
    </row>
    <row r="2" spans="2:11">
      <c r="B2" s="46" t="s">
        <v>144</v>
      </c>
      <c r="C2" s="46" t="s">
        <v>230</v>
      </c>
    </row>
    <row r="3" spans="2:11">
      <c r="B3" s="46" t="s">
        <v>146</v>
      </c>
      <c r="C3" s="46" t="s">
        <v>231</v>
      </c>
    </row>
    <row r="4" spans="2:11">
      <c r="B4" s="46" t="s">
        <v>147</v>
      </c>
      <c r="C4" s="46">
        <v>9455</v>
      </c>
    </row>
    <row r="6" spans="2:11" ht="26.25" customHeight="1">
      <c r="B6" s="136" t="s">
        <v>177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1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55</v>
      </c>
      <c r="I7" s="49" t="s">
        <v>110</v>
      </c>
      <c r="J7" s="49" t="s">
        <v>148</v>
      </c>
      <c r="K7" s="64" t="s">
        <v>149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2815</v>
      </c>
      <c r="C10" s="88"/>
      <c r="D10" s="88"/>
      <c r="E10" s="88"/>
      <c r="F10" s="88"/>
      <c r="G10" s="88"/>
      <c r="H10" s="88"/>
      <c r="I10" s="108">
        <v>0</v>
      </c>
      <c r="J10" s="109">
        <v>0</v>
      </c>
      <c r="K10" s="109">
        <v>0</v>
      </c>
    </row>
    <row r="11" spans="2:11" ht="21" customHeight="1">
      <c r="B11" s="119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9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94"/>
      <c r="C110" s="94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4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4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4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4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4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4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4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4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4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4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4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4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4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4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4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4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4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4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4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4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4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4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4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4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4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4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4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4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4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4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4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4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4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4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4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4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4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4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4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4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4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4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4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4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4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4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4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4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4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4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4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4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4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4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4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4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4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4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4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4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4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4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4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4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4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4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4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4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4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4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4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4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4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4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4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4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4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4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4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4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4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4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4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4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4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4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4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4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4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4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4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4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4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4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4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4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4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4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4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4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4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4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4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4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4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4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4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4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4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4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4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4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4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4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4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4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4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4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4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4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4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4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4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4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4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4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4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4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4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4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4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4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4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4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4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4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4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4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4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4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4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4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4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4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4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4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4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4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4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4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4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4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4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4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4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4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4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4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4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4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4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4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4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4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4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4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4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4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4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4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4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4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4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4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4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4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4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4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4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4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4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4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4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4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4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4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4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4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4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4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4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4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4"/>
      <c r="D303" s="112"/>
      <c r="E303" s="112"/>
      <c r="F303" s="112"/>
      <c r="G303" s="112"/>
      <c r="H303" s="112"/>
      <c r="I303" s="95"/>
      <c r="J303" s="95"/>
      <c r="K303" s="95"/>
    </row>
    <row r="304" spans="2:11">
      <c r="B304" s="94"/>
      <c r="C304" s="94"/>
      <c r="D304" s="112"/>
      <c r="E304" s="112"/>
      <c r="F304" s="112"/>
      <c r="G304" s="112"/>
      <c r="H304" s="112"/>
      <c r="I304" s="95"/>
      <c r="J304" s="95"/>
      <c r="K304" s="95"/>
    </row>
    <row r="305" spans="2:11">
      <c r="B305" s="94"/>
      <c r="C305" s="94"/>
      <c r="D305" s="112"/>
      <c r="E305" s="112"/>
      <c r="F305" s="112"/>
      <c r="G305" s="112"/>
      <c r="H305" s="112"/>
      <c r="I305" s="95"/>
      <c r="J305" s="95"/>
      <c r="K305" s="95"/>
    </row>
    <row r="306" spans="2:11">
      <c r="B306" s="94"/>
      <c r="C306" s="94"/>
      <c r="D306" s="112"/>
      <c r="E306" s="112"/>
      <c r="F306" s="112"/>
      <c r="G306" s="112"/>
      <c r="H306" s="112"/>
      <c r="I306" s="95"/>
      <c r="J306" s="95"/>
      <c r="K306" s="95"/>
    </row>
    <row r="307" spans="2:11">
      <c r="B307" s="94"/>
      <c r="C307" s="94"/>
      <c r="D307" s="112"/>
      <c r="E307" s="112"/>
      <c r="F307" s="112"/>
      <c r="G307" s="112"/>
      <c r="H307" s="112"/>
      <c r="I307" s="95"/>
      <c r="J307" s="95"/>
      <c r="K307" s="95"/>
    </row>
    <row r="308" spans="2:11">
      <c r="B308" s="94"/>
      <c r="C308" s="94"/>
      <c r="D308" s="112"/>
      <c r="E308" s="112"/>
      <c r="F308" s="112"/>
      <c r="G308" s="112"/>
      <c r="H308" s="112"/>
      <c r="I308" s="95"/>
      <c r="J308" s="95"/>
      <c r="K308" s="95"/>
    </row>
    <row r="309" spans="2:11">
      <c r="B309" s="94"/>
      <c r="C309" s="94"/>
      <c r="D309" s="112"/>
      <c r="E309" s="112"/>
      <c r="F309" s="112"/>
      <c r="G309" s="112"/>
      <c r="H309" s="112"/>
      <c r="I309" s="95"/>
      <c r="J309" s="95"/>
      <c r="K309" s="95"/>
    </row>
    <row r="310" spans="2:11">
      <c r="B310" s="94"/>
      <c r="C310" s="94"/>
      <c r="D310" s="112"/>
      <c r="E310" s="112"/>
      <c r="F310" s="112"/>
      <c r="G310" s="112"/>
      <c r="H310" s="112"/>
      <c r="I310" s="95"/>
      <c r="J310" s="95"/>
      <c r="K310" s="95"/>
    </row>
    <row r="311" spans="2:11">
      <c r="B311" s="94"/>
      <c r="C311" s="94"/>
      <c r="D311" s="112"/>
      <c r="E311" s="112"/>
      <c r="F311" s="112"/>
      <c r="G311" s="112"/>
      <c r="H311" s="112"/>
      <c r="I311" s="95"/>
      <c r="J311" s="95"/>
      <c r="K311" s="95"/>
    </row>
    <row r="312" spans="2:11">
      <c r="B312" s="94"/>
      <c r="C312" s="94"/>
      <c r="D312" s="112"/>
      <c r="E312" s="112"/>
      <c r="F312" s="112"/>
      <c r="G312" s="112"/>
      <c r="H312" s="112"/>
      <c r="I312" s="95"/>
      <c r="J312" s="95"/>
      <c r="K312" s="9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1"/>
  <sheetViews>
    <sheetView rightToLeft="1" workbookViewId="0">
      <selection activeCell="H20" sqref="H20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41.425781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145</v>
      </c>
      <c r="C1" s="46" t="s" vm="1">
        <v>229</v>
      </c>
    </row>
    <row r="2" spans="2:15">
      <c r="B2" s="46" t="s">
        <v>144</v>
      </c>
      <c r="C2" s="46" t="s">
        <v>230</v>
      </c>
    </row>
    <row r="3" spans="2:15">
      <c r="B3" s="46" t="s">
        <v>146</v>
      </c>
      <c r="C3" s="46" t="s">
        <v>231</v>
      </c>
    </row>
    <row r="4" spans="2:15">
      <c r="B4" s="46" t="s">
        <v>147</v>
      </c>
      <c r="C4" s="46">
        <v>9455</v>
      </c>
    </row>
    <row r="6" spans="2:15" ht="26.25" customHeight="1">
      <c r="B6" s="136" t="s">
        <v>178</v>
      </c>
      <c r="C6" s="137"/>
      <c r="D6" s="137"/>
      <c r="E6" s="137"/>
      <c r="F6" s="137"/>
      <c r="G6" s="137"/>
      <c r="H6" s="137"/>
      <c r="I6" s="137"/>
      <c r="J6" s="137"/>
      <c r="K6" s="138"/>
    </row>
    <row r="7" spans="2:15" s="3" customFormat="1" ht="63">
      <c r="B7" s="47" t="s">
        <v>115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55</v>
      </c>
      <c r="I7" s="49" t="s">
        <v>110</v>
      </c>
      <c r="J7" s="49" t="s">
        <v>148</v>
      </c>
      <c r="K7" s="51" t="s">
        <v>149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2816</v>
      </c>
      <c r="C10" s="88"/>
      <c r="D10" s="88"/>
      <c r="E10" s="88"/>
      <c r="F10" s="88"/>
      <c r="G10" s="88"/>
      <c r="H10" s="88"/>
      <c r="I10" s="108">
        <f>I11</f>
        <v>-16.472749360000002</v>
      </c>
      <c r="J10" s="109">
        <f>IFERROR(I10/$I$10,0)</f>
        <v>1</v>
      </c>
      <c r="K10" s="109">
        <f>I10/'סכום נכסי הקרן'!$C$42</f>
        <v>-1.4412076773707432E-4</v>
      </c>
      <c r="O10" s="1"/>
    </row>
    <row r="11" spans="2:15" ht="21" customHeight="1">
      <c r="B11" s="122" t="s">
        <v>197</v>
      </c>
      <c r="C11" s="122"/>
      <c r="D11" s="122"/>
      <c r="E11" s="122"/>
      <c r="F11" s="122"/>
      <c r="G11" s="122"/>
      <c r="H11" s="123"/>
      <c r="I11" s="91">
        <f>SUM(I12:I13)</f>
        <v>-16.472749360000002</v>
      </c>
      <c r="J11" s="109">
        <f t="shared" ref="J11:J13" si="0">IFERROR(I11/$I$10,0)</f>
        <v>1</v>
      </c>
      <c r="K11" s="109">
        <f>I11/'סכום נכסי הקרן'!$C$42</f>
        <v>-1.4412076773707432E-4</v>
      </c>
    </row>
    <row r="12" spans="2:15">
      <c r="B12" s="124" t="s">
        <v>531</v>
      </c>
      <c r="C12" s="124" t="s">
        <v>532</v>
      </c>
      <c r="D12" s="124" t="s">
        <v>534</v>
      </c>
      <c r="E12" s="124"/>
      <c r="F12" s="125">
        <v>0</v>
      </c>
      <c r="G12" s="124" t="s">
        <v>132</v>
      </c>
      <c r="H12" s="125">
        <v>0</v>
      </c>
      <c r="I12" s="91">
        <v>-15.390105117000001</v>
      </c>
      <c r="J12" s="109">
        <f t="shared" si="0"/>
        <v>0.93427665173920904</v>
      </c>
      <c r="K12" s="109">
        <f>I12/'סכום נכסי הקרן'!$C$42</f>
        <v>-1.3464866832747801E-4</v>
      </c>
    </row>
    <row r="13" spans="2:15">
      <c r="B13" s="124" t="s">
        <v>1316</v>
      </c>
      <c r="C13" s="124" t="s">
        <v>1317</v>
      </c>
      <c r="D13" s="124" t="s">
        <v>534</v>
      </c>
      <c r="E13" s="124"/>
      <c r="F13" s="125">
        <v>0</v>
      </c>
      <c r="G13" s="124" t="s">
        <v>132</v>
      </c>
      <c r="H13" s="125">
        <v>0</v>
      </c>
      <c r="I13" s="91">
        <v>-1.0826442430000003</v>
      </c>
      <c r="J13" s="109">
        <f t="shared" si="0"/>
        <v>6.572334826079089E-2</v>
      </c>
      <c r="K13" s="109">
        <f>I13/'סכום נכסי הקרן'!$C$42</f>
        <v>-9.4720994095962894E-6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94"/>
      <c r="C108" s="95"/>
      <c r="D108" s="112"/>
      <c r="E108" s="112"/>
      <c r="F108" s="112"/>
      <c r="G108" s="112"/>
      <c r="H108" s="112"/>
      <c r="I108" s="95"/>
      <c r="J108" s="95"/>
      <c r="K108" s="95"/>
    </row>
    <row r="109" spans="2:11">
      <c r="B109" s="94"/>
      <c r="C109" s="95"/>
      <c r="D109" s="112"/>
      <c r="E109" s="112"/>
      <c r="F109" s="112"/>
      <c r="G109" s="112"/>
      <c r="H109" s="112"/>
      <c r="I109" s="95"/>
      <c r="J109" s="95"/>
      <c r="K109" s="95"/>
    </row>
    <row r="110" spans="2:11">
      <c r="B110" s="94"/>
      <c r="C110" s="95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5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5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5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5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5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5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5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5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5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5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5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5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5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5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5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5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5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5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5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5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5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5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5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5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5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5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5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5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5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5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5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5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5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5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5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5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5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5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5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5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5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5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5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5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5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5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5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5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5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5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5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5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5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5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5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5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5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5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5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5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5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5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5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5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5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5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5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5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5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5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5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5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5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5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5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5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5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5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5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5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5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5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5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5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5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5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5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5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5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5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5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5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5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5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5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5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5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5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5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5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5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5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5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5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5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5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5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5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5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5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5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5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5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5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5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5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5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5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5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5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5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5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5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5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5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5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5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5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5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5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5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5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5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5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5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5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5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5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5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5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5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5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5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5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5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5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5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5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5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5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5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5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5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5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5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5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5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5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5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5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5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5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5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5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5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5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5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5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5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5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5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5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5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5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5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5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5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5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5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5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5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5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5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5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5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5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5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5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5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5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5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5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5"/>
      <c r="D303" s="112"/>
      <c r="E303" s="112"/>
      <c r="F303" s="112"/>
      <c r="G303" s="112"/>
      <c r="H303" s="112"/>
      <c r="I303" s="95"/>
      <c r="J303" s="95"/>
      <c r="K303" s="9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4:K16 D1:K9 D10:H13 I10:I11 C5:C16 A1:B16 J10:K13 L1:XFD16 A17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57.28515625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145</v>
      </c>
      <c r="C1" s="46" t="s" vm="1">
        <v>229</v>
      </c>
    </row>
    <row r="2" spans="2:6">
      <c r="B2" s="46" t="s">
        <v>144</v>
      </c>
      <c r="C2" s="46" t="s">
        <v>230</v>
      </c>
    </row>
    <row r="3" spans="2:6">
      <c r="B3" s="46" t="s">
        <v>146</v>
      </c>
      <c r="C3" s="46" t="s">
        <v>231</v>
      </c>
    </row>
    <row r="4" spans="2:6">
      <c r="B4" s="46" t="s">
        <v>147</v>
      </c>
      <c r="C4" s="46">
        <v>9455</v>
      </c>
    </row>
    <row r="6" spans="2:6" ht="26.25" customHeight="1">
      <c r="B6" s="136" t="s">
        <v>179</v>
      </c>
      <c r="C6" s="137"/>
      <c r="D6" s="138"/>
    </row>
    <row r="7" spans="2:6" s="3" customFormat="1" ht="31.5">
      <c r="B7" s="47" t="s">
        <v>115</v>
      </c>
      <c r="C7" s="52" t="s">
        <v>107</v>
      </c>
      <c r="D7" s="53" t="s">
        <v>106</v>
      </c>
    </row>
    <row r="8" spans="2:6" s="3" customFormat="1">
      <c r="B8" s="14"/>
      <c r="C8" s="31" t="s">
        <v>208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6" t="s">
        <v>2817</v>
      </c>
      <c r="C10" s="127">
        <v>7359.061217692607</v>
      </c>
      <c r="D10" s="126"/>
    </row>
    <row r="11" spans="2:6">
      <c r="B11" s="128" t="s">
        <v>26</v>
      </c>
      <c r="C11" s="127">
        <v>2024.5272056566064</v>
      </c>
      <c r="D11" s="129"/>
    </row>
    <row r="12" spans="2:6">
      <c r="B12" s="130" t="s">
        <v>2872</v>
      </c>
      <c r="C12" s="131">
        <v>92.504708687099011</v>
      </c>
      <c r="D12" s="132">
        <v>46698</v>
      </c>
      <c r="E12" s="3"/>
      <c r="F12" s="3"/>
    </row>
    <row r="13" spans="2:6">
      <c r="B13" s="130" t="s">
        <v>1854</v>
      </c>
      <c r="C13" s="131">
        <v>45.252640731826631</v>
      </c>
      <c r="D13" s="132">
        <v>48274</v>
      </c>
      <c r="E13" s="3"/>
      <c r="F13" s="3"/>
    </row>
    <row r="14" spans="2:6">
      <c r="B14" s="130" t="s">
        <v>1855</v>
      </c>
      <c r="C14" s="131">
        <v>27.326752046667924</v>
      </c>
      <c r="D14" s="132">
        <v>48274</v>
      </c>
    </row>
    <row r="15" spans="2:6">
      <c r="B15" s="130" t="s">
        <v>2823</v>
      </c>
      <c r="C15" s="131">
        <v>133.83664855886269</v>
      </c>
      <c r="D15" s="132">
        <v>48297</v>
      </c>
      <c r="E15" s="3"/>
      <c r="F15" s="3"/>
    </row>
    <row r="16" spans="2:6">
      <c r="B16" s="130" t="s">
        <v>2821</v>
      </c>
      <c r="C16" s="131">
        <v>0.25189600000000001</v>
      </c>
      <c r="D16" s="132">
        <v>47907</v>
      </c>
      <c r="E16" s="3"/>
      <c r="F16" s="3"/>
    </row>
    <row r="17" spans="2:4">
      <c r="B17" s="130" t="s">
        <v>2824</v>
      </c>
      <c r="C17" s="131">
        <v>9.0463889999999996</v>
      </c>
      <c r="D17" s="132">
        <v>47848</v>
      </c>
    </row>
    <row r="18" spans="2:4">
      <c r="B18" s="130" t="s">
        <v>1856</v>
      </c>
      <c r="C18" s="131">
        <v>0.45210300000000003</v>
      </c>
      <c r="D18" s="132">
        <v>47848</v>
      </c>
    </row>
    <row r="19" spans="2:4">
      <c r="B19" s="130" t="s">
        <v>2825</v>
      </c>
      <c r="C19" s="131">
        <v>121.15803</v>
      </c>
      <c r="D19" s="132">
        <v>47969</v>
      </c>
    </row>
    <row r="20" spans="2:4">
      <c r="B20" s="130" t="s">
        <v>2826</v>
      </c>
      <c r="C20" s="131">
        <v>51.192959999999999</v>
      </c>
      <c r="D20" s="132">
        <v>48700</v>
      </c>
    </row>
    <row r="21" spans="2:4">
      <c r="B21" s="130" t="s">
        <v>2827</v>
      </c>
      <c r="C21" s="131">
        <v>371.48023999999998</v>
      </c>
      <c r="D21" s="132">
        <v>47938</v>
      </c>
    </row>
    <row r="22" spans="2:4">
      <c r="B22" s="130" t="s">
        <v>1864</v>
      </c>
      <c r="C22" s="131">
        <v>111.77342051853732</v>
      </c>
      <c r="D22" s="132">
        <v>48233</v>
      </c>
    </row>
    <row r="23" spans="2:4">
      <c r="B23" s="130" t="s">
        <v>2828</v>
      </c>
      <c r="C23" s="131">
        <v>34.619378314978604</v>
      </c>
      <c r="D23" s="132">
        <v>48212</v>
      </c>
    </row>
    <row r="24" spans="2:4">
      <c r="B24" s="130" t="s">
        <v>2829</v>
      </c>
      <c r="C24" s="131">
        <v>0.45484100000000005</v>
      </c>
      <c r="D24" s="132">
        <v>47566</v>
      </c>
    </row>
    <row r="25" spans="2:4">
      <c r="B25" s="130" t="s">
        <v>2830</v>
      </c>
      <c r="C25" s="131">
        <v>26.878900360266897</v>
      </c>
      <c r="D25" s="132">
        <v>48212</v>
      </c>
    </row>
    <row r="26" spans="2:4">
      <c r="B26" s="130" t="s">
        <v>2831</v>
      </c>
      <c r="C26" s="131">
        <v>0.31660899999999997</v>
      </c>
      <c r="D26" s="132">
        <v>48297</v>
      </c>
    </row>
    <row r="27" spans="2:4">
      <c r="B27" s="130" t="s">
        <v>2873</v>
      </c>
      <c r="C27" s="131">
        <v>8.1394776363096906</v>
      </c>
      <c r="D27" s="132">
        <v>45199</v>
      </c>
    </row>
    <row r="28" spans="2:4">
      <c r="B28" s="130" t="s">
        <v>2874</v>
      </c>
      <c r="C28" s="131">
        <v>233.21514151646238</v>
      </c>
      <c r="D28" s="132">
        <v>46871</v>
      </c>
    </row>
    <row r="29" spans="2:4">
      <c r="B29" s="130" t="s">
        <v>2875</v>
      </c>
      <c r="C29" s="131">
        <v>7.5454453937053394</v>
      </c>
      <c r="D29" s="132">
        <v>48482</v>
      </c>
    </row>
    <row r="30" spans="2:4">
      <c r="B30" s="130" t="s">
        <v>2876</v>
      </c>
      <c r="C30" s="131">
        <v>27.605504841261112</v>
      </c>
      <c r="D30" s="132">
        <v>45169</v>
      </c>
    </row>
    <row r="31" spans="2:4">
      <c r="B31" s="130" t="s">
        <v>2877</v>
      </c>
      <c r="C31" s="131">
        <v>37.790554670618832</v>
      </c>
      <c r="D31" s="132">
        <v>46253</v>
      </c>
    </row>
    <row r="32" spans="2:4">
      <c r="B32" s="130" t="s">
        <v>2878</v>
      </c>
      <c r="C32" s="131">
        <v>198.33450044152735</v>
      </c>
      <c r="D32" s="132">
        <v>46022</v>
      </c>
    </row>
    <row r="33" spans="2:4">
      <c r="B33" s="130" t="s">
        <v>2879</v>
      </c>
      <c r="C33" s="131">
        <v>2.8105325311409999</v>
      </c>
      <c r="D33" s="132">
        <v>48844</v>
      </c>
    </row>
    <row r="34" spans="2:4">
      <c r="B34" s="130" t="s">
        <v>2880</v>
      </c>
      <c r="C34" s="131">
        <v>5.3604398900332901</v>
      </c>
      <c r="D34" s="132">
        <v>45340</v>
      </c>
    </row>
    <row r="35" spans="2:4">
      <c r="B35" s="130" t="s">
        <v>2881</v>
      </c>
      <c r="C35" s="131">
        <v>101.392825</v>
      </c>
      <c r="D35" s="132">
        <v>45838</v>
      </c>
    </row>
    <row r="36" spans="2:4">
      <c r="B36" s="130" t="s">
        <v>2882</v>
      </c>
      <c r="C36" s="131">
        <v>335.7424074044751</v>
      </c>
      <c r="D36" s="132">
        <v>45935</v>
      </c>
    </row>
    <row r="37" spans="2:4">
      <c r="B37" s="130" t="s">
        <v>2883</v>
      </c>
      <c r="C37" s="131">
        <v>11.356834112833539</v>
      </c>
      <c r="D37" s="132">
        <v>52047</v>
      </c>
    </row>
    <row r="38" spans="2:4">
      <c r="B38" s="130" t="s">
        <v>2884</v>
      </c>
      <c r="C38" s="131">
        <v>28.688024999999996</v>
      </c>
      <c r="D38" s="132">
        <v>45363</v>
      </c>
    </row>
    <row r="39" spans="2:4">
      <c r="B39" s="128" t="s">
        <v>41</v>
      </c>
      <c r="C39" s="127">
        <v>5334.5340120360006</v>
      </c>
      <c r="D39" s="129"/>
    </row>
    <row r="40" spans="2:4">
      <c r="B40" s="130" t="s">
        <v>2832</v>
      </c>
      <c r="C40" s="131">
        <v>97.92015579000001</v>
      </c>
      <c r="D40" s="132">
        <v>48366</v>
      </c>
    </row>
    <row r="41" spans="2:4">
      <c r="B41" s="130" t="s">
        <v>2833</v>
      </c>
      <c r="C41" s="131">
        <v>118.84152100000001</v>
      </c>
      <c r="D41" s="132">
        <v>48914</v>
      </c>
    </row>
    <row r="42" spans="2:4">
      <c r="B42" s="130" t="s">
        <v>1889</v>
      </c>
      <c r="C42" s="131">
        <v>7.1529072043455342</v>
      </c>
      <c r="D42" s="132">
        <v>47467</v>
      </c>
    </row>
    <row r="43" spans="2:4">
      <c r="B43" s="130" t="s">
        <v>1890</v>
      </c>
      <c r="C43" s="131">
        <v>45.862592686582005</v>
      </c>
      <c r="D43" s="132">
        <v>47848</v>
      </c>
    </row>
    <row r="44" spans="2:4">
      <c r="B44" s="130" t="s">
        <v>2834</v>
      </c>
      <c r="C44" s="131">
        <v>145.83694299999999</v>
      </c>
      <c r="D44" s="132">
        <v>47398</v>
      </c>
    </row>
    <row r="45" spans="2:4">
      <c r="B45" s="130" t="s">
        <v>1891</v>
      </c>
      <c r="C45" s="131">
        <v>52.240419630000005</v>
      </c>
      <c r="D45" s="132">
        <v>48054</v>
      </c>
    </row>
    <row r="46" spans="2:4">
      <c r="B46" s="130" t="s">
        <v>1892</v>
      </c>
      <c r="C46" s="131">
        <v>87.077423821302702</v>
      </c>
      <c r="D46" s="132">
        <v>48757</v>
      </c>
    </row>
    <row r="47" spans="2:4">
      <c r="B47" s="130" t="s">
        <v>2835</v>
      </c>
      <c r="C47" s="131">
        <v>134.20206249</v>
      </c>
      <c r="D47" s="132">
        <v>47301</v>
      </c>
    </row>
    <row r="48" spans="2:4">
      <c r="B48" s="130" t="s">
        <v>2836</v>
      </c>
      <c r="C48" s="131">
        <v>50.836039</v>
      </c>
      <c r="D48" s="132">
        <v>47301</v>
      </c>
    </row>
    <row r="49" spans="2:4">
      <c r="B49" s="130" t="s">
        <v>2837</v>
      </c>
      <c r="C49" s="131">
        <v>0.40192775703453942</v>
      </c>
      <c r="D49" s="132">
        <v>48122</v>
      </c>
    </row>
    <row r="50" spans="2:4">
      <c r="B50" s="130" t="s">
        <v>2838</v>
      </c>
      <c r="C50" s="131">
        <v>111.53055718007609</v>
      </c>
      <c r="D50" s="132">
        <v>48395</v>
      </c>
    </row>
    <row r="51" spans="2:4">
      <c r="B51" s="130" t="s">
        <v>1897</v>
      </c>
      <c r="C51" s="131">
        <v>189.22099700000001</v>
      </c>
      <c r="D51" s="132">
        <v>48365</v>
      </c>
    </row>
    <row r="52" spans="2:4">
      <c r="B52" s="130" t="s">
        <v>1868</v>
      </c>
      <c r="C52" s="131">
        <v>52.97701099623476</v>
      </c>
      <c r="D52" s="132">
        <v>48395</v>
      </c>
    </row>
    <row r="53" spans="2:4">
      <c r="B53" s="130" t="s">
        <v>2839</v>
      </c>
      <c r="C53" s="131">
        <v>159.20317042011024</v>
      </c>
      <c r="D53" s="132">
        <v>48669</v>
      </c>
    </row>
    <row r="54" spans="2:4">
      <c r="B54" s="130" t="s">
        <v>1900</v>
      </c>
      <c r="C54" s="131">
        <v>17.659334886089077</v>
      </c>
      <c r="D54" s="132">
        <v>46753</v>
      </c>
    </row>
    <row r="55" spans="2:4">
      <c r="B55" s="130" t="s">
        <v>2840</v>
      </c>
      <c r="C55" s="131">
        <v>124.14605215500001</v>
      </c>
      <c r="D55" s="132">
        <v>49427</v>
      </c>
    </row>
    <row r="56" spans="2:4">
      <c r="B56" s="130" t="s">
        <v>1902</v>
      </c>
      <c r="C56" s="131">
        <v>121.56101804000001</v>
      </c>
      <c r="D56" s="132">
        <v>46149</v>
      </c>
    </row>
    <row r="57" spans="2:4">
      <c r="B57" s="130" t="s">
        <v>2841</v>
      </c>
      <c r="C57" s="131">
        <v>248.008236496943</v>
      </c>
      <c r="D57" s="132">
        <v>48693</v>
      </c>
    </row>
    <row r="58" spans="2:4">
      <c r="B58" s="130" t="s">
        <v>2885</v>
      </c>
      <c r="C58" s="131">
        <v>18.692374275133677</v>
      </c>
      <c r="D58" s="132">
        <v>45515</v>
      </c>
    </row>
    <row r="59" spans="2:4">
      <c r="B59" s="130" t="s">
        <v>1903</v>
      </c>
      <c r="C59" s="131">
        <v>81.918302162904311</v>
      </c>
      <c r="D59" s="132">
        <v>47665</v>
      </c>
    </row>
    <row r="60" spans="2:4">
      <c r="B60" s="130" t="s">
        <v>2842</v>
      </c>
      <c r="C60" s="131">
        <v>139.59887139000003</v>
      </c>
      <c r="D60" s="132">
        <v>46752</v>
      </c>
    </row>
    <row r="61" spans="2:4">
      <c r="B61" s="130" t="s">
        <v>2843</v>
      </c>
      <c r="C61" s="131">
        <v>296.86146618999999</v>
      </c>
      <c r="D61" s="132">
        <v>47927</v>
      </c>
    </row>
    <row r="62" spans="2:4">
      <c r="B62" s="130" t="s">
        <v>2886</v>
      </c>
      <c r="C62" s="131">
        <v>12.350149999999999</v>
      </c>
      <c r="D62" s="132">
        <v>45615</v>
      </c>
    </row>
    <row r="63" spans="2:4">
      <c r="B63" s="130" t="s">
        <v>2844</v>
      </c>
      <c r="C63" s="131">
        <v>171.78594172999999</v>
      </c>
      <c r="D63" s="132">
        <v>47528</v>
      </c>
    </row>
    <row r="64" spans="2:4">
      <c r="B64" s="130" t="s">
        <v>2845</v>
      </c>
      <c r="C64" s="131">
        <v>175.64556504047107</v>
      </c>
      <c r="D64" s="132">
        <v>48332</v>
      </c>
    </row>
    <row r="65" spans="2:4">
      <c r="B65" s="130" t="s">
        <v>1905</v>
      </c>
      <c r="C65" s="131">
        <v>14.561597340000001</v>
      </c>
      <c r="D65" s="132">
        <v>48466</v>
      </c>
    </row>
    <row r="66" spans="2:4">
      <c r="B66" s="130" t="s">
        <v>1906</v>
      </c>
      <c r="C66" s="131">
        <v>10.685156000000001</v>
      </c>
      <c r="D66" s="132">
        <v>48466</v>
      </c>
    </row>
    <row r="67" spans="2:4">
      <c r="B67" s="130" t="s">
        <v>1908</v>
      </c>
      <c r="C67" s="131">
        <v>4.416306585300001</v>
      </c>
      <c r="D67" s="132">
        <v>48319</v>
      </c>
    </row>
    <row r="68" spans="2:4">
      <c r="B68" s="130" t="s">
        <v>2846</v>
      </c>
      <c r="C68" s="131">
        <v>93.434952999999993</v>
      </c>
      <c r="D68" s="132">
        <v>50586</v>
      </c>
    </row>
    <row r="69" spans="2:4">
      <c r="B69" s="130" t="s">
        <v>2887</v>
      </c>
      <c r="C69" s="131">
        <v>44.0391859354541</v>
      </c>
      <c r="D69" s="132">
        <v>46418</v>
      </c>
    </row>
    <row r="70" spans="2:4">
      <c r="B70" s="130" t="s">
        <v>2847</v>
      </c>
      <c r="C70" s="131">
        <v>110.0203558654519</v>
      </c>
      <c r="D70" s="132">
        <v>48760</v>
      </c>
    </row>
    <row r="71" spans="2:4">
      <c r="B71" s="130" t="s">
        <v>1910</v>
      </c>
      <c r="C71" s="131">
        <v>0.21337900000000001</v>
      </c>
      <c r="D71" s="132">
        <v>47453</v>
      </c>
    </row>
    <row r="72" spans="2:4">
      <c r="B72" s="130" t="s">
        <v>2888</v>
      </c>
      <c r="C72" s="131">
        <v>0.34851852875264</v>
      </c>
      <c r="D72" s="132">
        <v>45126</v>
      </c>
    </row>
    <row r="73" spans="2:4">
      <c r="B73" s="130" t="s">
        <v>1912</v>
      </c>
      <c r="C73" s="131">
        <v>55.189271441999999</v>
      </c>
      <c r="D73" s="132">
        <v>45930</v>
      </c>
    </row>
    <row r="74" spans="2:4">
      <c r="B74" s="130" t="s">
        <v>2848</v>
      </c>
      <c r="C74" s="131">
        <v>233.02832233014371</v>
      </c>
      <c r="D74" s="132">
        <v>47665</v>
      </c>
    </row>
    <row r="75" spans="2:4">
      <c r="B75" s="130" t="s">
        <v>2849</v>
      </c>
      <c r="C75" s="131">
        <v>23.528071290670741</v>
      </c>
      <c r="D75" s="132">
        <v>45485</v>
      </c>
    </row>
    <row r="76" spans="2:4">
      <c r="B76" s="130" t="s">
        <v>2850</v>
      </c>
      <c r="C76" s="131">
        <v>58.467358076495891</v>
      </c>
      <c r="D76" s="132">
        <v>46417</v>
      </c>
    </row>
    <row r="77" spans="2:4">
      <c r="B77" s="130" t="s">
        <v>2851</v>
      </c>
      <c r="C77" s="131">
        <v>56.539727749999997</v>
      </c>
      <c r="D77" s="132">
        <v>47987</v>
      </c>
    </row>
    <row r="78" spans="2:4">
      <c r="B78" s="130" t="s">
        <v>1873</v>
      </c>
      <c r="C78" s="131">
        <v>113.75333427489421</v>
      </c>
      <c r="D78" s="132">
        <v>48180</v>
      </c>
    </row>
    <row r="79" spans="2:4">
      <c r="B79" s="130" t="s">
        <v>2852</v>
      </c>
      <c r="C79" s="131">
        <v>182.12217699999999</v>
      </c>
      <c r="D79" s="132">
        <v>47735</v>
      </c>
    </row>
    <row r="80" spans="2:4">
      <c r="B80" s="130" t="s">
        <v>2853</v>
      </c>
      <c r="C80" s="131">
        <v>5.1545699000000003</v>
      </c>
      <c r="D80" s="132">
        <v>48151</v>
      </c>
    </row>
    <row r="81" spans="2:4">
      <c r="B81" s="130" t="s">
        <v>2854</v>
      </c>
      <c r="C81" s="131">
        <v>104.49322039378823</v>
      </c>
      <c r="D81" s="132">
        <v>47848</v>
      </c>
    </row>
    <row r="82" spans="2:4">
      <c r="B82" s="130" t="s">
        <v>2855</v>
      </c>
      <c r="C82" s="131">
        <v>47.908677555000011</v>
      </c>
      <c r="D82" s="132">
        <v>46573</v>
      </c>
    </row>
    <row r="83" spans="2:4">
      <c r="B83" s="130" t="s">
        <v>2856</v>
      </c>
      <c r="C83" s="131">
        <v>61.466058781557862</v>
      </c>
      <c r="D83" s="132">
        <v>47832</v>
      </c>
    </row>
    <row r="84" spans="2:4">
      <c r="B84" s="130" t="s">
        <v>2857</v>
      </c>
      <c r="C84" s="131">
        <v>64.645430795524788</v>
      </c>
      <c r="D84" s="132">
        <v>48121</v>
      </c>
    </row>
    <row r="85" spans="2:4">
      <c r="B85" s="130" t="s">
        <v>2858</v>
      </c>
      <c r="C85" s="131">
        <v>17.155903796336332</v>
      </c>
      <c r="D85" s="132">
        <v>48121</v>
      </c>
    </row>
    <row r="86" spans="2:4">
      <c r="B86" s="130" t="s">
        <v>2859</v>
      </c>
      <c r="C86" s="131">
        <v>19.385802973350003</v>
      </c>
      <c r="D86" s="132">
        <v>48029</v>
      </c>
    </row>
    <row r="87" spans="2:4">
      <c r="B87" s="130" t="s">
        <v>2889</v>
      </c>
      <c r="C87" s="131">
        <v>1.0851101848091</v>
      </c>
      <c r="D87" s="132">
        <v>45371</v>
      </c>
    </row>
    <row r="88" spans="2:4">
      <c r="B88" s="130" t="s">
        <v>2860</v>
      </c>
      <c r="C88" s="131">
        <v>20.331389000000001</v>
      </c>
      <c r="D88" s="132">
        <v>48294</v>
      </c>
    </row>
    <row r="89" spans="2:4">
      <c r="B89" s="130" t="s">
        <v>1926</v>
      </c>
      <c r="C89" s="131">
        <v>90.827408065926008</v>
      </c>
      <c r="D89" s="132">
        <v>47937</v>
      </c>
    </row>
    <row r="90" spans="2:4">
      <c r="B90" s="130" t="s">
        <v>2890</v>
      </c>
      <c r="C90" s="131">
        <v>16.302079034375598</v>
      </c>
      <c r="D90" s="132">
        <v>45187</v>
      </c>
    </row>
    <row r="91" spans="2:4">
      <c r="B91" s="130" t="s">
        <v>2891</v>
      </c>
      <c r="C91" s="131">
        <v>22.240289989579718</v>
      </c>
      <c r="D91" s="132">
        <v>45602</v>
      </c>
    </row>
    <row r="92" spans="2:4">
      <c r="B92" s="130" t="s">
        <v>2861</v>
      </c>
      <c r="C92" s="131">
        <v>3.9405000000000003E-2</v>
      </c>
      <c r="D92" s="132">
        <v>50586</v>
      </c>
    </row>
    <row r="93" spans="2:4">
      <c r="B93" s="130" t="s">
        <v>2862</v>
      </c>
      <c r="C93" s="131">
        <v>50.942739513250991</v>
      </c>
      <c r="D93" s="132">
        <v>50586</v>
      </c>
    </row>
    <row r="94" spans="2:4">
      <c r="B94" s="130" t="s">
        <v>2863</v>
      </c>
      <c r="C94" s="131">
        <v>80.720814310000009</v>
      </c>
      <c r="D94" s="132">
        <v>46660</v>
      </c>
    </row>
    <row r="95" spans="2:4">
      <c r="B95" s="130" t="s">
        <v>1934</v>
      </c>
      <c r="C95" s="131">
        <v>29.835394000000001</v>
      </c>
      <c r="D95" s="132">
        <v>47301</v>
      </c>
    </row>
    <row r="96" spans="2:4">
      <c r="B96" s="130" t="s">
        <v>2864</v>
      </c>
      <c r="C96" s="131">
        <v>102.10223223000001</v>
      </c>
      <c r="D96" s="132">
        <v>48176</v>
      </c>
    </row>
    <row r="97" spans="2:4">
      <c r="B97" s="130" t="s">
        <v>2865</v>
      </c>
      <c r="C97" s="131">
        <v>9.7499770208898173</v>
      </c>
      <c r="D97" s="132">
        <v>46722</v>
      </c>
    </row>
    <row r="98" spans="2:4">
      <c r="B98" s="130" t="s">
        <v>2866</v>
      </c>
      <c r="C98" s="131">
        <v>13.99292300482294</v>
      </c>
      <c r="D98" s="132">
        <v>46794</v>
      </c>
    </row>
    <row r="99" spans="2:4">
      <c r="B99" s="130" t="s">
        <v>2867</v>
      </c>
      <c r="C99" s="131">
        <v>112.10132173500001</v>
      </c>
      <c r="D99" s="132">
        <v>48234</v>
      </c>
    </row>
    <row r="100" spans="2:4">
      <c r="B100" s="130" t="s">
        <v>1939</v>
      </c>
      <c r="C100" s="131">
        <v>9.8971039558783769</v>
      </c>
      <c r="D100" s="132">
        <v>47467</v>
      </c>
    </row>
    <row r="101" spans="2:4">
      <c r="B101" s="130" t="s">
        <v>2868</v>
      </c>
      <c r="C101" s="131">
        <v>64.707042999999999</v>
      </c>
      <c r="D101" s="132">
        <v>47599</v>
      </c>
    </row>
    <row r="102" spans="2:4">
      <c r="B102" s="130" t="s">
        <v>1942</v>
      </c>
      <c r="C102" s="131">
        <v>0.15099700000000002</v>
      </c>
      <c r="D102" s="132">
        <v>46082</v>
      </c>
    </row>
    <row r="103" spans="2:4">
      <c r="B103" s="130" t="s">
        <v>2822</v>
      </c>
      <c r="C103" s="131">
        <v>49.612079000000008</v>
      </c>
      <c r="D103" s="132">
        <v>47236</v>
      </c>
    </row>
    <row r="104" spans="2:4">
      <c r="B104" s="130" t="s">
        <v>2892</v>
      </c>
      <c r="C104" s="131">
        <v>5.3960069442258991</v>
      </c>
      <c r="D104" s="132">
        <v>46014</v>
      </c>
    </row>
    <row r="105" spans="2:4">
      <c r="B105" s="130" t="s">
        <v>2893</v>
      </c>
      <c r="C105" s="131">
        <v>2.5358232037307404</v>
      </c>
      <c r="D105" s="132">
        <v>45830</v>
      </c>
    </row>
    <row r="106" spans="2:4">
      <c r="B106" s="130" t="s">
        <v>1949</v>
      </c>
      <c r="C106" s="131">
        <v>23.733622665000002</v>
      </c>
      <c r="D106" s="132">
        <v>47848</v>
      </c>
    </row>
    <row r="107" spans="2:4">
      <c r="B107" s="130" t="s">
        <v>2869</v>
      </c>
      <c r="C107" s="131">
        <v>37.259644540000004</v>
      </c>
      <c r="D107" s="132">
        <v>48942</v>
      </c>
    </row>
    <row r="108" spans="2:4">
      <c r="B108" s="130" t="s">
        <v>2870</v>
      </c>
      <c r="C108" s="131">
        <v>51.235552419999998</v>
      </c>
      <c r="D108" s="132">
        <v>48942</v>
      </c>
    </row>
    <row r="109" spans="2:4">
      <c r="B109" s="130" t="s">
        <v>1880</v>
      </c>
      <c r="C109" s="131">
        <v>186.20516400000002</v>
      </c>
      <c r="D109" s="132">
        <v>49405</v>
      </c>
    </row>
    <row r="110" spans="2:4">
      <c r="B110" s="130" t="s">
        <v>1951</v>
      </c>
      <c r="C110" s="131">
        <v>71.322415820000003</v>
      </c>
      <c r="D110" s="132">
        <v>46742</v>
      </c>
    </row>
    <row r="111" spans="2:4">
      <c r="B111" s="130" t="s">
        <v>2871</v>
      </c>
      <c r="C111" s="131">
        <v>39.391569000000004</v>
      </c>
      <c r="D111" s="132">
        <v>46112</v>
      </c>
    </row>
    <row r="112" spans="2:4">
      <c r="B112" s="130" t="s">
        <v>1952</v>
      </c>
      <c r="C112" s="131">
        <v>242.9804245</v>
      </c>
      <c r="D112" s="132">
        <v>46722</v>
      </c>
    </row>
    <row r="113" spans="2:4">
      <c r="B113" s="130" t="s">
        <v>1953</v>
      </c>
      <c r="C113" s="131">
        <v>17.343010000000003</v>
      </c>
      <c r="D113" s="132">
        <v>46722</v>
      </c>
    </row>
    <row r="114" spans="2:4">
      <c r="B114" s="130" t="s">
        <v>1881</v>
      </c>
      <c r="C114" s="131">
        <v>0.40233726000000003</v>
      </c>
      <c r="D114" s="132">
        <v>48030</v>
      </c>
    </row>
    <row r="115" spans="2:4">
      <c r="B115" s="130"/>
      <c r="C115" s="131"/>
      <c r="D115" s="132"/>
    </row>
    <row r="116" spans="2:4">
      <c r="B116" s="130"/>
      <c r="C116" s="131"/>
      <c r="D116" s="132"/>
    </row>
    <row r="117" spans="2:4">
      <c r="B117" s="130"/>
      <c r="C117" s="131"/>
      <c r="D117" s="132"/>
    </row>
    <row r="118" spans="2:4">
      <c r="B118" s="130"/>
      <c r="C118" s="131"/>
      <c r="D118" s="132"/>
    </row>
    <row r="119" spans="2:4">
      <c r="B119" s="130"/>
      <c r="C119" s="131"/>
      <c r="D119" s="132"/>
    </row>
    <row r="120" spans="2:4">
      <c r="B120" s="130"/>
      <c r="C120" s="131"/>
      <c r="D120" s="132"/>
    </row>
    <row r="121" spans="2:4">
      <c r="B121" s="130"/>
      <c r="C121" s="131"/>
      <c r="D121" s="132"/>
    </row>
    <row r="122" spans="2:4">
      <c r="B122" s="130"/>
      <c r="C122" s="131"/>
      <c r="D122" s="132"/>
    </row>
    <row r="123" spans="2:4">
      <c r="B123" s="130"/>
      <c r="C123" s="131"/>
      <c r="D123" s="132"/>
    </row>
    <row r="124" spans="2:4">
      <c r="B124" s="130"/>
      <c r="C124" s="131"/>
      <c r="D124" s="132"/>
    </row>
    <row r="125" spans="2:4">
      <c r="B125" s="94"/>
      <c r="C125" s="95"/>
      <c r="D125" s="95"/>
    </row>
    <row r="126" spans="2:4">
      <c r="B126" s="94"/>
      <c r="C126" s="95"/>
      <c r="D126" s="95"/>
    </row>
    <row r="127" spans="2:4">
      <c r="B127" s="94"/>
      <c r="C127" s="95"/>
      <c r="D127" s="95"/>
    </row>
    <row r="128" spans="2:4">
      <c r="B128" s="94"/>
      <c r="C128" s="95"/>
      <c r="D128" s="95"/>
    </row>
    <row r="129" spans="2:4">
      <c r="B129" s="94"/>
      <c r="C129" s="95"/>
      <c r="D129" s="95"/>
    </row>
    <row r="130" spans="2:4">
      <c r="B130" s="94"/>
      <c r="C130" s="95"/>
      <c r="D130" s="95"/>
    </row>
    <row r="131" spans="2:4">
      <c r="B131" s="94"/>
      <c r="C131" s="95"/>
      <c r="D131" s="95"/>
    </row>
    <row r="132" spans="2:4">
      <c r="B132" s="94"/>
      <c r="C132" s="95"/>
      <c r="D132" s="95"/>
    </row>
    <row r="133" spans="2:4">
      <c r="B133" s="94"/>
      <c r="C133" s="95"/>
      <c r="D133" s="95"/>
    </row>
    <row r="134" spans="2:4">
      <c r="B134" s="94"/>
      <c r="C134" s="95"/>
      <c r="D134" s="95"/>
    </row>
    <row r="135" spans="2:4">
      <c r="B135" s="94"/>
      <c r="C135" s="95"/>
      <c r="D135" s="95"/>
    </row>
    <row r="136" spans="2:4">
      <c r="B136" s="94"/>
      <c r="C136" s="95"/>
      <c r="D136" s="95"/>
    </row>
    <row r="137" spans="2:4">
      <c r="B137" s="94"/>
      <c r="C137" s="95"/>
      <c r="D137" s="95"/>
    </row>
    <row r="138" spans="2:4">
      <c r="B138" s="94"/>
      <c r="C138" s="95"/>
      <c r="D138" s="95"/>
    </row>
    <row r="139" spans="2:4">
      <c r="B139" s="94"/>
      <c r="C139" s="95"/>
      <c r="D139" s="95"/>
    </row>
    <row r="140" spans="2:4">
      <c r="B140" s="94"/>
      <c r="C140" s="95"/>
      <c r="D140" s="95"/>
    </row>
    <row r="141" spans="2:4">
      <c r="B141" s="94"/>
      <c r="C141" s="95"/>
      <c r="D141" s="95"/>
    </row>
    <row r="142" spans="2:4">
      <c r="B142" s="94"/>
      <c r="C142" s="95"/>
      <c r="D142" s="95"/>
    </row>
    <row r="143" spans="2:4">
      <c r="B143" s="94"/>
      <c r="C143" s="95"/>
      <c r="D143" s="95"/>
    </row>
    <row r="144" spans="2:4">
      <c r="B144" s="94"/>
      <c r="C144" s="95"/>
      <c r="D144" s="95"/>
    </row>
    <row r="145" spans="2:4">
      <c r="B145" s="94"/>
      <c r="C145" s="95"/>
      <c r="D145" s="95"/>
    </row>
    <row r="146" spans="2:4">
      <c r="B146" s="94"/>
      <c r="C146" s="95"/>
      <c r="D146" s="95"/>
    </row>
    <row r="147" spans="2:4">
      <c r="B147" s="94"/>
      <c r="C147" s="95"/>
      <c r="D147" s="95"/>
    </row>
    <row r="148" spans="2:4">
      <c r="B148" s="94"/>
      <c r="C148" s="95"/>
      <c r="D148" s="95"/>
    </row>
    <row r="149" spans="2:4">
      <c r="B149" s="94"/>
      <c r="C149" s="95"/>
      <c r="D149" s="95"/>
    </row>
    <row r="150" spans="2:4">
      <c r="B150" s="94"/>
      <c r="C150" s="95"/>
      <c r="D150" s="95"/>
    </row>
    <row r="151" spans="2:4">
      <c r="B151" s="94"/>
      <c r="C151" s="95"/>
      <c r="D151" s="95"/>
    </row>
    <row r="152" spans="2:4">
      <c r="B152" s="94"/>
      <c r="C152" s="95"/>
      <c r="D152" s="95"/>
    </row>
    <row r="153" spans="2:4">
      <c r="B153" s="94"/>
      <c r="C153" s="95"/>
      <c r="D153" s="95"/>
    </row>
    <row r="154" spans="2:4">
      <c r="B154" s="94"/>
      <c r="C154" s="95"/>
      <c r="D154" s="95"/>
    </row>
    <row r="155" spans="2:4">
      <c r="B155" s="94"/>
      <c r="C155" s="95"/>
      <c r="D155" s="95"/>
    </row>
    <row r="156" spans="2:4">
      <c r="B156" s="94"/>
      <c r="C156" s="95"/>
      <c r="D156" s="95"/>
    </row>
    <row r="157" spans="2:4">
      <c r="B157" s="94"/>
      <c r="C157" s="95"/>
      <c r="D157" s="95"/>
    </row>
    <row r="158" spans="2:4">
      <c r="B158" s="94"/>
      <c r="C158" s="95"/>
      <c r="D158" s="95"/>
    </row>
    <row r="159" spans="2:4">
      <c r="B159" s="94"/>
      <c r="C159" s="95"/>
      <c r="D159" s="95"/>
    </row>
    <row r="160" spans="2:4">
      <c r="B160" s="94"/>
      <c r="C160" s="95"/>
      <c r="D160" s="95"/>
    </row>
    <row r="161" spans="2:4">
      <c r="B161" s="94"/>
      <c r="C161" s="95"/>
      <c r="D161" s="95"/>
    </row>
    <row r="162" spans="2:4">
      <c r="B162" s="94"/>
      <c r="C162" s="95"/>
      <c r="D162" s="95"/>
    </row>
    <row r="163" spans="2:4">
      <c r="B163" s="94"/>
      <c r="C163" s="95"/>
      <c r="D163" s="95"/>
    </row>
    <row r="164" spans="2:4">
      <c r="B164" s="94"/>
      <c r="C164" s="95"/>
      <c r="D164" s="95"/>
    </row>
    <row r="165" spans="2:4">
      <c r="B165" s="94"/>
      <c r="C165" s="95"/>
      <c r="D165" s="95"/>
    </row>
    <row r="166" spans="2:4">
      <c r="B166" s="94"/>
      <c r="C166" s="95"/>
      <c r="D166" s="95"/>
    </row>
    <row r="167" spans="2:4">
      <c r="B167" s="94"/>
      <c r="C167" s="95"/>
      <c r="D167" s="95"/>
    </row>
    <row r="168" spans="2:4">
      <c r="B168" s="94"/>
      <c r="C168" s="95"/>
      <c r="D168" s="95"/>
    </row>
    <row r="169" spans="2:4">
      <c r="B169" s="94"/>
      <c r="C169" s="95"/>
      <c r="D169" s="95"/>
    </row>
    <row r="170" spans="2:4">
      <c r="B170" s="94"/>
      <c r="C170" s="95"/>
      <c r="D170" s="95"/>
    </row>
    <row r="171" spans="2:4">
      <c r="B171" s="94"/>
      <c r="C171" s="95"/>
      <c r="D171" s="95"/>
    </row>
    <row r="172" spans="2:4">
      <c r="B172" s="94"/>
      <c r="C172" s="95"/>
      <c r="D172" s="95"/>
    </row>
    <row r="173" spans="2:4">
      <c r="B173" s="94"/>
      <c r="C173" s="95"/>
      <c r="D173" s="95"/>
    </row>
    <row r="174" spans="2:4">
      <c r="B174" s="94"/>
      <c r="C174" s="95"/>
      <c r="D174" s="95"/>
    </row>
    <row r="175" spans="2:4">
      <c r="B175" s="94"/>
      <c r="C175" s="95"/>
      <c r="D175" s="95"/>
    </row>
    <row r="176" spans="2:4">
      <c r="B176" s="94"/>
      <c r="C176" s="95"/>
      <c r="D176" s="95"/>
    </row>
    <row r="177" spans="2:4">
      <c r="B177" s="94"/>
      <c r="C177" s="95"/>
      <c r="D177" s="95"/>
    </row>
    <row r="178" spans="2:4">
      <c r="B178" s="94"/>
      <c r="C178" s="95"/>
      <c r="D178" s="95"/>
    </row>
    <row r="179" spans="2:4">
      <c r="B179" s="94"/>
      <c r="C179" s="95"/>
      <c r="D179" s="95"/>
    </row>
    <row r="180" spans="2:4">
      <c r="B180" s="94"/>
      <c r="C180" s="95"/>
      <c r="D180" s="95"/>
    </row>
    <row r="181" spans="2:4">
      <c r="B181" s="94"/>
      <c r="C181" s="95"/>
      <c r="D181" s="95"/>
    </row>
    <row r="182" spans="2:4">
      <c r="B182" s="94"/>
      <c r="C182" s="95"/>
      <c r="D182" s="95"/>
    </row>
    <row r="183" spans="2:4">
      <c r="B183" s="94"/>
      <c r="C183" s="95"/>
      <c r="D183" s="95"/>
    </row>
    <row r="184" spans="2:4">
      <c r="B184" s="94"/>
      <c r="C184" s="95"/>
      <c r="D184" s="95"/>
    </row>
    <row r="185" spans="2:4">
      <c r="B185" s="94"/>
      <c r="C185" s="95"/>
      <c r="D185" s="95"/>
    </row>
    <row r="186" spans="2:4">
      <c r="B186" s="94"/>
      <c r="C186" s="95"/>
      <c r="D186" s="95"/>
    </row>
    <row r="187" spans="2:4">
      <c r="B187" s="94"/>
      <c r="C187" s="95"/>
      <c r="D187" s="95"/>
    </row>
    <row r="188" spans="2:4">
      <c r="B188" s="94"/>
      <c r="C188" s="95"/>
      <c r="D188" s="95"/>
    </row>
    <row r="189" spans="2:4">
      <c r="B189" s="94"/>
      <c r="C189" s="95"/>
      <c r="D189" s="95"/>
    </row>
    <row r="190" spans="2:4">
      <c r="B190" s="94"/>
      <c r="C190" s="95"/>
      <c r="D190" s="95"/>
    </row>
    <row r="191" spans="2:4">
      <c r="B191" s="94"/>
      <c r="C191" s="95"/>
      <c r="D191" s="95"/>
    </row>
    <row r="192" spans="2:4">
      <c r="B192" s="94"/>
      <c r="C192" s="95"/>
      <c r="D192" s="95"/>
    </row>
    <row r="193" spans="2:4">
      <c r="B193" s="94"/>
      <c r="C193" s="95"/>
      <c r="D193" s="95"/>
    </row>
    <row r="194" spans="2:4">
      <c r="B194" s="94"/>
      <c r="C194" s="95"/>
      <c r="D194" s="95"/>
    </row>
    <row r="195" spans="2:4">
      <c r="B195" s="94"/>
      <c r="C195" s="95"/>
      <c r="D195" s="95"/>
    </row>
    <row r="196" spans="2:4">
      <c r="B196" s="94"/>
      <c r="C196" s="95"/>
      <c r="D196" s="95"/>
    </row>
    <row r="197" spans="2:4">
      <c r="B197" s="94"/>
      <c r="C197" s="95"/>
      <c r="D197" s="95"/>
    </row>
    <row r="198" spans="2:4">
      <c r="B198" s="94"/>
      <c r="C198" s="95"/>
      <c r="D198" s="95"/>
    </row>
    <row r="199" spans="2:4">
      <c r="B199" s="94"/>
      <c r="C199" s="95"/>
      <c r="D199" s="95"/>
    </row>
    <row r="200" spans="2:4">
      <c r="B200" s="94"/>
      <c r="C200" s="95"/>
      <c r="D200" s="95"/>
    </row>
    <row r="201" spans="2:4">
      <c r="B201" s="94"/>
      <c r="C201" s="95"/>
      <c r="D201" s="95"/>
    </row>
    <row r="202" spans="2:4">
      <c r="B202" s="94"/>
      <c r="C202" s="95"/>
      <c r="D202" s="95"/>
    </row>
    <row r="203" spans="2:4">
      <c r="B203" s="94"/>
      <c r="C203" s="95"/>
      <c r="D203" s="95"/>
    </row>
    <row r="204" spans="2:4">
      <c r="B204" s="94"/>
      <c r="C204" s="95"/>
      <c r="D204" s="95"/>
    </row>
    <row r="205" spans="2:4">
      <c r="B205" s="94"/>
      <c r="C205" s="95"/>
      <c r="D205" s="95"/>
    </row>
    <row r="206" spans="2:4">
      <c r="B206" s="94"/>
      <c r="C206" s="95"/>
      <c r="D206" s="95"/>
    </row>
    <row r="207" spans="2:4">
      <c r="B207" s="94"/>
      <c r="C207" s="95"/>
      <c r="D207" s="95"/>
    </row>
    <row r="208" spans="2:4">
      <c r="B208" s="94"/>
      <c r="C208" s="95"/>
      <c r="D208" s="95"/>
    </row>
    <row r="209" spans="2:4">
      <c r="B209" s="94"/>
      <c r="C209" s="95"/>
      <c r="D209" s="95"/>
    </row>
    <row r="210" spans="2:4">
      <c r="B210" s="94"/>
      <c r="C210" s="95"/>
      <c r="D210" s="95"/>
    </row>
    <row r="211" spans="2:4">
      <c r="B211" s="94"/>
      <c r="C211" s="95"/>
      <c r="D211" s="95"/>
    </row>
    <row r="212" spans="2:4">
      <c r="B212" s="94"/>
      <c r="C212" s="95"/>
      <c r="D212" s="95"/>
    </row>
    <row r="213" spans="2:4">
      <c r="B213" s="94"/>
      <c r="C213" s="95"/>
      <c r="D213" s="95"/>
    </row>
    <row r="214" spans="2:4">
      <c r="B214" s="94"/>
      <c r="C214" s="95"/>
      <c r="D214" s="95"/>
    </row>
    <row r="215" spans="2:4">
      <c r="B215" s="94"/>
      <c r="C215" s="95"/>
      <c r="D215" s="95"/>
    </row>
    <row r="216" spans="2:4">
      <c r="B216" s="94"/>
      <c r="C216" s="95"/>
      <c r="D216" s="95"/>
    </row>
    <row r="217" spans="2:4">
      <c r="B217" s="94"/>
      <c r="C217" s="95"/>
      <c r="D217" s="95"/>
    </row>
    <row r="218" spans="2:4">
      <c r="B218" s="94"/>
      <c r="C218" s="95"/>
      <c r="D218" s="95"/>
    </row>
    <row r="219" spans="2:4">
      <c r="B219" s="94"/>
      <c r="C219" s="95"/>
      <c r="D219" s="95"/>
    </row>
    <row r="220" spans="2:4">
      <c r="B220" s="94"/>
      <c r="C220" s="95"/>
      <c r="D220" s="95"/>
    </row>
    <row r="221" spans="2:4">
      <c r="B221" s="94"/>
      <c r="C221" s="95"/>
      <c r="D221" s="95"/>
    </row>
    <row r="222" spans="2:4">
      <c r="B222" s="94"/>
      <c r="C222" s="95"/>
      <c r="D222" s="95"/>
    </row>
    <row r="223" spans="2:4">
      <c r="B223" s="94"/>
      <c r="C223" s="95"/>
      <c r="D223" s="95"/>
    </row>
    <row r="224" spans="2:4">
      <c r="B224" s="94"/>
      <c r="C224" s="95"/>
      <c r="D224" s="95"/>
    </row>
    <row r="225" spans="2:4">
      <c r="B225" s="94"/>
      <c r="C225" s="95"/>
      <c r="D225" s="95"/>
    </row>
    <row r="226" spans="2:4">
      <c r="B226" s="94"/>
      <c r="C226" s="95"/>
      <c r="D226" s="95"/>
    </row>
    <row r="227" spans="2:4">
      <c r="B227" s="94"/>
      <c r="C227" s="95"/>
      <c r="D227" s="95"/>
    </row>
    <row r="228" spans="2:4">
      <c r="B228" s="94"/>
      <c r="C228" s="95"/>
      <c r="D228" s="95"/>
    </row>
    <row r="229" spans="2:4">
      <c r="B229" s="94"/>
      <c r="C229" s="95"/>
      <c r="D229" s="95"/>
    </row>
    <row r="230" spans="2:4">
      <c r="B230" s="94"/>
      <c r="C230" s="95"/>
      <c r="D230" s="95"/>
    </row>
    <row r="231" spans="2:4">
      <c r="B231" s="94"/>
      <c r="C231" s="95"/>
      <c r="D231" s="95"/>
    </row>
    <row r="232" spans="2:4">
      <c r="B232" s="94"/>
      <c r="C232" s="95"/>
      <c r="D232" s="95"/>
    </row>
    <row r="233" spans="2:4">
      <c r="B233" s="94"/>
      <c r="C233" s="95"/>
      <c r="D233" s="95"/>
    </row>
    <row r="234" spans="2:4">
      <c r="B234" s="94"/>
      <c r="C234" s="95"/>
      <c r="D234" s="95"/>
    </row>
    <row r="235" spans="2:4">
      <c r="B235" s="94"/>
      <c r="C235" s="95"/>
      <c r="D235" s="95"/>
    </row>
    <row r="236" spans="2:4">
      <c r="B236" s="94"/>
      <c r="C236" s="95"/>
      <c r="D236" s="95"/>
    </row>
    <row r="237" spans="2:4">
      <c r="B237" s="94"/>
      <c r="C237" s="95"/>
      <c r="D237" s="95"/>
    </row>
    <row r="238" spans="2:4">
      <c r="B238" s="94"/>
      <c r="C238" s="95"/>
      <c r="D238" s="95"/>
    </row>
    <row r="239" spans="2:4">
      <c r="B239" s="94"/>
      <c r="C239" s="95"/>
      <c r="D239" s="95"/>
    </row>
    <row r="240" spans="2:4">
      <c r="B240" s="94"/>
      <c r="C240" s="95"/>
      <c r="D240" s="95"/>
    </row>
    <row r="241" spans="2:4">
      <c r="B241" s="94"/>
      <c r="C241" s="95"/>
      <c r="D241" s="95"/>
    </row>
    <row r="242" spans="2:4">
      <c r="B242" s="94"/>
      <c r="C242" s="95"/>
      <c r="D242" s="95"/>
    </row>
    <row r="243" spans="2:4">
      <c r="B243" s="94"/>
      <c r="C243" s="95"/>
      <c r="D243" s="95"/>
    </row>
    <row r="244" spans="2:4">
      <c r="B244" s="94"/>
      <c r="C244" s="95"/>
      <c r="D244" s="95"/>
    </row>
    <row r="245" spans="2:4">
      <c r="B245" s="94"/>
      <c r="C245" s="95"/>
      <c r="D245" s="95"/>
    </row>
    <row r="246" spans="2:4">
      <c r="B246" s="94"/>
      <c r="C246" s="95"/>
      <c r="D246" s="95"/>
    </row>
    <row r="247" spans="2:4">
      <c r="B247" s="94"/>
      <c r="C247" s="95"/>
      <c r="D247" s="95"/>
    </row>
    <row r="248" spans="2:4">
      <c r="B248" s="94"/>
      <c r="C248" s="95"/>
      <c r="D248" s="95"/>
    </row>
    <row r="249" spans="2:4">
      <c r="B249" s="94"/>
      <c r="C249" s="95"/>
      <c r="D249" s="95"/>
    </row>
    <row r="250" spans="2:4">
      <c r="B250" s="94"/>
      <c r="C250" s="95"/>
      <c r="D250" s="95"/>
    </row>
    <row r="251" spans="2:4">
      <c r="B251" s="94"/>
      <c r="C251" s="95"/>
      <c r="D251" s="95"/>
    </row>
    <row r="252" spans="2:4">
      <c r="B252" s="94"/>
      <c r="C252" s="95"/>
      <c r="D252" s="95"/>
    </row>
    <row r="253" spans="2:4">
      <c r="B253" s="94"/>
      <c r="C253" s="95"/>
      <c r="D253" s="95"/>
    </row>
    <row r="254" spans="2:4">
      <c r="B254" s="94"/>
      <c r="C254" s="95"/>
      <c r="D254" s="95"/>
    </row>
    <row r="255" spans="2:4">
      <c r="B255" s="94"/>
      <c r="C255" s="95"/>
      <c r="D255" s="95"/>
    </row>
    <row r="256" spans="2:4">
      <c r="B256" s="94"/>
      <c r="C256" s="95"/>
      <c r="D256" s="95"/>
    </row>
    <row r="257" spans="2:4">
      <c r="B257" s="94"/>
      <c r="C257" s="95"/>
      <c r="D257" s="95"/>
    </row>
    <row r="258" spans="2:4">
      <c r="B258" s="94"/>
      <c r="C258" s="95"/>
      <c r="D258" s="95"/>
    </row>
    <row r="259" spans="2:4">
      <c r="B259" s="94"/>
      <c r="C259" s="95"/>
      <c r="D259" s="95"/>
    </row>
    <row r="260" spans="2:4">
      <c r="B260" s="94"/>
      <c r="C260" s="95"/>
      <c r="D260" s="95"/>
    </row>
    <row r="261" spans="2:4">
      <c r="B261" s="94"/>
      <c r="C261" s="95"/>
      <c r="D261" s="95"/>
    </row>
    <row r="262" spans="2:4">
      <c r="B262" s="94"/>
      <c r="C262" s="95"/>
      <c r="D262" s="95"/>
    </row>
    <row r="263" spans="2:4">
      <c r="B263" s="94"/>
      <c r="C263" s="95"/>
      <c r="D263" s="95"/>
    </row>
    <row r="264" spans="2:4">
      <c r="B264" s="94"/>
      <c r="C264" s="95"/>
      <c r="D264" s="95"/>
    </row>
    <row r="265" spans="2:4">
      <c r="B265" s="94"/>
      <c r="C265" s="95"/>
      <c r="D265" s="95"/>
    </row>
    <row r="266" spans="2:4">
      <c r="B266" s="94"/>
      <c r="C266" s="95"/>
      <c r="D266" s="95"/>
    </row>
    <row r="267" spans="2:4">
      <c r="B267" s="94"/>
      <c r="C267" s="95"/>
      <c r="D267" s="95"/>
    </row>
    <row r="268" spans="2:4">
      <c r="B268" s="94"/>
      <c r="C268" s="95"/>
      <c r="D268" s="95"/>
    </row>
    <row r="269" spans="2:4">
      <c r="B269" s="94"/>
      <c r="C269" s="95"/>
      <c r="D269" s="95"/>
    </row>
    <row r="270" spans="2:4">
      <c r="B270" s="94"/>
      <c r="C270" s="95"/>
      <c r="D270" s="95"/>
    </row>
    <row r="271" spans="2:4">
      <c r="B271" s="94"/>
      <c r="C271" s="95"/>
      <c r="D271" s="95"/>
    </row>
    <row r="272" spans="2:4">
      <c r="B272" s="94"/>
      <c r="C272" s="95"/>
      <c r="D272" s="95"/>
    </row>
    <row r="273" spans="2:4">
      <c r="B273" s="94"/>
      <c r="C273" s="95"/>
      <c r="D273" s="95"/>
    </row>
    <row r="274" spans="2:4">
      <c r="B274" s="94"/>
      <c r="C274" s="95"/>
      <c r="D274" s="95"/>
    </row>
    <row r="275" spans="2:4">
      <c r="B275" s="94"/>
      <c r="C275" s="95"/>
      <c r="D275" s="95"/>
    </row>
    <row r="276" spans="2:4">
      <c r="B276" s="94"/>
      <c r="C276" s="95"/>
      <c r="D276" s="95"/>
    </row>
    <row r="277" spans="2:4">
      <c r="B277" s="94"/>
      <c r="C277" s="95"/>
      <c r="D277" s="95"/>
    </row>
    <row r="278" spans="2:4">
      <c r="B278" s="94"/>
      <c r="C278" s="95"/>
      <c r="D278" s="95"/>
    </row>
    <row r="279" spans="2:4">
      <c r="B279" s="94"/>
      <c r="C279" s="95"/>
      <c r="D279" s="95"/>
    </row>
    <row r="280" spans="2:4">
      <c r="B280" s="94"/>
      <c r="C280" s="95"/>
      <c r="D280" s="95"/>
    </row>
    <row r="281" spans="2:4">
      <c r="B281" s="94"/>
      <c r="C281" s="95"/>
      <c r="D281" s="95"/>
    </row>
    <row r="282" spans="2:4">
      <c r="B282" s="94"/>
      <c r="C282" s="95"/>
      <c r="D282" s="95"/>
    </row>
    <row r="283" spans="2:4">
      <c r="B283" s="94"/>
      <c r="C283" s="95"/>
      <c r="D283" s="95"/>
    </row>
    <row r="284" spans="2:4">
      <c r="B284" s="94"/>
      <c r="C284" s="95"/>
      <c r="D284" s="95"/>
    </row>
    <row r="285" spans="2:4">
      <c r="B285" s="94"/>
      <c r="C285" s="95"/>
      <c r="D285" s="95"/>
    </row>
    <row r="286" spans="2:4">
      <c r="B286" s="94"/>
      <c r="C286" s="95"/>
      <c r="D286" s="95"/>
    </row>
    <row r="287" spans="2:4">
      <c r="B287" s="94"/>
      <c r="C287" s="95"/>
      <c r="D287" s="95"/>
    </row>
    <row r="288" spans="2:4">
      <c r="B288" s="94"/>
      <c r="C288" s="95"/>
      <c r="D288" s="95"/>
    </row>
    <row r="289" spans="2:4">
      <c r="B289" s="94"/>
      <c r="C289" s="95"/>
      <c r="D289" s="95"/>
    </row>
    <row r="290" spans="2:4">
      <c r="B290" s="94"/>
      <c r="C290" s="95"/>
      <c r="D290" s="95"/>
    </row>
    <row r="291" spans="2:4">
      <c r="B291" s="94"/>
      <c r="C291" s="95"/>
      <c r="D291" s="95"/>
    </row>
    <row r="292" spans="2:4">
      <c r="B292" s="94"/>
      <c r="C292" s="95"/>
      <c r="D292" s="95"/>
    </row>
    <row r="293" spans="2:4">
      <c r="B293" s="94"/>
      <c r="C293" s="95"/>
      <c r="D293" s="95"/>
    </row>
    <row r="294" spans="2:4">
      <c r="B294" s="94"/>
      <c r="C294" s="95"/>
      <c r="D294" s="95"/>
    </row>
    <row r="295" spans="2:4">
      <c r="B295" s="94"/>
      <c r="C295" s="95"/>
      <c r="D295" s="95"/>
    </row>
    <row r="296" spans="2:4">
      <c r="B296" s="94"/>
      <c r="C296" s="95"/>
      <c r="D296" s="95"/>
    </row>
    <row r="297" spans="2:4">
      <c r="B297" s="94"/>
      <c r="C297" s="95"/>
      <c r="D297" s="95"/>
    </row>
    <row r="298" spans="2:4">
      <c r="B298" s="94"/>
      <c r="C298" s="95"/>
      <c r="D298" s="95"/>
    </row>
    <row r="299" spans="2:4">
      <c r="B299" s="94"/>
      <c r="C299" s="95"/>
      <c r="D299" s="95"/>
    </row>
    <row r="300" spans="2:4">
      <c r="B300" s="94"/>
      <c r="C300" s="95"/>
      <c r="D300" s="95"/>
    </row>
    <row r="301" spans="2:4">
      <c r="B301" s="94"/>
      <c r="C301" s="95"/>
      <c r="D301" s="95"/>
    </row>
    <row r="302" spans="2:4">
      <c r="B302" s="94"/>
      <c r="C302" s="95"/>
      <c r="D302" s="95"/>
    </row>
    <row r="303" spans="2:4">
      <c r="B303" s="94"/>
      <c r="C303" s="95"/>
      <c r="D303" s="95"/>
    </row>
    <row r="304" spans="2:4">
      <c r="B304" s="94"/>
      <c r="C304" s="95"/>
      <c r="D304" s="95"/>
    </row>
    <row r="305" spans="2:4">
      <c r="B305" s="94"/>
      <c r="C305" s="95"/>
      <c r="D305" s="95"/>
    </row>
    <row r="306" spans="2:4">
      <c r="B306" s="94"/>
      <c r="C306" s="95"/>
      <c r="D306" s="95"/>
    </row>
    <row r="307" spans="2:4">
      <c r="B307" s="94"/>
      <c r="C307" s="95"/>
      <c r="D307" s="95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  <row r="600" spans="2:4">
      <c r="B600" s="94"/>
      <c r="C600" s="95"/>
      <c r="D600" s="95"/>
    </row>
    <row r="601" spans="2:4">
      <c r="B601" s="94"/>
      <c r="C601" s="95"/>
      <c r="D601" s="95"/>
    </row>
    <row r="602" spans="2:4">
      <c r="B602" s="94"/>
      <c r="C602" s="95"/>
      <c r="D602" s="95"/>
    </row>
    <row r="603" spans="2:4">
      <c r="B603" s="94"/>
      <c r="C603" s="95"/>
      <c r="D603" s="95"/>
    </row>
    <row r="604" spans="2:4">
      <c r="B604" s="94"/>
      <c r="C604" s="95"/>
      <c r="D604" s="95"/>
    </row>
    <row r="605" spans="2:4">
      <c r="B605" s="94"/>
      <c r="C605" s="95"/>
      <c r="D605" s="95"/>
    </row>
    <row r="606" spans="2:4">
      <c r="B606" s="94"/>
      <c r="C606" s="95"/>
      <c r="D606" s="95"/>
    </row>
    <row r="607" spans="2:4">
      <c r="B607" s="94"/>
      <c r="C607" s="95"/>
      <c r="D607" s="95"/>
    </row>
    <row r="608" spans="2:4">
      <c r="B608" s="94"/>
      <c r="C608" s="95"/>
      <c r="D608" s="95"/>
    </row>
    <row r="609" spans="2:4">
      <c r="B609" s="94"/>
      <c r="C609" s="95"/>
      <c r="D609" s="95"/>
    </row>
    <row r="610" spans="2:4">
      <c r="B610" s="94"/>
      <c r="C610" s="95"/>
      <c r="D610" s="95"/>
    </row>
    <row r="611" spans="2:4">
      <c r="B611" s="94"/>
      <c r="C611" s="95"/>
      <c r="D611" s="95"/>
    </row>
    <row r="612" spans="2:4">
      <c r="B612" s="94"/>
      <c r="C612" s="95"/>
      <c r="D612" s="95"/>
    </row>
    <row r="613" spans="2:4">
      <c r="B613" s="94"/>
      <c r="C613" s="95"/>
      <c r="D613" s="95"/>
    </row>
    <row r="614" spans="2:4">
      <c r="B614" s="94"/>
      <c r="C614" s="95"/>
      <c r="D614" s="95"/>
    </row>
    <row r="615" spans="2:4">
      <c r="B615" s="94"/>
      <c r="C615" s="95"/>
      <c r="D615" s="95"/>
    </row>
    <row r="616" spans="2:4">
      <c r="B616" s="94"/>
      <c r="C616" s="95"/>
      <c r="D616" s="95"/>
    </row>
    <row r="617" spans="2:4">
      <c r="B617" s="94"/>
      <c r="C617" s="95"/>
      <c r="D617" s="95"/>
    </row>
    <row r="618" spans="2:4">
      <c r="B618" s="94"/>
      <c r="C618" s="95"/>
      <c r="D618" s="95"/>
    </row>
    <row r="619" spans="2:4">
      <c r="B619" s="94"/>
      <c r="C619" s="95"/>
      <c r="D619" s="95"/>
    </row>
    <row r="620" spans="2:4">
      <c r="B620" s="94"/>
      <c r="C620" s="95"/>
      <c r="D620" s="95"/>
    </row>
    <row r="621" spans="2:4">
      <c r="B621" s="94"/>
      <c r="C621" s="95"/>
      <c r="D621" s="95"/>
    </row>
    <row r="622" spans="2:4">
      <c r="B622" s="94"/>
      <c r="C622" s="95"/>
      <c r="D622" s="95"/>
    </row>
    <row r="623" spans="2:4">
      <c r="B623" s="94"/>
      <c r="C623" s="95"/>
      <c r="D623" s="95"/>
    </row>
    <row r="624" spans="2:4">
      <c r="B624" s="94"/>
      <c r="C624" s="95"/>
      <c r="D624" s="95"/>
    </row>
    <row r="625" spans="2:4">
      <c r="B625" s="94"/>
      <c r="C625" s="95"/>
      <c r="D625" s="95"/>
    </row>
    <row r="626" spans="2:4">
      <c r="B626" s="94"/>
      <c r="C626" s="95"/>
      <c r="D626" s="95"/>
    </row>
    <row r="627" spans="2:4">
      <c r="B627" s="94"/>
      <c r="C627" s="95"/>
      <c r="D627" s="95"/>
    </row>
    <row r="628" spans="2:4">
      <c r="B628" s="94"/>
      <c r="C628" s="95"/>
      <c r="D628" s="95"/>
    </row>
    <row r="629" spans="2:4">
      <c r="B629" s="94"/>
      <c r="C629" s="95"/>
      <c r="D629" s="95"/>
    </row>
    <row r="630" spans="2:4">
      <c r="B630" s="94"/>
      <c r="C630" s="95"/>
      <c r="D630" s="95"/>
    </row>
    <row r="631" spans="2:4">
      <c r="B631" s="94"/>
      <c r="C631" s="95"/>
      <c r="D631" s="95"/>
    </row>
    <row r="632" spans="2:4">
      <c r="B632" s="94"/>
      <c r="C632" s="95"/>
      <c r="D632" s="95"/>
    </row>
    <row r="633" spans="2:4">
      <c r="B633" s="94"/>
      <c r="C633" s="95"/>
      <c r="D633" s="95"/>
    </row>
    <row r="634" spans="2:4">
      <c r="B634" s="94"/>
      <c r="C634" s="95"/>
      <c r="D634" s="95"/>
    </row>
    <row r="635" spans="2:4">
      <c r="B635" s="94"/>
      <c r="C635" s="95"/>
      <c r="D635" s="95"/>
    </row>
    <row r="636" spans="2:4">
      <c r="B636" s="94"/>
      <c r="C636" s="95"/>
      <c r="D636" s="95"/>
    </row>
    <row r="637" spans="2:4">
      <c r="B637" s="94"/>
      <c r="C637" s="95"/>
      <c r="D637" s="95"/>
    </row>
    <row r="638" spans="2:4">
      <c r="B638" s="94"/>
      <c r="C638" s="95"/>
      <c r="D638" s="95"/>
    </row>
    <row r="639" spans="2:4">
      <c r="B639" s="94"/>
      <c r="C639" s="95"/>
      <c r="D639" s="95"/>
    </row>
    <row r="640" spans="2:4">
      <c r="B640" s="94"/>
      <c r="C640" s="95"/>
      <c r="D640" s="95"/>
    </row>
    <row r="641" spans="2:4">
      <c r="B641" s="94"/>
      <c r="C641" s="95"/>
      <c r="D641" s="95"/>
    </row>
    <row r="642" spans="2:4">
      <c r="B642" s="94"/>
      <c r="C642" s="95"/>
      <c r="D642" s="95"/>
    </row>
    <row r="643" spans="2:4">
      <c r="B643" s="94"/>
      <c r="C643" s="95"/>
      <c r="D643" s="95"/>
    </row>
    <row r="644" spans="2:4">
      <c r="B644" s="94"/>
      <c r="C644" s="95"/>
      <c r="D644" s="95"/>
    </row>
    <row r="645" spans="2:4">
      <c r="B645" s="94"/>
      <c r="C645" s="95"/>
      <c r="D645" s="95"/>
    </row>
    <row r="646" spans="2:4">
      <c r="B646" s="94"/>
      <c r="C646" s="95"/>
      <c r="D646" s="95"/>
    </row>
    <row r="647" spans="2:4">
      <c r="B647" s="94"/>
      <c r="C647" s="95"/>
      <c r="D647" s="95"/>
    </row>
    <row r="648" spans="2:4">
      <c r="B648" s="94"/>
      <c r="C648" s="95"/>
      <c r="D648" s="95"/>
    </row>
    <row r="649" spans="2:4">
      <c r="B649" s="94"/>
      <c r="C649" s="95"/>
      <c r="D649" s="95"/>
    </row>
    <row r="650" spans="2:4">
      <c r="B650" s="94"/>
      <c r="C650" s="95"/>
      <c r="D650" s="95"/>
    </row>
    <row r="651" spans="2:4">
      <c r="B651" s="94"/>
      <c r="C651" s="95"/>
      <c r="D651" s="95"/>
    </row>
    <row r="652" spans="2:4">
      <c r="B652" s="94"/>
      <c r="C652" s="95"/>
      <c r="D652" s="95"/>
    </row>
    <row r="653" spans="2:4">
      <c r="B653" s="94"/>
      <c r="C653" s="95"/>
      <c r="D653" s="95"/>
    </row>
    <row r="654" spans="2:4">
      <c r="B654" s="94"/>
      <c r="C654" s="95"/>
      <c r="D654" s="95"/>
    </row>
    <row r="655" spans="2:4">
      <c r="B655" s="94"/>
      <c r="C655" s="95"/>
      <c r="D655" s="95"/>
    </row>
    <row r="656" spans="2:4">
      <c r="B656" s="94"/>
      <c r="C656" s="95"/>
      <c r="D656" s="95"/>
    </row>
    <row r="657" spans="2:4">
      <c r="B657" s="94"/>
      <c r="C657" s="95"/>
      <c r="D657" s="95"/>
    </row>
    <row r="658" spans="2:4">
      <c r="B658" s="94"/>
      <c r="C658" s="95"/>
      <c r="D658" s="95"/>
    </row>
    <row r="659" spans="2:4">
      <c r="B659" s="94"/>
      <c r="C659" s="95"/>
      <c r="D659" s="95"/>
    </row>
    <row r="660" spans="2:4">
      <c r="B660" s="94"/>
      <c r="C660" s="95"/>
      <c r="D660" s="95"/>
    </row>
    <row r="661" spans="2:4">
      <c r="B661" s="94"/>
      <c r="C661" s="95"/>
      <c r="D661" s="95"/>
    </row>
    <row r="662" spans="2:4">
      <c r="B662" s="94"/>
      <c r="C662" s="95"/>
      <c r="D662" s="95"/>
    </row>
    <row r="663" spans="2:4">
      <c r="B663" s="94"/>
      <c r="C663" s="95"/>
      <c r="D663" s="95"/>
    </row>
    <row r="664" spans="2:4">
      <c r="B664" s="94"/>
      <c r="C664" s="95"/>
      <c r="D664" s="95"/>
    </row>
    <row r="665" spans="2:4">
      <c r="B665" s="94"/>
      <c r="C665" s="95"/>
      <c r="D665" s="95"/>
    </row>
    <row r="666" spans="2:4">
      <c r="B666" s="94"/>
      <c r="C666" s="95"/>
      <c r="D666" s="95"/>
    </row>
    <row r="667" spans="2:4">
      <c r="B667" s="94"/>
      <c r="C667" s="95"/>
      <c r="D667" s="95"/>
    </row>
    <row r="668" spans="2:4">
      <c r="B668" s="94"/>
      <c r="C668" s="95"/>
      <c r="D668" s="95"/>
    </row>
    <row r="669" spans="2:4">
      <c r="B669" s="94"/>
      <c r="C669" s="95"/>
      <c r="D669" s="95"/>
    </row>
    <row r="670" spans="2:4">
      <c r="B670" s="94"/>
      <c r="C670" s="95"/>
      <c r="D670" s="95"/>
    </row>
    <row r="671" spans="2:4">
      <c r="B671" s="94"/>
      <c r="C671" s="95"/>
      <c r="D671" s="95"/>
    </row>
    <row r="672" spans="2:4">
      <c r="B672" s="94"/>
      <c r="C672" s="95"/>
      <c r="D672" s="95"/>
    </row>
    <row r="673" spans="2:4">
      <c r="B673" s="94"/>
      <c r="C673" s="95"/>
      <c r="D673" s="95"/>
    </row>
    <row r="674" spans="2:4">
      <c r="B674" s="94"/>
      <c r="C674" s="95"/>
      <c r="D674" s="95"/>
    </row>
    <row r="675" spans="2:4">
      <c r="B675" s="94"/>
      <c r="C675" s="95"/>
      <c r="D675" s="95"/>
    </row>
    <row r="676" spans="2:4">
      <c r="B676" s="94"/>
      <c r="C676" s="95"/>
      <c r="D676" s="95"/>
    </row>
    <row r="677" spans="2:4">
      <c r="B677" s="94"/>
      <c r="C677" s="95"/>
      <c r="D677" s="95"/>
    </row>
    <row r="678" spans="2:4">
      <c r="B678" s="94"/>
      <c r="C678" s="95"/>
      <c r="D678" s="95"/>
    </row>
    <row r="679" spans="2:4">
      <c r="B679" s="94"/>
      <c r="C679" s="95"/>
      <c r="D679" s="95"/>
    </row>
    <row r="680" spans="2:4">
      <c r="B680" s="94"/>
      <c r="C680" s="95"/>
      <c r="D680" s="95"/>
    </row>
    <row r="681" spans="2:4">
      <c r="B681" s="94"/>
      <c r="C681" s="95"/>
      <c r="D681" s="95"/>
    </row>
    <row r="682" spans="2:4">
      <c r="B682" s="94"/>
      <c r="C682" s="95"/>
      <c r="D682" s="95"/>
    </row>
    <row r="683" spans="2:4">
      <c r="B683" s="94"/>
      <c r="C683" s="95"/>
      <c r="D683" s="95"/>
    </row>
    <row r="684" spans="2:4">
      <c r="B684" s="94"/>
      <c r="C684" s="95"/>
      <c r="D684" s="95"/>
    </row>
    <row r="685" spans="2:4">
      <c r="B685" s="94"/>
      <c r="C685" s="95"/>
      <c r="D685" s="95"/>
    </row>
    <row r="686" spans="2:4">
      <c r="B686" s="94"/>
      <c r="C686" s="95"/>
      <c r="D686" s="95"/>
    </row>
    <row r="687" spans="2:4">
      <c r="B687" s="94"/>
      <c r="C687" s="95"/>
      <c r="D687" s="95"/>
    </row>
    <row r="688" spans="2:4">
      <c r="B688" s="94"/>
      <c r="C688" s="95"/>
      <c r="D688" s="95"/>
    </row>
    <row r="689" spans="2:4">
      <c r="B689" s="94"/>
      <c r="C689" s="95"/>
      <c r="D689" s="95"/>
    </row>
    <row r="690" spans="2:4">
      <c r="B690" s="94"/>
      <c r="C690" s="95"/>
      <c r="D690" s="95"/>
    </row>
    <row r="691" spans="2:4">
      <c r="B691" s="94"/>
      <c r="C691" s="95"/>
      <c r="D691" s="95"/>
    </row>
    <row r="692" spans="2:4">
      <c r="B692" s="94"/>
      <c r="C692" s="95"/>
      <c r="D692" s="95"/>
    </row>
    <row r="693" spans="2:4">
      <c r="B693" s="94"/>
      <c r="C693" s="95"/>
      <c r="D693" s="95"/>
    </row>
    <row r="694" spans="2:4">
      <c r="B694" s="94"/>
      <c r="C694" s="95"/>
      <c r="D694" s="95"/>
    </row>
    <row r="695" spans="2:4">
      <c r="B695" s="94"/>
      <c r="C695" s="95"/>
      <c r="D695" s="95"/>
    </row>
    <row r="696" spans="2:4">
      <c r="B696" s="94"/>
      <c r="C696" s="95"/>
      <c r="D696" s="95"/>
    </row>
    <row r="697" spans="2:4">
      <c r="B697" s="94"/>
      <c r="C697" s="95"/>
      <c r="D697" s="95"/>
    </row>
    <row r="698" spans="2:4">
      <c r="B698" s="94"/>
      <c r="C698" s="95"/>
      <c r="D698" s="95"/>
    </row>
    <row r="699" spans="2:4">
      <c r="B699" s="94"/>
      <c r="C699" s="95"/>
      <c r="D699" s="95"/>
    </row>
    <row r="700" spans="2:4">
      <c r="B700" s="94"/>
      <c r="C700" s="95"/>
      <c r="D700" s="95"/>
    </row>
    <row r="701" spans="2:4">
      <c r="B701" s="94"/>
      <c r="C701" s="95"/>
      <c r="D701" s="95"/>
    </row>
    <row r="702" spans="2:4">
      <c r="B702" s="94"/>
      <c r="C702" s="95"/>
      <c r="D702" s="95"/>
    </row>
    <row r="703" spans="2:4">
      <c r="B703" s="94"/>
      <c r="C703" s="95"/>
      <c r="D703" s="95"/>
    </row>
    <row r="704" spans="2:4">
      <c r="B704" s="94"/>
      <c r="C704" s="95"/>
      <c r="D704" s="95"/>
    </row>
    <row r="705" spans="2:4">
      <c r="B705" s="94"/>
      <c r="C705" s="95"/>
      <c r="D705" s="95"/>
    </row>
    <row r="706" spans="2:4">
      <c r="B706" s="94"/>
      <c r="C706" s="95"/>
      <c r="D706" s="95"/>
    </row>
    <row r="707" spans="2:4">
      <c r="B707" s="94"/>
      <c r="C707" s="95"/>
      <c r="D707" s="95"/>
    </row>
    <row r="708" spans="2:4">
      <c r="B708" s="94"/>
      <c r="C708" s="95"/>
      <c r="D708" s="95"/>
    </row>
    <row r="709" spans="2:4">
      <c r="B709" s="94"/>
      <c r="C709" s="95"/>
      <c r="D709" s="95"/>
    </row>
    <row r="710" spans="2:4">
      <c r="B710" s="94"/>
      <c r="C710" s="95"/>
      <c r="D710" s="95"/>
    </row>
    <row r="711" spans="2:4">
      <c r="B711" s="94"/>
      <c r="C711" s="95"/>
      <c r="D711" s="95"/>
    </row>
    <row r="712" spans="2:4">
      <c r="B712" s="94"/>
      <c r="C712" s="95"/>
      <c r="D712" s="95"/>
    </row>
    <row r="713" spans="2:4">
      <c r="B713" s="94"/>
      <c r="C713" s="95"/>
      <c r="D713" s="95"/>
    </row>
    <row r="714" spans="2:4">
      <c r="B714" s="94"/>
      <c r="C714" s="95"/>
      <c r="D714" s="95"/>
    </row>
    <row r="715" spans="2:4">
      <c r="B715" s="94"/>
      <c r="C715" s="95"/>
      <c r="D715" s="95"/>
    </row>
    <row r="716" spans="2:4">
      <c r="B716" s="94"/>
      <c r="C716" s="95"/>
      <c r="D716" s="95"/>
    </row>
    <row r="717" spans="2:4">
      <c r="B717" s="94"/>
      <c r="C717" s="95"/>
      <c r="D717" s="95"/>
    </row>
    <row r="718" spans="2:4">
      <c r="B718" s="94"/>
      <c r="C718" s="95"/>
      <c r="D718" s="95"/>
    </row>
    <row r="719" spans="2:4">
      <c r="B719" s="94"/>
      <c r="C719" s="95"/>
      <c r="D719" s="95"/>
    </row>
    <row r="720" spans="2:4">
      <c r="B720" s="94"/>
      <c r="C720" s="95"/>
      <c r="D720" s="95"/>
    </row>
    <row r="721" spans="2:4">
      <c r="B721" s="94"/>
      <c r="C721" s="95"/>
      <c r="D721" s="95"/>
    </row>
    <row r="722" spans="2:4">
      <c r="B722" s="94"/>
      <c r="C722" s="95"/>
      <c r="D722" s="95"/>
    </row>
    <row r="723" spans="2:4">
      <c r="B723" s="94"/>
      <c r="C723" s="95"/>
      <c r="D723" s="95"/>
    </row>
    <row r="724" spans="2:4">
      <c r="B724" s="94"/>
      <c r="C724" s="95"/>
      <c r="D724" s="95"/>
    </row>
    <row r="725" spans="2:4">
      <c r="B725" s="94"/>
      <c r="C725" s="95"/>
      <c r="D725" s="95"/>
    </row>
    <row r="726" spans="2:4">
      <c r="B726" s="94"/>
      <c r="C726" s="95"/>
      <c r="D726" s="95"/>
    </row>
    <row r="727" spans="2:4">
      <c r="B727" s="94"/>
      <c r="C727" s="95"/>
      <c r="D727" s="95"/>
    </row>
    <row r="728" spans="2:4">
      <c r="B728" s="94"/>
      <c r="C728" s="95"/>
      <c r="D728" s="95"/>
    </row>
    <row r="729" spans="2:4">
      <c r="B729" s="94"/>
      <c r="C729" s="95"/>
      <c r="D729" s="95"/>
    </row>
    <row r="730" spans="2:4">
      <c r="B730" s="94"/>
      <c r="C730" s="95"/>
      <c r="D730" s="95"/>
    </row>
    <row r="731" spans="2:4">
      <c r="B731" s="94"/>
      <c r="C731" s="95"/>
      <c r="D731" s="95"/>
    </row>
    <row r="732" spans="2:4">
      <c r="B732" s="94"/>
      <c r="C732" s="95"/>
      <c r="D732" s="95"/>
    </row>
    <row r="733" spans="2:4">
      <c r="B733" s="94"/>
      <c r="C733" s="95"/>
      <c r="D733" s="95"/>
    </row>
    <row r="734" spans="2:4">
      <c r="B734" s="94"/>
      <c r="C734" s="95"/>
      <c r="D734" s="95"/>
    </row>
    <row r="735" spans="2:4">
      <c r="B735" s="94"/>
      <c r="C735" s="95"/>
      <c r="D735" s="95"/>
    </row>
    <row r="736" spans="2:4">
      <c r="B736" s="94"/>
      <c r="C736" s="95"/>
      <c r="D736" s="95"/>
    </row>
    <row r="737" spans="2:4">
      <c r="B737" s="94"/>
      <c r="C737" s="95"/>
      <c r="D737" s="95"/>
    </row>
    <row r="738" spans="2:4">
      <c r="B738" s="94"/>
      <c r="C738" s="95"/>
      <c r="D738" s="95"/>
    </row>
    <row r="739" spans="2:4">
      <c r="B739" s="94"/>
      <c r="C739" s="95"/>
      <c r="D739" s="95"/>
    </row>
    <row r="740" spans="2:4">
      <c r="B740" s="94"/>
      <c r="C740" s="95"/>
      <c r="D740" s="95"/>
    </row>
    <row r="741" spans="2:4">
      <c r="B741" s="94"/>
      <c r="C741" s="95"/>
      <c r="D741" s="95"/>
    </row>
    <row r="742" spans="2:4">
      <c r="B742" s="94"/>
      <c r="C742" s="95"/>
      <c r="D742" s="95"/>
    </row>
    <row r="743" spans="2:4">
      <c r="B743" s="94"/>
      <c r="C743" s="95"/>
      <c r="D743" s="95"/>
    </row>
    <row r="744" spans="2:4">
      <c r="B744" s="94"/>
      <c r="C744" s="95"/>
      <c r="D744" s="95"/>
    </row>
    <row r="745" spans="2:4">
      <c r="B745" s="94"/>
      <c r="C745" s="95"/>
      <c r="D745" s="95"/>
    </row>
    <row r="746" spans="2:4">
      <c r="B746" s="94"/>
      <c r="C746" s="95"/>
      <c r="D746" s="95"/>
    </row>
    <row r="747" spans="2:4">
      <c r="B747" s="94"/>
      <c r="C747" s="95"/>
      <c r="D747" s="95"/>
    </row>
    <row r="748" spans="2:4">
      <c r="B748" s="94"/>
      <c r="C748" s="95"/>
      <c r="D748" s="95"/>
    </row>
    <row r="749" spans="2:4">
      <c r="B749" s="94"/>
      <c r="C749" s="95"/>
      <c r="D749" s="95"/>
    </row>
    <row r="750" spans="2:4">
      <c r="B750" s="94"/>
      <c r="C750" s="95"/>
      <c r="D750" s="95"/>
    </row>
    <row r="751" spans="2:4">
      <c r="B751" s="94"/>
      <c r="C751" s="95"/>
      <c r="D751" s="95"/>
    </row>
    <row r="752" spans="2:4">
      <c r="B752" s="94"/>
      <c r="C752" s="95"/>
      <c r="D752" s="95"/>
    </row>
    <row r="753" spans="2:4">
      <c r="B753" s="94"/>
      <c r="C753" s="95"/>
      <c r="D753" s="95"/>
    </row>
    <row r="754" spans="2:4">
      <c r="B754" s="94"/>
      <c r="C754" s="95"/>
      <c r="D754" s="95"/>
    </row>
    <row r="755" spans="2:4">
      <c r="B755" s="94"/>
      <c r="C755" s="95"/>
      <c r="D755" s="95"/>
    </row>
    <row r="756" spans="2:4">
      <c r="B756" s="94"/>
      <c r="C756" s="95"/>
      <c r="D756" s="95"/>
    </row>
    <row r="757" spans="2:4">
      <c r="B757" s="94"/>
      <c r="C757" s="95"/>
      <c r="D757" s="95"/>
    </row>
    <row r="758" spans="2:4">
      <c r="B758" s="94"/>
      <c r="C758" s="95"/>
      <c r="D758" s="95"/>
    </row>
    <row r="759" spans="2:4">
      <c r="B759" s="94"/>
      <c r="C759" s="95"/>
      <c r="D759" s="95"/>
    </row>
    <row r="760" spans="2:4">
      <c r="B760" s="94"/>
      <c r="C760" s="95"/>
      <c r="D760" s="95"/>
    </row>
    <row r="761" spans="2:4">
      <c r="B761" s="94"/>
      <c r="C761" s="95"/>
      <c r="D761" s="95"/>
    </row>
    <row r="762" spans="2:4">
      <c r="B762" s="94"/>
      <c r="C762" s="95"/>
      <c r="D762" s="95"/>
    </row>
    <row r="763" spans="2:4">
      <c r="B763" s="94"/>
      <c r="C763" s="95"/>
      <c r="D763" s="95"/>
    </row>
    <row r="764" spans="2:4">
      <c r="B764" s="94"/>
      <c r="C764" s="95"/>
      <c r="D764" s="95"/>
    </row>
    <row r="765" spans="2:4">
      <c r="B765" s="94"/>
      <c r="C765" s="95"/>
      <c r="D765" s="95"/>
    </row>
    <row r="766" spans="2:4">
      <c r="B766" s="94"/>
      <c r="C766" s="95"/>
      <c r="D766" s="95"/>
    </row>
    <row r="767" spans="2:4">
      <c r="B767" s="94"/>
      <c r="C767" s="95"/>
      <c r="D767" s="95"/>
    </row>
    <row r="768" spans="2:4">
      <c r="B768" s="94"/>
      <c r="C768" s="95"/>
      <c r="D768" s="95"/>
    </row>
    <row r="769" spans="2:4">
      <c r="B769" s="94"/>
      <c r="C769" s="95"/>
      <c r="D769" s="95"/>
    </row>
    <row r="770" spans="2:4">
      <c r="B770" s="94"/>
      <c r="C770" s="95"/>
      <c r="D770" s="95"/>
    </row>
    <row r="771" spans="2:4">
      <c r="B771" s="94"/>
      <c r="C771" s="95"/>
      <c r="D771" s="95"/>
    </row>
    <row r="772" spans="2:4">
      <c r="B772" s="94"/>
      <c r="C772" s="95"/>
      <c r="D772" s="95"/>
    </row>
    <row r="773" spans="2:4">
      <c r="B773" s="94"/>
      <c r="C773" s="95"/>
      <c r="D773" s="95"/>
    </row>
    <row r="774" spans="2:4">
      <c r="B774" s="94"/>
      <c r="C774" s="95"/>
      <c r="D774" s="95"/>
    </row>
    <row r="775" spans="2:4">
      <c r="B775" s="94"/>
      <c r="C775" s="95"/>
      <c r="D775" s="95"/>
    </row>
    <row r="776" spans="2:4">
      <c r="B776" s="94"/>
      <c r="C776" s="95"/>
      <c r="D776" s="95"/>
    </row>
    <row r="777" spans="2:4">
      <c r="B777" s="94"/>
      <c r="C777" s="95"/>
      <c r="D777" s="95"/>
    </row>
    <row r="778" spans="2:4">
      <c r="B778" s="94"/>
      <c r="C778" s="95"/>
      <c r="D778" s="95"/>
    </row>
    <row r="779" spans="2:4">
      <c r="B779" s="94"/>
      <c r="C779" s="95"/>
      <c r="D779" s="95"/>
    </row>
    <row r="780" spans="2:4">
      <c r="B780" s="94"/>
      <c r="C780" s="95"/>
      <c r="D780" s="95"/>
    </row>
    <row r="781" spans="2:4">
      <c r="B781" s="94"/>
      <c r="C781" s="95"/>
      <c r="D781" s="95"/>
    </row>
    <row r="782" spans="2:4">
      <c r="B782" s="94"/>
      <c r="C782" s="95"/>
      <c r="D782" s="95"/>
    </row>
    <row r="783" spans="2:4">
      <c r="B783" s="94"/>
      <c r="C783" s="95"/>
      <c r="D783" s="95"/>
    </row>
    <row r="784" spans="2:4">
      <c r="B784" s="94"/>
      <c r="C784" s="95"/>
      <c r="D784" s="95"/>
    </row>
    <row r="785" spans="2:4">
      <c r="B785" s="94"/>
      <c r="C785" s="95"/>
      <c r="D785" s="95"/>
    </row>
    <row r="786" spans="2:4">
      <c r="B786" s="94"/>
      <c r="C786" s="95"/>
      <c r="D786" s="95"/>
    </row>
    <row r="787" spans="2:4">
      <c r="B787" s="94"/>
      <c r="C787" s="95"/>
      <c r="D787" s="95"/>
    </row>
    <row r="788" spans="2:4">
      <c r="B788" s="94"/>
      <c r="C788" s="95"/>
      <c r="D788" s="95"/>
    </row>
    <row r="789" spans="2:4">
      <c r="B789" s="94"/>
      <c r="C789" s="95"/>
      <c r="D789" s="95"/>
    </row>
    <row r="790" spans="2:4">
      <c r="B790" s="94"/>
      <c r="C790" s="95"/>
      <c r="D790" s="95"/>
    </row>
    <row r="791" spans="2:4">
      <c r="B791" s="94"/>
      <c r="C791" s="95"/>
      <c r="D791" s="95"/>
    </row>
    <row r="792" spans="2:4">
      <c r="B792" s="94"/>
      <c r="C792" s="95"/>
      <c r="D792" s="95"/>
    </row>
    <row r="793" spans="2:4">
      <c r="B793" s="94"/>
      <c r="C793" s="95"/>
      <c r="D793" s="95"/>
    </row>
    <row r="794" spans="2:4">
      <c r="B794" s="94"/>
      <c r="C794" s="95"/>
      <c r="D794" s="95"/>
    </row>
    <row r="795" spans="2:4">
      <c r="B795" s="94"/>
      <c r="C795" s="95"/>
      <c r="D795" s="95"/>
    </row>
    <row r="796" spans="2:4">
      <c r="B796" s="94"/>
      <c r="C796" s="95"/>
      <c r="D796" s="95"/>
    </row>
    <row r="797" spans="2:4">
      <c r="B797" s="94"/>
      <c r="C797" s="95"/>
      <c r="D797" s="95"/>
    </row>
    <row r="798" spans="2:4">
      <c r="B798" s="94"/>
      <c r="C798" s="95"/>
      <c r="D798" s="95"/>
    </row>
    <row r="799" spans="2:4">
      <c r="B799" s="94"/>
      <c r="C799" s="95"/>
      <c r="D799" s="95"/>
    </row>
    <row r="800" spans="2:4">
      <c r="B800" s="94"/>
      <c r="C800" s="95"/>
      <c r="D800" s="95"/>
    </row>
    <row r="801" spans="2:4">
      <c r="B801" s="94"/>
      <c r="C801" s="95"/>
      <c r="D801" s="95"/>
    </row>
    <row r="802" spans="2:4">
      <c r="B802" s="94"/>
      <c r="C802" s="95"/>
      <c r="D802" s="95"/>
    </row>
    <row r="803" spans="2:4">
      <c r="B803" s="94"/>
      <c r="C803" s="95"/>
      <c r="D803" s="95"/>
    </row>
    <row r="804" spans="2:4">
      <c r="B804" s="94"/>
      <c r="C804" s="95"/>
      <c r="D804" s="95"/>
    </row>
    <row r="805" spans="2:4">
      <c r="B805" s="94"/>
      <c r="C805" s="95"/>
      <c r="D805" s="95"/>
    </row>
    <row r="806" spans="2:4">
      <c r="B806" s="94"/>
      <c r="C806" s="95"/>
      <c r="D806" s="95"/>
    </row>
    <row r="807" spans="2:4">
      <c r="B807" s="94"/>
      <c r="C807" s="95"/>
      <c r="D807" s="95"/>
    </row>
    <row r="808" spans="2:4">
      <c r="B808" s="94"/>
      <c r="C808" s="95"/>
      <c r="D808" s="95"/>
    </row>
    <row r="809" spans="2:4">
      <c r="B809" s="94"/>
      <c r="C809" s="95"/>
      <c r="D809" s="95"/>
    </row>
    <row r="810" spans="2:4">
      <c r="B810" s="94"/>
      <c r="C810" s="95"/>
      <c r="D810" s="95"/>
    </row>
    <row r="811" spans="2:4">
      <c r="B811" s="94"/>
      <c r="C811" s="95"/>
      <c r="D811" s="95"/>
    </row>
    <row r="812" spans="2:4">
      <c r="B812" s="94"/>
      <c r="C812" s="95"/>
      <c r="D812" s="95"/>
    </row>
    <row r="813" spans="2:4">
      <c r="B813" s="94"/>
      <c r="C813" s="95"/>
      <c r="D813" s="95"/>
    </row>
    <row r="814" spans="2:4">
      <c r="B814" s="94"/>
      <c r="C814" s="95"/>
      <c r="D814" s="95"/>
    </row>
    <row r="815" spans="2:4">
      <c r="B815" s="94"/>
      <c r="C815" s="95"/>
      <c r="D815" s="95"/>
    </row>
    <row r="816" spans="2:4">
      <c r="B816" s="94"/>
      <c r="C816" s="95"/>
      <c r="D816" s="95"/>
    </row>
    <row r="817" spans="2:4">
      <c r="B817" s="94"/>
      <c r="C817" s="95"/>
      <c r="D817" s="95"/>
    </row>
    <row r="818" spans="2:4">
      <c r="B818" s="94"/>
      <c r="C818" s="95"/>
      <c r="D818" s="95"/>
    </row>
    <row r="819" spans="2:4">
      <c r="B819" s="94"/>
      <c r="C819" s="95"/>
      <c r="D819" s="95"/>
    </row>
    <row r="820" spans="2:4">
      <c r="B820" s="94"/>
      <c r="C820" s="95"/>
      <c r="D820" s="95"/>
    </row>
    <row r="821" spans="2:4">
      <c r="B821" s="94"/>
      <c r="C821" s="95"/>
      <c r="D821" s="95"/>
    </row>
    <row r="822" spans="2:4">
      <c r="B822" s="94"/>
      <c r="C822" s="95"/>
      <c r="D822" s="95"/>
    </row>
    <row r="823" spans="2:4">
      <c r="B823" s="94"/>
      <c r="C823" s="95"/>
      <c r="D823" s="95"/>
    </row>
    <row r="824" spans="2:4">
      <c r="B824" s="94"/>
      <c r="C824" s="95"/>
      <c r="D824" s="95"/>
    </row>
    <row r="825" spans="2:4">
      <c r="B825" s="94"/>
      <c r="C825" s="95"/>
      <c r="D825" s="95"/>
    </row>
    <row r="826" spans="2:4">
      <c r="B826" s="94"/>
      <c r="C826" s="95"/>
      <c r="D826" s="95"/>
    </row>
    <row r="827" spans="2:4">
      <c r="B827" s="94"/>
      <c r="C827" s="95"/>
      <c r="D827" s="95"/>
    </row>
    <row r="828" spans="2:4">
      <c r="B828" s="94"/>
      <c r="C828" s="95"/>
      <c r="D828" s="95"/>
    </row>
    <row r="829" spans="2:4">
      <c r="B829" s="94"/>
      <c r="C829" s="95"/>
      <c r="D829" s="95"/>
    </row>
    <row r="830" spans="2:4">
      <c r="B830" s="94"/>
      <c r="C830" s="95"/>
      <c r="D830" s="95"/>
    </row>
    <row r="831" spans="2:4">
      <c r="B831" s="94"/>
      <c r="C831" s="95"/>
      <c r="D831" s="95"/>
    </row>
    <row r="832" spans="2:4">
      <c r="B832" s="94"/>
      <c r="C832" s="95"/>
      <c r="D832" s="95"/>
    </row>
    <row r="833" spans="2:4">
      <c r="B833" s="94"/>
      <c r="C833" s="95"/>
      <c r="D833" s="95"/>
    </row>
    <row r="834" spans="2:4">
      <c r="B834" s="94"/>
      <c r="C834" s="95"/>
      <c r="D834" s="95"/>
    </row>
    <row r="835" spans="2:4">
      <c r="B835" s="94"/>
      <c r="C835" s="95"/>
      <c r="D835" s="95"/>
    </row>
    <row r="836" spans="2:4">
      <c r="B836" s="94"/>
      <c r="C836" s="95"/>
      <c r="D836" s="95"/>
    </row>
    <row r="837" spans="2:4">
      <c r="B837" s="94"/>
      <c r="C837" s="95"/>
      <c r="D837" s="95"/>
    </row>
    <row r="838" spans="2:4">
      <c r="B838" s="94"/>
      <c r="C838" s="95"/>
      <c r="D838" s="95"/>
    </row>
    <row r="839" spans="2:4">
      <c r="B839" s="94"/>
      <c r="C839" s="95"/>
      <c r="D839" s="95"/>
    </row>
    <row r="840" spans="2:4">
      <c r="B840" s="94"/>
      <c r="C840" s="95"/>
      <c r="D840" s="95"/>
    </row>
    <row r="841" spans="2:4">
      <c r="B841" s="94"/>
      <c r="C841" s="95"/>
      <c r="D841" s="95"/>
    </row>
    <row r="842" spans="2:4">
      <c r="B842" s="94"/>
      <c r="C842" s="95"/>
      <c r="D842" s="95"/>
    </row>
    <row r="843" spans="2:4">
      <c r="B843" s="94"/>
      <c r="C843" s="95"/>
      <c r="D843" s="95"/>
    </row>
    <row r="844" spans="2:4">
      <c r="B844" s="94"/>
      <c r="C844" s="95"/>
      <c r="D844" s="95"/>
    </row>
    <row r="845" spans="2:4">
      <c r="B845" s="94"/>
      <c r="C845" s="95"/>
      <c r="D845" s="95"/>
    </row>
    <row r="846" spans="2:4">
      <c r="B846" s="94"/>
      <c r="C846" s="95"/>
      <c r="D846" s="95"/>
    </row>
    <row r="847" spans="2:4">
      <c r="B847" s="94"/>
      <c r="C847" s="95"/>
      <c r="D847" s="95"/>
    </row>
    <row r="848" spans="2:4">
      <c r="B848" s="94"/>
      <c r="C848" s="95"/>
      <c r="D848" s="95"/>
    </row>
    <row r="849" spans="2:4">
      <c r="B849" s="94"/>
      <c r="C849" s="95"/>
      <c r="D849" s="95"/>
    </row>
    <row r="850" spans="2:4">
      <c r="B850" s="94"/>
      <c r="C850" s="95"/>
      <c r="D850" s="95"/>
    </row>
    <row r="851" spans="2:4">
      <c r="B851" s="94"/>
      <c r="C851" s="95"/>
      <c r="D851" s="95"/>
    </row>
    <row r="852" spans="2:4">
      <c r="B852" s="94"/>
      <c r="C852" s="95"/>
      <c r="D852" s="95"/>
    </row>
    <row r="853" spans="2:4">
      <c r="B853" s="94"/>
      <c r="C853" s="95"/>
      <c r="D853" s="95"/>
    </row>
    <row r="854" spans="2:4">
      <c r="B854" s="94"/>
      <c r="C854" s="95"/>
      <c r="D854" s="95"/>
    </row>
    <row r="855" spans="2:4">
      <c r="B855" s="94"/>
      <c r="C855" s="95"/>
      <c r="D855" s="95"/>
    </row>
    <row r="856" spans="2:4">
      <c r="B856" s="94"/>
      <c r="C856" s="95"/>
      <c r="D856" s="95"/>
    </row>
    <row r="857" spans="2:4">
      <c r="B857" s="94"/>
      <c r="C857" s="95"/>
      <c r="D857" s="95"/>
    </row>
    <row r="858" spans="2:4">
      <c r="B858" s="94"/>
      <c r="C858" s="95"/>
      <c r="D858" s="95"/>
    </row>
    <row r="859" spans="2:4">
      <c r="B859" s="94"/>
      <c r="C859" s="95"/>
      <c r="D859" s="95"/>
    </row>
    <row r="860" spans="2:4">
      <c r="B860" s="94"/>
      <c r="C860" s="95"/>
      <c r="D860" s="95"/>
    </row>
    <row r="861" spans="2:4">
      <c r="B861" s="94"/>
      <c r="C861" s="95"/>
      <c r="D861" s="95"/>
    </row>
    <row r="862" spans="2:4">
      <c r="B862" s="94"/>
      <c r="C862" s="95"/>
      <c r="D862" s="95"/>
    </row>
    <row r="863" spans="2:4">
      <c r="B863" s="94"/>
      <c r="C863" s="95"/>
      <c r="D863" s="95"/>
    </row>
    <row r="864" spans="2:4">
      <c r="B864" s="94"/>
      <c r="C864" s="95"/>
      <c r="D864" s="95"/>
    </row>
    <row r="865" spans="2:4">
      <c r="B865" s="94"/>
      <c r="C865" s="95"/>
      <c r="D865" s="95"/>
    </row>
    <row r="866" spans="2:4">
      <c r="B866" s="94"/>
      <c r="C866" s="95"/>
      <c r="D866" s="95"/>
    </row>
    <row r="867" spans="2:4">
      <c r="B867" s="94"/>
      <c r="C867" s="95"/>
      <c r="D867" s="95"/>
    </row>
    <row r="868" spans="2:4">
      <c r="B868" s="94"/>
      <c r="C868" s="95"/>
      <c r="D868" s="95"/>
    </row>
    <row r="869" spans="2:4">
      <c r="B869" s="94"/>
      <c r="C869" s="95"/>
      <c r="D869" s="95"/>
    </row>
    <row r="870" spans="2:4">
      <c r="B870" s="94"/>
      <c r="C870" s="95"/>
      <c r="D870" s="95"/>
    </row>
    <row r="871" spans="2:4">
      <c r="B871" s="94"/>
      <c r="C871" s="95"/>
      <c r="D871" s="95"/>
    </row>
    <row r="872" spans="2:4">
      <c r="B872" s="94"/>
      <c r="C872" s="95"/>
      <c r="D872" s="95"/>
    </row>
    <row r="873" spans="2:4">
      <c r="B873" s="94"/>
      <c r="C873" s="95"/>
      <c r="D873" s="95"/>
    </row>
    <row r="874" spans="2:4">
      <c r="B874" s="94"/>
      <c r="C874" s="95"/>
      <c r="D874" s="95"/>
    </row>
    <row r="875" spans="2:4">
      <c r="B875" s="94"/>
      <c r="C875" s="95"/>
      <c r="D875" s="95"/>
    </row>
    <row r="876" spans="2:4">
      <c r="B876" s="94"/>
      <c r="C876" s="95"/>
      <c r="D876" s="95"/>
    </row>
    <row r="877" spans="2:4">
      <c r="B877" s="94"/>
      <c r="C877" s="95"/>
      <c r="D877" s="95"/>
    </row>
    <row r="878" spans="2:4">
      <c r="B878" s="94"/>
      <c r="C878" s="95"/>
      <c r="D878" s="95"/>
    </row>
    <row r="879" spans="2:4">
      <c r="B879" s="94"/>
      <c r="C879" s="95"/>
      <c r="D879" s="95"/>
    </row>
    <row r="880" spans="2:4">
      <c r="B880" s="94"/>
      <c r="C880" s="95"/>
      <c r="D880" s="95"/>
    </row>
    <row r="881" spans="2:4">
      <c r="B881" s="94"/>
      <c r="C881" s="95"/>
      <c r="D881" s="95"/>
    </row>
    <row r="882" spans="2:4">
      <c r="B882" s="94"/>
      <c r="C882" s="95"/>
      <c r="D882" s="95"/>
    </row>
    <row r="883" spans="2:4">
      <c r="B883" s="94"/>
      <c r="C883" s="95"/>
      <c r="D883" s="95"/>
    </row>
    <row r="884" spans="2:4">
      <c r="B884" s="94"/>
      <c r="C884" s="95"/>
      <c r="D884" s="95"/>
    </row>
    <row r="885" spans="2:4">
      <c r="B885" s="94"/>
      <c r="C885" s="95"/>
      <c r="D885" s="95"/>
    </row>
    <row r="886" spans="2:4">
      <c r="B886" s="94"/>
      <c r="C886" s="95"/>
      <c r="D886" s="95"/>
    </row>
    <row r="887" spans="2:4">
      <c r="B887" s="94"/>
      <c r="C887" s="95"/>
      <c r="D887" s="95"/>
    </row>
    <row r="888" spans="2:4">
      <c r="B888" s="94"/>
      <c r="C888" s="95"/>
      <c r="D888" s="95"/>
    </row>
    <row r="889" spans="2:4">
      <c r="B889" s="94"/>
      <c r="C889" s="95"/>
      <c r="D889" s="95"/>
    </row>
    <row r="890" spans="2:4">
      <c r="B890" s="94"/>
      <c r="C890" s="95"/>
      <c r="D890" s="95"/>
    </row>
    <row r="891" spans="2:4">
      <c r="B891" s="94"/>
      <c r="C891" s="95"/>
      <c r="D891" s="95"/>
    </row>
    <row r="892" spans="2:4">
      <c r="B892" s="94"/>
      <c r="C892" s="95"/>
      <c r="D892" s="95"/>
    </row>
    <row r="893" spans="2:4">
      <c r="B893" s="94"/>
      <c r="C893" s="95"/>
      <c r="D893" s="95"/>
    </row>
    <row r="894" spans="2:4">
      <c r="B894" s="94"/>
      <c r="C894" s="95"/>
      <c r="D894" s="95"/>
    </row>
    <row r="895" spans="2:4">
      <c r="B895" s="94"/>
      <c r="C895" s="95"/>
      <c r="D895" s="95"/>
    </row>
    <row r="896" spans="2:4">
      <c r="B896" s="94"/>
      <c r="C896" s="95"/>
      <c r="D896" s="95"/>
    </row>
    <row r="897" spans="2:4">
      <c r="B897" s="94"/>
      <c r="C897" s="95"/>
      <c r="D897" s="95"/>
    </row>
    <row r="898" spans="2:4">
      <c r="B898" s="94"/>
      <c r="C898" s="95"/>
      <c r="D898" s="95"/>
    </row>
    <row r="899" spans="2:4">
      <c r="B899" s="94"/>
      <c r="C899" s="95"/>
      <c r="D899" s="95"/>
    </row>
    <row r="900" spans="2:4">
      <c r="B900" s="94"/>
      <c r="C900" s="95"/>
      <c r="D900" s="95"/>
    </row>
    <row r="901" spans="2:4">
      <c r="B901" s="94"/>
      <c r="C901" s="95"/>
      <c r="D901" s="95"/>
    </row>
    <row r="902" spans="2:4">
      <c r="B902" s="94"/>
      <c r="C902" s="95"/>
      <c r="D902" s="95"/>
    </row>
    <row r="903" spans="2:4">
      <c r="B903" s="94"/>
      <c r="C903" s="95"/>
      <c r="D903" s="95"/>
    </row>
    <row r="904" spans="2:4">
      <c r="B904" s="94"/>
      <c r="C904" s="95"/>
      <c r="D904" s="95"/>
    </row>
    <row r="905" spans="2:4">
      <c r="B905" s="94"/>
      <c r="C905" s="95"/>
      <c r="D905" s="95"/>
    </row>
    <row r="906" spans="2:4">
      <c r="B906" s="94"/>
      <c r="C906" s="95"/>
      <c r="D906" s="95"/>
    </row>
    <row r="907" spans="2:4">
      <c r="B907" s="94"/>
      <c r="C907" s="95"/>
      <c r="D907" s="95"/>
    </row>
    <row r="908" spans="2:4">
      <c r="B908" s="94"/>
      <c r="C908" s="95"/>
      <c r="D908" s="95"/>
    </row>
    <row r="909" spans="2:4">
      <c r="B909" s="94"/>
      <c r="C909" s="95"/>
      <c r="D909" s="95"/>
    </row>
    <row r="910" spans="2:4">
      <c r="B910" s="94"/>
      <c r="C910" s="95"/>
      <c r="D910" s="95"/>
    </row>
    <row r="911" spans="2:4">
      <c r="B911" s="94"/>
      <c r="C911" s="95"/>
      <c r="D911" s="95"/>
    </row>
    <row r="912" spans="2:4">
      <c r="B912" s="94"/>
      <c r="C912" s="95"/>
      <c r="D912" s="95"/>
    </row>
    <row r="913" spans="2:4">
      <c r="B913" s="94"/>
      <c r="C913" s="95"/>
      <c r="D913" s="95"/>
    </row>
    <row r="914" spans="2:4">
      <c r="B914" s="94"/>
      <c r="C914" s="95"/>
      <c r="D914" s="95"/>
    </row>
    <row r="915" spans="2:4">
      <c r="B915" s="94"/>
      <c r="C915" s="95"/>
      <c r="D915" s="95"/>
    </row>
    <row r="916" spans="2:4">
      <c r="B916" s="94"/>
      <c r="C916" s="95"/>
      <c r="D916" s="95"/>
    </row>
    <row r="917" spans="2:4">
      <c r="B917" s="94"/>
      <c r="C917" s="95"/>
      <c r="D917" s="95"/>
    </row>
    <row r="918" spans="2:4">
      <c r="B918" s="94"/>
      <c r="C918" s="95"/>
      <c r="D918" s="95"/>
    </row>
    <row r="919" spans="2:4">
      <c r="B919" s="94"/>
      <c r="C919" s="95"/>
      <c r="D919" s="95"/>
    </row>
    <row r="920" spans="2:4">
      <c r="B920" s="94"/>
      <c r="C920" s="95"/>
      <c r="D920" s="95"/>
    </row>
    <row r="921" spans="2:4">
      <c r="B921" s="94"/>
      <c r="C921" s="95"/>
      <c r="D921" s="95"/>
    </row>
    <row r="922" spans="2:4">
      <c r="B922" s="94"/>
      <c r="C922" s="95"/>
      <c r="D922" s="95"/>
    </row>
    <row r="923" spans="2:4">
      <c r="B923" s="94"/>
      <c r="C923" s="95"/>
      <c r="D923" s="95"/>
    </row>
    <row r="924" spans="2:4">
      <c r="B924" s="94"/>
      <c r="C924" s="95"/>
      <c r="D924" s="95"/>
    </row>
    <row r="925" spans="2:4">
      <c r="B925" s="94"/>
      <c r="C925" s="95"/>
      <c r="D925" s="95"/>
    </row>
    <row r="926" spans="2:4">
      <c r="B926" s="94"/>
      <c r="C926" s="95"/>
      <c r="D926" s="95"/>
    </row>
    <row r="927" spans="2:4">
      <c r="B927" s="94"/>
      <c r="C927" s="95"/>
      <c r="D927" s="95"/>
    </row>
    <row r="928" spans="2:4">
      <c r="B928" s="94"/>
      <c r="C928" s="95"/>
      <c r="D928" s="95"/>
    </row>
    <row r="929" spans="2:4">
      <c r="B929" s="94"/>
      <c r="C929" s="95"/>
      <c r="D929" s="95"/>
    </row>
    <row r="930" spans="2:4">
      <c r="B930" s="94"/>
      <c r="C930" s="95"/>
      <c r="D930" s="95"/>
    </row>
    <row r="931" spans="2:4">
      <c r="B931" s="94"/>
      <c r="C931" s="95"/>
      <c r="D931" s="95"/>
    </row>
    <row r="932" spans="2:4">
      <c r="B932" s="94"/>
      <c r="C932" s="95"/>
      <c r="D932" s="95"/>
    </row>
    <row r="933" spans="2:4">
      <c r="B933" s="94"/>
      <c r="C933" s="95"/>
      <c r="D933" s="95"/>
    </row>
    <row r="934" spans="2:4">
      <c r="B934" s="94"/>
      <c r="C934" s="95"/>
      <c r="D934" s="95"/>
    </row>
    <row r="935" spans="2:4">
      <c r="B935" s="94"/>
      <c r="C935" s="95"/>
      <c r="D935" s="95"/>
    </row>
    <row r="936" spans="2:4">
      <c r="B936" s="94"/>
      <c r="C936" s="95"/>
      <c r="D936" s="95"/>
    </row>
    <row r="937" spans="2:4">
      <c r="B937" s="94"/>
      <c r="C937" s="95"/>
      <c r="D937" s="95"/>
    </row>
    <row r="938" spans="2:4">
      <c r="B938" s="94"/>
      <c r="C938" s="95"/>
      <c r="D938" s="95"/>
    </row>
    <row r="939" spans="2:4">
      <c r="B939" s="94"/>
      <c r="C939" s="95"/>
      <c r="D939" s="95"/>
    </row>
    <row r="940" spans="2:4">
      <c r="B940" s="94"/>
      <c r="C940" s="95"/>
      <c r="D940" s="95"/>
    </row>
    <row r="941" spans="2:4">
      <c r="B941" s="94"/>
      <c r="C941" s="95"/>
      <c r="D941" s="95"/>
    </row>
    <row r="942" spans="2:4">
      <c r="B942" s="94"/>
      <c r="C942" s="95"/>
      <c r="D942" s="95"/>
    </row>
    <row r="943" spans="2:4">
      <c r="B943" s="94"/>
      <c r="C943" s="95"/>
      <c r="D943" s="95"/>
    </row>
    <row r="944" spans="2:4">
      <c r="B944" s="94"/>
      <c r="C944" s="95"/>
      <c r="D944" s="95"/>
    </row>
    <row r="945" spans="2:4">
      <c r="B945" s="94"/>
      <c r="C945" s="95"/>
      <c r="D945" s="95"/>
    </row>
    <row r="946" spans="2:4">
      <c r="B946" s="94"/>
      <c r="C946" s="95"/>
      <c r="D946" s="95"/>
    </row>
    <row r="947" spans="2:4">
      <c r="B947" s="94"/>
      <c r="C947" s="95"/>
      <c r="D947" s="95"/>
    </row>
    <row r="948" spans="2:4">
      <c r="B948" s="94"/>
      <c r="C948" s="95"/>
      <c r="D948" s="95"/>
    </row>
    <row r="949" spans="2:4">
      <c r="B949" s="94"/>
      <c r="C949" s="95"/>
      <c r="D949" s="95"/>
    </row>
    <row r="950" spans="2:4">
      <c r="B950" s="94"/>
      <c r="C950" s="95"/>
      <c r="D950" s="95"/>
    </row>
    <row r="951" spans="2:4">
      <c r="B951" s="94"/>
      <c r="C951" s="95"/>
      <c r="D951" s="95"/>
    </row>
    <row r="952" spans="2:4">
      <c r="B952" s="94"/>
      <c r="C952" s="95"/>
      <c r="D952" s="95"/>
    </row>
    <row r="953" spans="2:4">
      <c r="B953" s="94"/>
      <c r="C953" s="95"/>
      <c r="D953" s="95"/>
    </row>
    <row r="954" spans="2:4">
      <c r="B954" s="94"/>
      <c r="C954" s="95"/>
      <c r="D954" s="95"/>
    </row>
    <row r="955" spans="2:4">
      <c r="B955" s="94"/>
      <c r="C955" s="95"/>
      <c r="D955" s="95"/>
    </row>
    <row r="956" spans="2:4">
      <c r="B956" s="94"/>
      <c r="C956" s="95"/>
      <c r="D956" s="95"/>
    </row>
    <row r="957" spans="2:4">
      <c r="B957" s="94"/>
      <c r="C957" s="95"/>
      <c r="D957" s="95"/>
    </row>
    <row r="958" spans="2:4">
      <c r="B958" s="94"/>
      <c r="C958" s="95"/>
      <c r="D958" s="95"/>
    </row>
    <row r="959" spans="2:4">
      <c r="B959" s="94"/>
      <c r="C959" s="95"/>
      <c r="D959" s="95"/>
    </row>
    <row r="960" spans="2:4">
      <c r="B960" s="94"/>
      <c r="C960" s="95"/>
      <c r="D960" s="95"/>
    </row>
    <row r="961" spans="2:4">
      <c r="B961" s="94"/>
      <c r="C961" s="95"/>
      <c r="D961" s="95"/>
    </row>
    <row r="962" spans="2:4">
      <c r="B962" s="94"/>
      <c r="C962" s="95"/>
      <c r="D962" s="95"/>
    </row>
    <row r="963" spans="2:4">
      <c r="B963" s="94"/>
      <c r="C963" s="95"/>
      <c r="D963" s="95"/>
    </row>
    <row r="964" spans="2:4">
      <c r="B964" s="94"/>
      <c r="C964" s="95"/>
      <c r="D964" s="95"/>
    </row>
    <row r="965" spans="2:4">
      <c r="B965" s="94"/>
      <c r="C965" s="95"/>
      <c r="D965" s="95"/>
    </row>
    <row r="966" spans="2:4">
      <c r="B966" s="94"/>
      <c r="C966" s="95"/>
      <c r="D966" s="95"/>
    </row>
    <row r="967" spans="2:4">
      <c r="B967" s="94"/>
      <c r="C967" s="95"/>
      <c r="D967" s="9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46" t="s" vm="1">
        <v>229</v>
      </c>
    </row>
    <row r="2" spans="2:16">
      <c r="B2" s="46" t="s">
        <v>144</v>
      </c>
      <c r="C2" s="46" t="s">
        <v>230</v>
      </c>
    </row>
    <row r="3" spans="2:16">
      <c r="B3" s="46" t="s">
        <v>146</v>
      </c>
      <c r="C3" s="46" t="s">
        <v>231</v>
      </c>
    </row>
    <row r="4" spans="2:16">
      <c r="B4" s="46" t="s">
        <v>147</v>
      </c>
      <c r="C4" s="46">
        <v>9455</v>
      </c>
    </row>
    <row r="6" spans="2:16" ht="26.25" customHeight="1">
      <c r="B6" s="136" t="s">
        <v>182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210</v>
      </c>
      <c r="M7" s="29" t="s">
        <v>181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2818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145</v>
      </c>
      <c r="C1" s="46" t="s" vm="1">
        <v>229</v>
      </c>
    </row>
    <row r="2" spans="2:16">
      <c r="B2" s="46" t="s">
        <v>144</v>
      </c>
      <c r="C2" s="46" t="s">
        <v>230</v>
      </c>
    </row>
    <row r="3" spans="2:16">
      <c r="B3" s="46" t="s">
        <v>146</v>
      </c>
      <c r="C3" s="46" t="s">
        <v>231</v>
      </c>
    </row>
    <row r="4" spans="2:16">
      <c r="B4" s="46" t="s">
        <v>147</v>
      </c>
      <c r="C4" s="46">
        <v>9455</v>
      </c>
    </row>
    <row r="6" spans="2:16" ht="26.25" customHeight="1">
      <c r="B6" s="136" t="s">
        <v>183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205</v>
      </c>
      <c r="M7" s="29" t="s">
        <v>181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2819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4.4257812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145</v>
      </c>
      <c r="C1" s="46" t="s" vm="1">
        <v>229</v>
      </c>
    </row>
    <row r="2" spans="2:18">
      <c r="B2" s="46" t="s">
        <v>144</v>
      </c>
      <c r="C2" s="46" t="s">
        <v>230</v>
      </c>
    </row>
    <row r="3" spans="2:18">
      <c r="B3" s="46" t="s">
        <v>146</v>
      </c>
      <c r="C3" s="46" t="s">
        <v>231</v>
      </c>
    </row>
    <row r="4" spans="2:18">
      <c r="B4" s="46" t="s">
        <v>147</v>
      </c>
      <c r="C4" s="46">
        <v>9455</v>
      </c>
    </row>
    <row r="6" spans="2:18" ht="21.75" customHeight="1">
      <c r="B6" s="139" t="s">
        <v>172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1"/>
    </row>
    <row r="7" spans="2:18" ht="27.75" customHeight="1">
      <c r="B7" s="142" t="s">
        <v>88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</row>
    <row r="8" spans="2:18" s="3" customFormat="1" ht="66" customHeight="1">
      <c r="B8" s="21" t="s">
        <v>114</v>
      </c>
      <c r="C8" s="29" t="s">
        <v>46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62</v>
      </c>
      <c r="P8" s="29" t="s">
        <v>207</v>
      </c>
      <c r="Q8" s="29" t="s">
        <v>148</v>
      </c>
      <c r="R8" s="59" t="s">
        <v>150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8"/>
      <c r="H11" s="77">
        <v>5.6537404303823857</v>
      </c>
      <c r="I11" s="75"/>
      <c r="J11" s="76"/>
      <c r="K11" s="78">
        <v>3.1543289447047734E-2</v>
      </c>
      <c r="L11" s="77"/>
      <c r="M11" s="99"/>
      <c r="N11" s="77"/>
      <c r="O11" s="77">
        <v>25339.705189360004</v>
      </c>
      <c r="P11" s="78"/>
      <c r="Q11" s="78">
        <f>IFERROR(O11/$O$11,0)</f>
        <v>1</v>
      </c>
      <c r="R11" s="78">
        <f>O11/'סכום נכסי הקרן'!$C$42</f>
        <v>0.22169813224922941</v>
      </c>
    </row>
    <row r="12" spans="2:18" ht="22.5" customHeight="1">
      <c r="B12" s="79" t="s">
        <v>197</v>
      </c>
      <c r="C12" s="80"/>
      <c r="D12" s="81"/>
      <c r="E12" s="80"/>
      <c r="F12" s="80"/>
      <c r="G12" s="100"/>
      <c r="H12" s="83">
        <v>5.6453667172493276</v>
      </c>
      <c r="I12" s="81"/>
      <c r="J12" s="82"/>
      <c r="K12" s="84">
        <v>3.1527363558836875E-2</v>
      </c>
      <c r="L12" s="83"/>
      <c r="M12" s="101"/>
      <c r="N12" s="83"/>
      <c r="O12" s="83">
        <v>25322.871108005002</v>
      </c>
      <c r="P12" s="84"/>
      <c r="Q12" s="84">
        <f t="shared" ref="Q12:Q62" si="0">IFERROR(O12/$O$11,0)</f>
        <v>0.99933566388285877</v>
      </c>
      <c r="R12" s="84">
        <f>O12/'סכום נכסי הקרן'!$C$42</f>
        <v>0.22155085017287351</v>
      </c>
    </row>
    <row r="13" spans="2:18">
      <c r="B13" s="93" t="s">
        <v>25</v>
      </c>
      <c r="C13" s="88"/>
      <c r="D13" s="89"/>
      <c r="E13" s="88"/>
      <c r="F13" s="88"/>
      <c r="G13" s="102"/>
      <c r="H13" s="91">
        <v>5.089575266613025</v>
      </c>
      <c r="I13" s="89"/>
      <c r="J13" s="90"/>
      <c r="K13" s="92">
        <v>1.2153735606698629E-2</v>
      </c>
      <c r="L13" s="91"/>
      <c r="M13" s="103"/>
      <c r="N13" s="91"/>
      <c r="O13" s="91">
        <v>8489.6356473520027</v>
      </c>
      <c r="P13" s="92"/>
      <c r="Q13" s="92">
        <f t="shared" si="0"/>
        <v>0.33503292891176778</v>
      </c>
      <c r="R13" s="92">
        <f>O13/'סכום נכסי הקרן'!$C$42</f>
        <v>7.4276174581727764E-2</v>
      </c>
    </row>
    <row r="14" spans="2:18">
      <c r="B14" s="104" t="s">
        <v>24</v>
      </c>
      <c r="C14" s="80"/>
      <c r="D14" s="81"/>
      <c r="E14" s="80"/>
      <c r="F14" s="80"/>
      <c r="G14" s="100"/>
      <c r="H14" s="83">
        <v>5.089575266613025</v>
      </c>
      <c r="I14" s="81"/>
      <c r="J14" s="82"/>
      <c r="K14" s="84">
        <v>1.2153735606698629E-2</v>
      </c>
      <c r="L14" s="83"/>
      <c r="M14" s="101"/>
      <c r="N14" s="83"/>
      <c r="O14" s="83">
        <v>8489.6356473520027</v>
      </c>
      <c r="P14" s="84"/>
      <c r="Q14" s="84">
        <f t="shared" si="0"/>
        <v>0.33503292891176778</v>
      </c>
      <c r="R14" s="84">
        <f>O14/'סכום נכסי הקרן'!$C$42</f>
        <v>7.4276174581727764E-2</v>
      </c>
    </row>
    <row r="15" spans="2:18">
      <c r="B15" s="105" t="s">
        <v>232</v>
      </c>
      <c r="C15" s="88" t="s">
        <v>233</v>
      </c>
      <c r="D15" s="89" t="s">
        <v>119</v>
      </c>
      <c r="E15" s="88" t="s">
        <v>234</v>
      </c>
      <c r="F15" s="88"/>
      <c r="G15" s="102"/>
      <c r="H15" s="91">
        <v>1.0500000000000613</v>
      </c>
      <c r="I15" s="89" t="s">
        <v>132</v>
      </c>
      <c r="J15" s="90">
        <v>0.04</v>
      </c>
      <c r="K15" s="92">
        <v>1.7299999999996693E-2</v>
      </c>
      <c r="L15" s="91">
        <v>563983.63673200016</v>
      </c>
      <c r="M15" s="103">
        <v>144.80000000000001</v>
      </c>
      <c r="N15" s="91"/>
      <c r="O15" s="91">
        <v>816.64833269900009</v>
      </c>
      <c r="P15" s="92">
        <v>3.999472938788065E-5</v>
      </c>
      <c r="Q15" s="92">
        <f t="shared" si="0"/>
        <v>3.2228012385949384E-2</v>
      </c>
      <c r="R15" s="92">
        <f>O15/'סכום נכסי הקרן'!$C$42</f>
        <v>7.1448901520700103E-3</v>
      </c>
    </row>
    <row r="16" spans="2:18">
      <c r="B16" s="105" t="s">
        <v>235</v>
      </c>
      <c r="C16" s="88" t="s">
        <v>236</v>
      </c>
      <c r="D16" s="89" t="s">
        <v>119</v>
      </c>
      <c r="E16" s="88" t="s">
        <v>234</v>
      </c>
      <c r="F16" s="88"/>
      <c r="G16" s="102"/>
      <c r="H16" s="91">
        <v>3.8800000000025183</v>
      </c>
      <c r="I16" s="89" t="s">
        <v>132</v>
      </c>
      <c r="J16" s="90">
        <v>7.4999999999999997E-3</v>
      </c>
      <c r="K16" s="92">
        <v>1.1300000000013667E-2</v>
      </c>
      <c r="L16" s="91">
        <v>591224.17156900011</v>
      </c>
      <c r="M16" s="103">
        <v>110.14</v>
      </c>
      <c r="N16" s="91"/>
      <c r="O16" s="91">
        <v>651.1742735470001</v>
      </c>
      <c r="P16" s="92">
        <v>2.8500500313926303E-5</v>
      </c>
      <c r="Q16" s="92">
        <f t="shared" si="0"/>
        <v>2.5697784117094797E-2</v>
      </c>
      <c r="R16" s="92">
        <f>O16/'סכום נכסי הקרן'!$C$42</f>
        <v>5.6971507417038292E-3</v>
      </c>
    </row>
    <row r="17" spans="2:18">
      <c r="B17" s="105" t="s">
        <v>237</v>
      </c>
      <c r="C17" s="88" t="s">
        <v>238</v>
      </c>
      <c r="D17" s="89" t="s">
        <v>119</v>
      </c>
      <c r="E17" s="88" t="s">
        <v>234</v>
      </c>
      <c r="F17" s="88"/>
      <c r="G17" s="102"/>
      <c r="H17" s="91">
        <v>5.8499999999983023</v>
      </c>
      <c r="I17" s="89" t="s">
        <v>132</v>
      </c>
      <c r="J17" s="90">
        <v>5.0000000000000001E-3</v>
      </c>
      <c r="K17" s="92">
        <v>1.0499999999998583E-2</v>
      </c>
      <c r="L17" s="91">
        <v>1319988.7759950003</v>
      </c>
      <c r="M17" s="103">
        <v>107.14</v>
      </c>
      <c r="N17" s="91"/>
      <c r="O17" s="91">
        <v>1414.2359549640003</v>
      </c>
      <c r="P17" s="92">
        <v>6.392910744109174E-5</v>
      </c>
      <c r="Q17" s="92">
        <f t="shared" si="0"/>
        <v>5.5811065850830413E-2</v>
      </c>
      <c r="R17" s="92">
        <f>O17/'סכום נכסי הקרן'!$C$42</f>
        <v>1.2373209057967852E-2</v>
      </c>
    </row>
    <row r="18" spans="2:18">
      <c r="B18" s="105" t="s">
        <v>239</v>
      </c>
      <c r="C18" s="88" t="s">
        <v>240</v>
      </c>
      <c r="D18" s="89" t="s">
        <v>119</v>
      </c>
      <c r="E18" s="88" t="s">
        <v>234</v>
      </c>
      <c r="F18" s="88"/>
      <c r="G18" s="102"/>
      <c r="H18" s="91">
        <v>10.740000000030834</v>
      </c>
      <c r="I18" s="89" t="s">
        <v>132</v>
      </c>
      <c r="J18" s="90">
        <v>0.04</v>
      </c>
      <c r="K18" s="92">
        <v>1.0300000000018879E-2</v>
      </c>
      <c r="L18" s="91">
        <v>71095.740934000016</v>
      </c>
      <c r="M18" s="103">
        <v>178.82</v>
      </c>
      <c r="N18" s="91"/>
      <c r="O18" s="91">
        <v>127.13339829200001</v>
      </c>
      <c r="P18" s="92">
        <v>4.462364350841182E-6</v>
      </c>
      <c r="Q18" s="92">
        <f t="shared" si="0"/>
        <v>5.0171616971054021E-3</v>
      </c>
      <c r="R18" s="92">
        <f>O18/'סכום נכסי הקרן'!$C$42</f>
        <v>1.1122953774406418E-3</v>
      </c>
    </row>
    <row r="19" spans="2:18">
      <c r="B19" s="105" t="s">
        <v>241</v>
      </c>
      <c r="C19" s="88" t="s">
        <v>242</v>
      </c>
      <c r="D19" s="89" t="s">
        <v>119</v>
      </c>
      <c r="E19" s="88" t="s">
        <v>234</v>
      </c>
      <c r="F19" s="88"/>
      <c r="G19" s="102"/>
      <c r="H19" s="91">
        <v>19.739999999999998</v>
      </c>
      <c r="I19" s="89" t="s">
        <v>132</v>
      </c>
      <c r="J19" s="90">
        <v>0.01</v>
      </c>
      <c r="K19" s="92">
        <v>1.2000000000000002E-2</v>
      </c>
      <c r="L19" s="91">
        <v>59152.732504000014</v>
      </c>
      <c r="M19" s="103">
        <v>107.34</v>
      </c>
      <c r="N19" s="91"/>
      <c r="O19" s="91">
        <v>63.49454570000001</v>
      </c>
      <c r="P19" s="92">
        <v>3.2671854579791429E-6</v>
      </c>
      <c r="Q19" s="92">
        <f t="shared" si="0"/>
        <v>2.5057334024020535E-3</v>
      </c>
      <c r="R19" s="92">
        <f>O19/'סכום נכסי הקרן'!$C$42</f>
        <v>5.5551641522704203E-4</v>
      </c>
    </row>
    <row r="20" spans="2:18">
      <c r="B20" s="105" t="s">
        <v>243</v>
      </c>
      <c r="C20" s="88" t="s">
        <v>244</v>
      </c>
      <c r="D20" s="89" t="s">
        <v>119</v>
      </c>
      <c r="E20" s="88" t="s">
        <v>234</v>
      </c>
      <c r="F20" s="88"/>
      <c r="G20" s="102"/>
      <c r="H20" s="91">
        <v>3.0799999999999299</v>
      </c>
      <c r="I20" s="89" t="s">
        <v>132</v>
      </c>
      <c r="J20" s="90">
        <v>1E-3</v>
      </c>
      <c r="K20" s="92">
        <v>1.2000000000002625E-2</v>
      </c>
      <c r="L20" s="91">
        <v>2137278.394349</v>
      </c>
      <c r="M20" s="103">
        <v>107</v>
      </c>
      <c r="N20" s="91"/>
      <c r="O20" s="91">
        <v>2286.8878173020003</v>
      </c>
      <c r="P20" s="92">
        <v>1.1436136503833978E-4</v>
      </c>
      <c r="Q20" s="92">
        <f t="shared" si="0"/>
        <v>9.0249187992220661E-2</v>
      </c>
      <c r="R20" s="92">
        <f>O20/'סכום נכסי הקרן'!$C$42</f>
        <v>2.0008076414884904E-2</v>
      </c>
    </row>
    <row r="21" spans="2:18">
      <c r="B21" s="105" t="s">
        <v>245</v>
      </c>
      <c r="C21" s="88" t="s">
        <v>246</v>
      </c>
      <c r="D21" s="89" t="s">
        <v>119</v>
      </c>
      <c r="E21" s="88" t="s">
        <v>234</v>
      </c>
      <c r="F21" s="88"/>
      <c r="G21" s="102"/>
      <c r="H21" s="91">
        <v>14.759999999965409</v>
      </c>
      <c r="I21" s="89" t="s">
        <v>132</v>
      </c>
      <c r="J21" s="90">
        <v>2.75E-2</v>
      </c>
      <c r="K21" s="92">
        <v>1.1099999999962938E-2</v>
      </c>
      <c r="L21" s="91">
        <v>105901.16882400001</v>
      </c>
      <c r="M21" s="103">
        <v>152.87</v>
      </c>
      <c r="N21" s="91"/>
      <c r="O21" s="91">
        <v>161.89111326000005</v>
      </c>
      <c r="P21" s="92">
        <v>5.8106148294581426E-6</v>
      </c>
      <c r="Q21" s="92">
        <f t="shared" si="0"/>
        <v>6.388831758310164E-3</v>
      </c>
      <c r="R21" s="92">
        <f>O21/'סכום נכסי הקרן'!$C$42</f>
        <v>1.4163920680719236E-3</v>
      </c>
    </row>
    <row r="22" spans="2:18">
      <c r="B22" s="105" t="s">
        <v>247</v>
      </c>
      <c r="C22" s="88" t="s">
        <v>248</v>
      </c>
      <c r="D22" s="89" t="s">
        <v>119</v>
      </c>
      <c r="E22" s="88" t="s">
        <v>234</v>
      </c>
      <c r="F22" s="88"/>
      <c r="G22" s="102"/>
      <c r="H22" s="91">
        <v>0.25</v>
      </c>
      <c r="I22" s="89" t="s">
        <v>132</v>
      </c>
      <c r="J22" s="90">
        <v>1.7500000000000002E-2</v>
      </c>
      <c r="K22" s="92">
        <v>5.3000000000592252E-3</v>
      </c>
      <c r="L22" s="91">
        <v>11824.020691000002</v>
      </c>
      <c r="M22" s="103">
        <v>114.24</v>
      </c>
      <c r="N22" s="91"/>
      <c r="O22" s="91">
        <v>13.507761064000002</v>
      </c>
      <c r="P22" s="92">
        <v>1.0942196104474786E-6</v>
      </c>
      <c r="Q22" s="92">
        <f t="shared" si="0"/>
        <v>5.330670172781581E-4</v>
      </c>
      <c r="R22" s="92">
        <f>O22/'סכום נכסי הקרן'!$C$42</f>
        <v>1.1817996209423537E-4</v>
      </c>
    </row>
    <row r="23" spans="2:18">
      <c r="B23" s="105" t="s">
        <v>249</v>
      </c>
      <c r="C23" s="88" t="s">
        <v>250</v>
      </c>
      <c r="D23" s="89" t="s">
        <v>119</v>
      </c>
      <c r="E23" s="88" t="s">
        <v>234</v>
      </c>
      <c r="F23" s="88"/>
      <c r="G23" s="102"/>
      <c r="H23" s="91">
        <v>2.3200000000004817</v>
      </c>
      <c r="I23" s="89" t="s">
        <v>132</v>
      </c>
      <c r="J23" s="90">
        <v>7.4999999999999997E-3</v>
      </c>
      <c r="K23" s="92">
        <v>1.3300000000002976E-2</v>
      </c>
      <c r="L23" s="91">
        <v>1282841.6461730003</v>
      </c>
      <c r="M23" s="103">
        <v>110.07</v>
      </c>
      <c r="N23" s="91"/>
      <c r="O23" s="91">
        <v>1412.0237789260002</v>
      </c>
      <c r="P23" s="92">
        <v>5.8544564114077276E-5</v>
      </c>
      <c r="Q23" s="92">
        <f t="shared" si="0"/>
        <v>5.5723765070435818E-2</v>
      </c>
      <c r="R23" s="92">
        <f>O23/'סכום נכסי הקרן'!$C$42</f>
        <v>1.235385463801047E-2</v>
      </c>
    </row>
    <row r="24" spans="2:18">
      <c r="B24" s="105" t="s">
        <v>251</v>
      </c>
      <c r="C24" s="88" t="s">
        <v>252</v>
      </c>
      <c r="D24" s="89" t="s">
        <v>119</v>
      </c>
      <c r="E24" s="88" t="s">
        <v>234</v>
      </c>
      <c r="F24" s="88"/>
      <c r="G24" s="102"/>
      <c r="H24" s="91">
        <v>8.3900000000026864</v>
      </c>
      <c r="I24" s="89" t="s">
        <v>132</v>
      </c>
      <c r="J24" s="90">
        <v>1E-3</v>
      </c>
      <c r="K24" s="92">
        <v>1.0600000000000737E-2</v>
      </c>
      <c r="L24" s="91">
        <v>1330427.2281820003</v>
      </c>
      <c r="M24" s="103">
        <v>102.15</v>
      </c>
      <c r="N24" s="91"/>
      <c r="O24" s="91">
        <v>1359.031419765</v>
      </c>
      <c r="P24" s="92">
        <v>7.0911450295603145E-5</v>
      </c>
      <c r="Q24" s="92">
        <f t="shared" si="0"/>
        <v>5.363248741882165E-2</v>
      </c>
      <c r="R24" s="92">
        <f>O24/'סכום נכסי הקרן'!$C$42</f>
        <v>1.1890222288633054E-2</v>
      </c>
    </row>
    <row r="25" spans="2:18">
      <c r="B25" s="105" t="s">
        <v>253</v>
      </c>
      <c r="C25" s="88" t="s">
        <v>254</v>
      </c>
      <c r="D25" s="89" t="s">
        <v>119</v>
      </c>
      <c r="E25" s="88" t="s">
        <v>234</v>
      </c>
      <c r="F25" s="88"/>
      <c r="G25" s="102"/>
      <c r="H25" s="91">
        <v>26.239999999994996</v>
      </c>
      <c r="I25" s="89" t="s">
        <v>132</v>
      </c>
      <c r="J25" s="90">
        <v>5.0000000000000001E-3</v>
      </c>
      <c r="K25" s="92">
        <v>1.2400000000004361E-2</v>
      </c>
      <c r="L25" s="91">
        <v>200971.14920900002</v>
      </c>
      <c r="M25" s="103">
        <v>91.36</v>
      </c>
      <c r="N25" s="91"/>
      <c r="O25" s="91">
        <v>183.60725183299999</v>
      </c>
      <c r="P25" s="92">
        <v>1.6143538200331514E-5</v>
      </c>
      <c r="Q25" s="92">
        <f t="shared" si="0"/>
        <v>7.2458322013192016E-3</v>
      </c>
      <c r="R25" s="92">
        <f>O25/'סכום נכסי הקרן'!$C$42</f>
        <v>1.6063874656237894E-3</v>
      </c>
    </row>
    <row r="26" spans="2:18">
      <c r="B26" s="86"/>
      <c r="C26" s="88"/>
      <c r="D26" s="88"/>
      <c r="E26" s="88"/>
      <c r="F26" s="88"/>
      <c r="G26" s="88"/>
      <c r="H26" s="88"/>
      <c r="I26" s="88"/>
      <c r="J26" s="88"/>
      <c r="K26" s="92"/>
      <c r="L26" s="91"/>
      <c r="M26" s="103"/>
      <c r="N26" s="88"/>
      <c r="O26" s="88"/>
      <c r="P26" s="88"/>
      <c r="Q26" s="92"/>
      <c r="R26" s="88"/>
    </row>
    <row r="27" spans="2:18">
      <c r="B27" s="93" t="s">
        <v>47</v>
      </c>
      <c r="C27" s="88"/>
      <c r="D27" s="89"/>
      <c r="E27" s="88"/>
      <c r="F27" s="88"/>
      <c r="G27" s="102"/>
      <c r="H27" s="91">
        <v>5.9256733120714955</v>
      </c>
      <c r="I27" s="89"/>
      <c r="J27" s="90"/>
      <c r="K27" s="92">
        <v>4.1298214971535366E-2</v>
      </c>
      <c r="L27" s="91"/>
      <c r="M27" s="103"/>
      <c r="N27" s="91"/>
      <c r="O27" s="91">
        <v>16833.235460653003</v>
      </c>
      <c r="P27" s="92"/>
      <c r="Q27" s="92">
        <f t="shared" si="0"/>
        <v>0.66430273497109116</v>
      </c>
      <c r="R27" s="92">
        <f>O27/'סכום נכסי הקרן'!$C$42</f>
        <v>0.14727467559114577</v>
      </c>
    </row>
    <row r="28" spans="2:18">
      <c r="B28" s="104" t="s">
        <v>22</v>
      </c>
      <c r="C28" s="80"/>
      <c r="D28" s="81"/>
      <c r="E28" s="80"/>
      <c r="F28" s="80"/>
      <c r="G28" s="100"/>
      <c r="H28" s="83">
        <v>0.63304974479451781</v>
      </c>
      <c r="I28" s="81"/>
      <c r="J28" s="82"/>
      <c r="K28" s="84">
        <v>4.8090194041422743E-2</v>
      </c>
      <c r="L28" s="83"/>
      <c r="M28" s="101"/>
      <c r="N28" s="83"/>
      <c r="O28" s="83">
        <v>5182.714650971001</v>
      </c>
      <c r="P28" s="84"/>
      <c r="Q28" s="84">
        <f t="shared" si="0"/>
        <v>0.20452939812208995</v>
      </c>
      <c r="R28" s="84">
        <f>O28/'סכום נכסי הקרן'!$C$42</f>
        <v>4.5343785553726396E-2</v>
      </c>
    </row>
    <row r="29" spans="2:18">
      <c r="B29" s="105" t="s">
        <v>255</v>
      </c>
      <c r="C29" s="88" t="s">
        <v>256</v>
      </c>
      <c r="D29" s="89" t="s">
        <v>119</v>
      </c>
      <c r="E29" s="88" t="s">
        <v>234</v>
      </c>
      <c r="F29" s="88"/>
      <c r="G29" s="102"/>
      <c r="H29" s="91">
        <v>0.36000000001346805</v>
      </c>
      <c r="I29" s="89" t="s">
        <v>132</v>
      </c>
      <c r="J29" s="90">
        <v>0</v>
      </c>
      <c r="K29" s="92">
        <v>4.7999999997306364E-2</v>
      </c>
      <c r="L29" s="91">
        <v>9061.2750000000015</v>
      </c>
      <c r="M29" s="103">
        <v>98.33</v>
      </c>
      <c r="N29" s="91"/>
      <c r="O29" s="91">
        <v>8.909951708000003</v>
      </c>
      <c r="P29" s="92">
        <v>4.1187613636363645E-7</v>
      </c>
      <c r="Q29" s="92">
        <f t="shared" si="0"/>
        <v>3.5162018032243089E-4</v>
      </c>
      <c r="R29" s="92">
        <f>O29/'סכום נכסי הקרן'!$C$42</f>
        <v>7.7953537238620185E-5</v>
      </c>
    </row>
    <row r="30" spans="2:18">
      <c r="B30" s="105" t="s">
        <v>257</v>
      </c>
      <c r="C30" s="88" t="s">
        <v>258</v>
      </c>
      <c r="D30" s="89" t="s">
        <v>119</v>
      </c>
      <c r="E30" s="88" t="s">
        <v>234</v>
      </c>
      <c r="F30" s="88"/>
      <c r="G30" s="102"/>
      <c r="H30" s="91">
        <v>9.0000000434065405E-2</v>
      </c>
      <c r="I30" s="89" t="s">
        <v>132</v>
      </c>
      <c r="J30" s="90">
        <v>0</v>
      </c>
      <c r="K30" s="92">
        <v>4.7700000017639681E-2</v>
      </c>
      <c r="L30" s="91">
        <v>1087.3530000000001</v>
      </c>
      <c r="M30" s="103">
        <v>99.58</v>
      </c>
      <c r="N30" s="91"/>
      <c r="O30" s="91">
        <v>1.0827861170000004</v>
      </c>
      <c r="P30" s="92">
        <v>5.4367650000000002E-8</v>
      </c>
      <c r="Q30" s="92">
        <f t="shared" si="0"/>
        <v>4.2730809569744168E-5</v>
      </c>
      <c r="R30" s="92">
        <f>O30/'סכום נכסי הקרן'!$C$42</f>
        <v>9.47334067110978E-6</v>
      </c>
    </row>
    <row r="31" spans="2:18">
      <c r="B31" s="105" t="s">
        <v>259</v>
      </c>
      <c r="C31" s="88" t="s">
        <v>260</v>
      </c>
      <c r="D31" s="89" t="s">
        <v>119</v>
      </c>
      <c r="E31" s="88" t="s">
        <v>234</v>
      </c>
      <c r="F31" s="88"/>
      <c r="G31" s="102"/>
      <c r="H31" s="91">
        <v>0.28000000001117908</v>
      </c>
      <c r="I31" s="89" t="s">
        <v>132</v>
      </c>
      <c r="J31" s="90">
        <v>0</v>
      </c>
      <c r="K31" s="92">
        <v>4.669999999988822E-2</v>
      </c>
      <c r="L31" s="91">
        <v>18122.550000000003</v>
      </c>
      <c r="M31" s="103">
        <v>98.72</v>
      </c>
      <c r="N31" s="91"/>
      <c r="O31" s="91">
        <v>17.890581359999999</v>
      </c>
      <c r="P31" s="92">
        <v>1.2081700000000002E-6</v>
      </c>
      <c r="Q31" s="92">
        <f t="shared" si="0"/>
        <v>7.0602957794126792E-4</v>
      </c>
      <c r="R31" s="92">
        <f>O31/'סכום נכסי הקרן'!$C$42</f>
        <v>1.5652543874229084E-4</v>
      </c>
    </row>
    <row r="32" spans="2:18">
      <c r="B32" s="105" t="s">
        <v>261</v>
      </c>
      <c r="C32" s="88" t="s">
        <v>262</v>
      </c>
      <c r="D32" s="89" t="s">
        <v>119</v>
      </c>
      <c r="E32" s="88" t="s">
        <v>234</v>
      </c>
      <c r="F32" s="88"/>
      <c r="G32" s="102"/>
      <c r="H32" s="91">
        <v>0.76000000000097279</v>
      </c>
      <c r="I32" s="89" t="s">
        <v>132</v>
      </c>
      <c r="J32" s="90">
        <v>0</v>
      </c>
      <c r="K32" s="92">
        <v>4.8199999999982965E-2</v>
      </c>
      <c r="L32" s="91">
        <v>426151.98977500008</v>
      </c>
      <c r="M32" s="103">
        <v>96.48</v>
      </c>
      <c r="N32" s="91"/>
      <c r="O32" s="91">
        <v>411.15143973500005</v>
      </c>
      <c r="P32" s="92">
        <v>2.1307599488750004E-5</v>
      </c>
      <c r="Q32" s="92">
        <f t="shared" si="0"/>
        <v>1.6225581026398057E-2</v>
      </c>
      <c r="R32" s="92">
        <f>O32/'סכום נכסי הקרן'!$C$42</f>
        <v>3.5971810082109841E-3</v>
      </c>
    </row>
    <row r="33" spans="2:18">
      <c r="B33" s="105" t="s">
        <v>263</v>
      </c>
      <c r="C33" s="88" t="s">
        <v>264</v>
      </c>
      <c r="D33" s="89" t="s">
        <v>119</v>
      </c>
      <c r="E33" s="88" t="s">
        <v>234</v>
      </c>
      <c r="F33" s="88"/>
      <c r="G33" s="102"/>
      <c r="H33" s="91">
        <v>0.18999998276304189</v>
      </c>
      <c r="I33" s="89" t="s">
        <v>132</v>
      </c>
      <c r="J33" s="90">
        <v>0</v>
      </c>
      <c r="K33" s="92">
        <v>4.6299999555045962E-2</v>
      </c>
      <c r="L33" s="91">
        <v>25.157724000000009</v>
      </c>
      <c r="M33" s="103">
        <v>99.16</v>
      </c>
      <c r="N33" s="91"/>
      <c r="O33" s="91">
        <v>2.4946397000000006E-2</v>
      </c>
      <c r="P33" s="92">
        <v>1.0938140869565221E-9</v>
      </c>
      <c r="Q33" s="92">
        <f t="shared" si="0"/>
        <v>9.8447858069299309E-7</v>
      </c>
      <c r="R33" s="92">
        <f>O33/'סכום נכסי הקרן'!$C$42</f>
        <v>2.1825706257900883E-7</v>
      </c>
    </row>
    <row r="34" spans="2:18">
      <c r="B34" s="105" t="s">
        <v>265</v>
      </c>
      <c r="C34" s="88" t="s">
        <v>266</v>
      </c>
      <c r="D34" s="89" t="s">
        <v>119</v>
      </c>
      <c r="E34" s="88" t="s">
        <v>234</v>
      </c>
      <c r="F34" s="88"/>
      <c r="G34" s="102"/>
      <c r="H34" s="91">
        <v>0.50999999999951318</v>
      </c>
      <c r="I34" s="89" t="s">
        <v>132</v>
      </c>
      <c r="J34" s="90">
        <v>0</v>
      </c>
      <c r="K34" s="92">
        <v>4.7899999999994843E-2</v>
      </c>
      <c r="L34" s="91">
        <v>1430748.5796050003</v>
      </c>
      <c r="M34" s="103">
        <v>97.63</v>
      </c>
      <c r="N34" s="91"/>
      <c r="O34" s="91">
        <v>1396.8398382680002</v>
      </c>
      <c r="P34" s="92">
        <v>4.208084057661766E-5</v>
      </c>
      <c r="Q34" s="92">
        <f t="shared" si="0"/>
        <v>5.5124549706857887E-2</v>
      </c>
      <c r="R34" s="92">
        <f>O34/'סכום נכסי הקרן'!$C$42</f>
        <v>1.22210097110902E-2</v>
      </c>
    </row>
    <row r="35" spans="2:18">
      <c r="B35" s="105" t="s">
        <v>267</v>
      </c>
      <c r="C35" s="88" t="s">
        <v>268</v>
      </c>
      <c r="D35" s="89" t="s">
        <v>119</v>
      </c>
      <c r="E35" s="88" t="s">
        <v>234</v>
      </c>
      <c r="F35" s="88"/>
      <c r="G35" s="102"/>
      <c r="H35" s="91">
        <v>0.43999999999983075</v>
      </c>
      <c r="I35" s="89" t="s">
        <v>132</v>
      </c>
      <c r="J35" s="90">
        <v>0</v>
      </c>
      <c r="K35" s="92">
        <v>4.7700000000011143E-2</v>
      </c>
      <c r="L35" s="91">
        <v>723416.32837700006</v>
      </c>
      <c r="M35" s="103">
        <v>97.99</v>
      </c>
      <c r="N35" s="91"/>
      <c r="O35" s="91">
        <v>708.87566017300003</v>
      </c>
      <c r="P35" s="92">
        <v>2.127695083461765E-5</v>
      </c>
      <c r="Q35" s="92">
        <f t="shared" si="0"/>
        <v>2.7974897690232516E-2</v>
      </c>
      <c r="R35" s="92">
        <f>O35/'סכום נכסי הקרן'!$C$42</f>
        <v>6.2019825677878306E-3</v>
      </c>
    </row>
    <row r="36" spans="2:18">
      <c r="B36" s="105" t="s">
        <v>269</v>
      </c>
      <c r="C36" s="88" t="s">
        <v>270</v>
      </c>
      <c r="D36" s="89" t="s">
        <v>119</v>
      </c>
      <c r="E36" s="88" t="s">
        <v>234</v>
      </c>
      <c r="F36" s="88"/>
      <c r="G36" s="102"/>
      <c r="H36" s="91">
        <v>0.61000000000080523</v>
      </c>
      <c r="I36" s="89" t="s">
        <v>132</v>
      </c>
      <c r="J36" s="90">
        <v>0</v>
      </c>
      <c r="K36" s="92">
        <v>4.8000000000059745E-2</v>
      </c>
      <c r="L36" s="91">
        <v>792219.34680400009</v>
      </c>
      <c r="M36" s="103">
        <v>97.19</v>
      </c>
      <c r="N36" s="91"/>
      <c r="O36" s="91">
        <v>769.95798315800016</v>
      </c>
      <c r="P36" s="92">
        <v>2.4756854587625002E-5</v>
      </c>
      <c r="Q36" s="92">
        <f t="shared" si="0"/>
        <v>3.0385435718537919E-2</v>
      </c>
      <c r="R36" s="92">
        <f>O36/'סכום נכסי הקרן'!$C$42</f>
        <v>6.7363943463788793E-3</v>
      </c>
    </row>
    <row r="37" spans="2:18">
      <c r="B37" s="105" t="s">
        <v>271</v>
      </c>
      <c r="C37" s="88" t="s">
        <v>272</v>
      </c>
      <c r="D37" s="89" t="s">
        <v>119</v>
      </c>
      <c r="E37" s="88" t="s">
        <v>234</v>
      </c>
      <c r="F37" s="88"/>
      <c r="G37" s="102"/>
      <c r="H37" s="91">
        <v>0.67999999999938043</v>
      </c>
      <c r="I37" s="89" t="s">
        <v>132</v>
      </c>
      <c r="J37" s="90">
        <v>0</v>
      </c>
      <c r="K37" s="92">
        <v>4.8500000000002583E-2</v>
      </c>
      <c r="L37" s="91">
        <v>1000216.9500000002</v>
      </c>
      <c r="M37" s="103">
        <v>96.81</v>
      </c>
      <c r="N37" s="91"/>
      <c r="O37" s="91">
        <v>968.31002929500016</v>
      </c>
      <c r="P37" s="92">
        <v>3.2265062903225811E-5</v>
      </c>
      <c r="Q37" s="92">
        <f t="shared" si="0"/>
        <v>3.8213152917879564E-2</v>
      </c>
      <c r="R37" s="92">
        <f>O37/'סכום נכסי הקרן'!$C$42</f>
        <v>8.4717846292480907E-3</v>
      </c>
    </row>
    <row r="38" spans="2:18">
      <c r="B38" s="105" t="s">
        <v>273</v>
      </c>
      <c r="C38" s="88" t="s">
        <v>274</v>
      </c>
      <c r="D38" s="89" t="s">
        <v>119</v>
      </c>
      <c r="E38" s="88" t="s">
        <v>234</v>
      </c>
      <c r="F38" s="88"/>
      <c r="G38" s="102"/>
      <c r="H38" s="91">
        <v>0.8599999999990342</v>
      </c>
      <c r="I38" s="89" t="s">
        <v>132</v>
      </c>
      <c r="J38" s="90">
        <v>0</v>
      </c>
      <c r="K38" s="92">
        <v>4.8199999999980675E-2</v>
      </c>
      <c r="L38" s="91">
        <v>431238.10000000009</v>
      </c>
      <c r="M38" s="103">
        <v>96.04</v>
      </c>
      <c r="N38" s="91"/>
      <c r="O38" s="91">
        <v>414.16107124000007</v>
      </c>
      <c r="P38" s="92">
        <v>2.3957672222222227E-5</v>
      </c>
      <c r="Q38" s="92">
        <f t="shared" si="0"/>
        <v>1.6344352396566314E-2</v>
      </c>
      <c r="R38" s="92">
        <f>O38/'סכום נכסי הקרן'!$C$42</f>
        <v>3.6235123991419688E-3</v>
      </c>
    </row>
    <row r="39" spans="2:18">
      <c r="B39" s="105" t="s">
        <v>275</v>
      </c>
      <c r="C39" s="88" t="s">
        <v>276</v>
      </c>
      <c r="D39" s="89" t="s">
        <v>119</v>
      </c>
      <c r="E39" s="88" t="s">
        <v>234</v>
      </c>
      <c r="F39" s="88"/>
      <c r="G39" s="102"/>
      <c r="H39" s="91">
        <v>0.93000000000082406</v>
      </c>
      <c r="I39" s="89" t="s">
        <v>132</v>
      </c>
      <c r="J39" s="90">
        <v>0</v>
      </c>
      <c r="K39" s="92">
        <v>4.840000000000412E-2</v>
      </c>
      <c r="L39" s="91">
        <v>507431.40000000008</v>
      </c>
      <c r="M39" s="103">
        <v>95.68</v>
      </c>
      <c r="N39" s="91"/>
      <c r="O39" s="91">
        <v>485.51036352000006</v>
      </c>
      <c r="P39" s="92">
        <v>2.8190633333333338E-5</v>
      </c>
      <c r="Q39" s="92">
        <f t="shared" si="0"/>
        <v>1.9160063619203551E-2</v>
      </c>
      <c r="R39" s="92">
        <f>O39/'סכום נכסי הקרן'!$C$42</f>
        <v>4.2477503181538381E-3</v>
      </c>
    </row>
    <row r="40" spans="2:18">
      <c r="B40" s="86"/>
      <c r="C40" s="88"/>
      <c r="D40" s="88"/>
      <c r="E40" s="88"/>
      <c r="F40" s="88"/>
      <c r="G40" s="88"/>
      <c r="H40" s="88"/>
      <c r="I40" s="88"/>
      <c r="J40" s="88"/>
      <c r="K40" s="92"/>
      <c r="L40" s="91"/>
      <c r="M40" s="103"/>
      <c r="N40" s="88"/>
      <c r="O40" s="88"/>
      <c r="P40" s="88"/>
      <c r="Q40" s="92"/>
      <c r="R40" s="88"/>
    </row>
    <row r="41" spans="2:18">
      <c r="B41" s="104" t="s">
        <v>23</v>
      </c>
      <c r="C41" s="80"/>
      <c r="D41" s="81"/>
      <c r="E41" s="80"/>
      <c r="F41" s="80"/>
      <c r="G41" s="100"/>
      <c r="H41" s="83">
        <v>8.2800880332919728</v>
      </c>
      <c r="I41" s="81"/>
      <c r="J41" s="82"/>
      <c r="K41" s="84">
        <v>3.8276814468534662E-2</v>
      </c>
      <c r="L41" s="83"/>
      <c r="M41" s="101"/>
      <c r="N41" s="83"/>
      <c r="O41" s="83">
        <v>11650.520809682001</v>
      </c>
      <c r="P41" s="84"/>
      <c r="Q41" s="84">
        <f t="shared" si="0"/>
        <v>0.45977333684900118</v>
      </c>
      <c r="R41" s="84">
        <f>O41/'סכום נכסי הקרן'!$C$42</f>
        <v>0.10193089003741937</v>
      </c>
    </row>
    <row r="42" spans="2:18">
      <c r="B42" s="105" t="s">
        <v>277</v>
      </c>
      <c r="C42" s="88" t="s">
        <v>278</v>
      </c>
      <c r="D42" s="89" t="s">
        <v>119</v>
      </c>
      <c r="E42" s="88" t="s">
        <v>234</v>
      </c>
      <c r="F42" s="88"/>
      <c r="G42" s="102"/>
      <c r="H42" s="91">
        <v>12.460000000057548</v>
      </c>
      <c r="I42" s="89" t="s">
        <v>132</v>
      </c>
      <c r="J42" s="90">
        <v>5.5E-2</v>
      </c>
      <c r="K42" s="92">
        <v>3.9900000000128569E-2</v>
      </c>
      <c r="L42" s="91">
        <v>67053.435254000011</v>
      </c>
      <c r="M42" s="103">
        <v>121.8</v>
      </c>
      <c r="N42" s="91"/>
      <c r="O42" s="91">
        <v>81.671085805000004</v>
      </c>
      <c r="P42" s="92">
        <v>3.5352603408171729E-6</v>
      </c>
      <c r="Q42" s="92">
        <f t="shared" si="0"/>
        <v>3.2230479871286437E-3</v>
      </c>
      <c r="R42" s="92">
        <f>O42/'סכום נכסי הקרן'!$C$42</f>
        <v>7.1454371889605867E-4</v>
      </c>
    </row>
    <row r="43" spans="2:18">
      <c r="B43" s="105" t="s">
        <v>279</v>
      </c>
      <c r="C43" s="88" t="s">
        <v>280</v>
      </c>
      <c r="D43" s="89" t="s">
        <v>119</v>
      </c>
      <c r="E43" s="88" t="s">
        <v>234</v>
      </c>
      <c r="F43" s="88"/>
      <c r="G43" s="102"/>
      <c r="H43" s="91">
        <v>2.650000006177947</v>
      </c>
      <c r="I43" s="89" t="s">
        <v>132</v>
      </c>
      <c r="J43" s="90">
        <v>5.0000000000000001E-3</v>
      </c>
      <c r="K43" s="92">
        <v>4.0800000056484091E-2</v>
      </c>
      <c r="L43" s="91">
        <v>62.051611000000008</v>
      </c>
      <c r="M43" s="103">
        <v>91.3</v>
      </c>
      <c r="N43" s="91"/>
      <c r="O43" s="91">
        <v>5.6653121000000015E-2</v>
      </c>
      <c r="P43" s="92">
        <v>3.4535736268032215E-9</v>
      </c>
      <c r="Q43" s="92">
        <f t="shared" si="0"/>
        <v>2.2357450718798548E-6</v>
      </c>
      <c r="R43" s="92">
        <f>O43/'סכום נכסי הקרן'!$C$42</f>
        <v>4.9566050662118301E-7</v>
      </c>
    </row>
    <row r="44" spans="2:18">
      <c r="B44" s="105" t="s">
        <v>281</v>
      </c>
      <c r="C44" s="88" t="s">
        <v>282</v>
      </c>
      <c r="D44" s="89" t="s">
        <v>119</v>
      </c>
      <c r="E44" s="88" t="s">
        <v>234</v>
      </c>
      <c r="F44" s="88"/>
      <c r="G44" s="102"/>
      <c r="H44" s="91">
        <v>0.74999999646983784</v>
      </c>
      <c r="I44" s="89" t="s">
        <v>132</v>
      </c>
      <c r="J44" s="90">
        <v>3.7499999999999999E-2</v>
      </c>
      <c r="K44" s="92">
        <v>4.4899999967522516E-2</v>
      </c>
      <c r="L44" s="91">
        <v>141.10036200000002</v>
      </c>
      <c r="M44" s="103">
        <v>100.38</v>
      </c>
      <c r="N44" s="91"/>
      <c r="O44" s="91">
        <v>0.14163655400000003</v>
      </c>
      <c r="P44" s="92">
        <v>6.5340047303109208E-9</v>
      </c>
      <c r="Q44" s="92">
        <f t="shared" si="0"/>
        <v>5.5895107279887535E-6</v>
      </c>
      <c r="R44" s="92">
        <f>O44/'סכום נכסי הקרן'!$C$42</f>
        <v>1.2391840885821372E-6</v>
      </c>
    </row>
    <row r="45" spans="2:18">
      <c r="B45" s="105" t="s">
        <v>283</v>
      </c>
      <c r="C45" s="88" t="s">
        <v>284</v>
      </c>
      <c r="D45" s="89" t="s">
        <v>119</v>
      </c>
      <c r="E45" s="88" t="s">
        <v>234</v>
      </c>
      <c r="F45" s="88"/>
      <c r="G45" s="102"/>
      <c r="H45" s="91">
        <v>3.6299999999998369</v>
      </c>
      <c r="I45" s="89" t="s">
        <v>132</v>
      </c>
      <c r="J45" s="90">
        <v>0.02</v>
      </c>
      <c r="K45" s="92">
        <v>3.8800000000006593E-2</v>
      </c>
      <c r="L45" s="91">
        <v>646387.34245100012</v>
      </c>
      <c r="M45" s="103">
        <v>94.05</v>
      </c>
      <c r="N45" s="91"/>
      <c r="O45" s="91">
        <v>607.92729646999999</v>
      </c>
      <c r="P45" s="92">
        <v>2.9757849881638464E-5</v>
      </c>
      <c r="Q45" s="92">
        <f t="shared" si="0"/>
        <v>2.3991095868205491E-2</v>
      </c>
      <c r="R45" s="92">
        <f>O45/'סכום נכסי הקרן'!$C$42</f>
        <v>5.3187811445933623E-3</v>
      </c>
    </row>
    <row r="46" spans="2:18">
      <c r="B46" s="105" t="s">
        <v>285</v>
      </c>
      <c r="C46" s="88" t="s">
        <v>286</v>
      </c>
      <c r="D46" s="89" t="s">
        <v>119</v>
      </c>
      <c r="E46" s="88" t="s">
        <v>234</v>
      </c>
      <c r="F46" s="88"/>
      <c r="G46" s="102"/>
      <c r="H46" s="91">
        <v>6.5299999999988421</v>
      </c>
      <c r="I46" s="89" t="s">
        <v>132</v>
      </c>
      <c r="J46" s="90">
        <v>0.01</v>
      </c>
      <c r="K46" s="92">
        <v>3.7499999999994496E-2</v>
      </c>
      <c r="L46" s="91">
        <v>2700552.9680740004</v>
      </c>
      <c r="M46" s="103">
        <v>84.11</v>
      </c>
      <c r="N46" s="91"/>
      <c r="O46" s="91">
        <v>2271.4352356710006</v>
      </c>
      <c r="P46" s="92">
        <v>1.1435984533489369E-4</v>
      </c>
      <c r="Q46" s="92">
        <f t="shared" si="0"/>
        <v>8.9639371046225241E-2</v>
      </c>
      <c r="R46" s="92">
        <f>O46/'סכום נכסי הקרן'!$C$42</f>
        <v>1.9872881136943788E-2</v>
      </c>
    </row>
    <row r="47" spans="2:18">
      <c r="B47" s="105" t="s">
        <v>287</v>
      </c>
      <c r="C47" s="88" t="s">
        <v>288</v>
      </c>
      <c r="D47" s="89" t="s">
        <v>119</v>
      </c>
      <c r="E47" s="88" t="s">
        <v>234</v>
      </c>
      <c r="F47" s="88"/>
      <c r="G47" s="102"/>
      <c r="H47" s="91">
        <v>15.780000000021642</v>
      </c>
      <c r="I47" s="89" t="s">
        <v>132</v>
      </c>
      <c r="J47" s="90">
        <v>3.7499999999999999E-2</v>
      </c>
      <c r="K47" s="92">
        <v>4.0600000000074798E-2</v>
      </c>
      <c r="L47" s="91">
        <v>260977.25174300003</v>
      </c>
      <c r="M47" s="103">
        <v>96.3</v>
      </c>
      <c r="N47" s="91"/>
      <c r="O47" s="91">
        <v>251.32109735200007</v>
      </c>
      <c r="P47" s="92">
        <v>1.0347742512574222E-5</v>
      </c>
      <c r="Q47" s="92">
        <f t="shared" si="0"/>
        <v>9.9180750318093019E-3</v>
      </c>
      <c r="R47" s="92">
        <f>O47/'סכום נכסי הקרן'!$C$42</f>
        <v>2.198818710059839E-3</v>
      </c>
    </row>
    <row r="48" spans="2:18">
      <c r="B48" s="105" t="s">
        <v>289</v>
      </c>
      <c r="C48" s="88" t="s">
        <v>290</v>
      </c>
      <c r="D48" s="89" t="s">
        <v>119</v>
      </c>
      <c r="E48" s="88" t="s">
        <v>234</v>
      </c>
      <c r="F48" s="88"/>
      <c r="G48" s="102"/>
      <c r="H48" s="91">
        <v>1.8300000004787083</v>
      </c>
      <c r="I48" s="89" t="s">
        <v>132</v>
      </c>
      <c r="J48" s="90">
        <v>5.0000000000000001E-3</v>
      </c>
      <c r="K48" s="92">
        <v>4.3100000006914677E-2</v>
      </c>
      <c r="L48" s="91">
        <v>2010.7585390000002</v>
      </c>
      <c r="M48" s="103">
        <v>93.5</v>
      </c>
      <c r="N48" s="91"/>
      <c r="O48" s="91">
        <v>1.8800592700000003</v>
      </c>
      <c r="P48" s="92">
        <v>8.5674395942150612E-8</v>
      </c>
      <c r="Q48" s="92">
        <f t="shared" si="0"/>
        <v>7.419420454778717E-5</v>
      </c>
      <c r="R48" s="92">
        <f>O48/'סכום נכסי הקרן'!$C$42</f>
        <v>1.6448716571961699E-5</v>
      </c>
    </row>
    <row r="49" spans="2:18">
      <c r="B49" s="105" t="s">
        <v>291</v>
      </c>
      <c r="C49" s="88" t="s">
        <v>292</v>
      </c>
      <c r="D49" s="89" t="s">
        <v>119</v>
      </c>
      <c r="E49" s="88" t="s">
        <v>234</v>
      </c>
      <c r="F49" s="88"/>
      <c r="G49" s="102"/>
      <c r="H49" s="91">
        <v>8.3300000000000338</v>
      </c>
      <c r="I49" s="89" t="s">
        <v>132</v>
      </c>
      <c r="J49" s="90">
        <v>1.3000000000000001E-2</v>
      </c>
      <c r="K49" s="92">
        <v>3.7699999999999928E-2</v>
      </c>
      <c r="L49" s="91">
        <v>4776699.4998340011</v>
      </c>
      <c r="M49" s="103">
        <v>81.93</v>
      </c>
      <c r="N49" s="91"/>
      <c r="O49" s="91">
        <v>3913.5499918390005</v>
      </c>
      <c r="P49" s="92">
        <v>3.3765852551171711E-4</v>
      </c>
      <c r="Q49" s="92">
        <f t="shared" si="0"/>
        <v>0.15444339082059555</v>
      </c>
      <c r="R49" s="92">
        <f>O49/'סכום נכסי הקרן'!$C$42</f>
        <v>3.4239811283163821E-2</v>
      </c>
    </row>
    <row r="50" spans="2:18">
      <c r="B50" s="105" t="s">
        <v>293</v>
      </c>
      <c r="C50" s="88" t="s">
        <v>294</v>
      </c>
      <c r="D50" s="89" t="s">
        <v>119</v>
      </c>
      <c r="E50" s="88" t="s">
        <v>234</v>
      </c>
      <c r="F50" s="88"/>
      <c r="G50" s="102"/>
      <c r="H50" s="91">
        <v>12.400000000001855</v>
      </c>
      <c r="I50" s="89" t="s">
        <v>132</v>
      </c>
      <c r="J50" s="90">
        <v>1.4999999999999999E-2</v>
      </c>
      <c r="K50" s="92">
        <v>3.9100000000007816E-2</v>
      </c>
      <c r="L50" s="91">
        <v>1732071.1849180001</v>
      </c>
      <c r="M50" s="103">
        <v>74.599999999999994</v>
      </c>
      <c r="N50" s="91"/>
      <c r="O50" s="91">
        <v>1292.1250564890004</v>
      </c>
      <c r="P50" s="92">
        <v>8.7737989515842464E-5</v>
      </c>
      <c r="Q50" s="92">
        <f t="shared" si="0"/>
        <v>5.0992110872369434E-2</v>
      </c>
      <c r="R50" s="92">
        <f>O50/'סכום נכסי הקרן'!$C$42</f>
        <v>1.1304855739849929E-2</v>
      </c>
    </row>
    <row r="51" spans="2:18">
      <c r="B51" s="105" t="s">
        <v>295</v>
      </c>
      <c r="C51" s="88" t="s">
        <v>296</v>
      </c>
      <c r="D51" s="89" t="s">
        <v>119</v>
      </c>
      <c r="E51" s="88" t="s">
        <v>234</v>
      </c>
      <c r="F51" s="88"/>
      <c r="G51" s="102"/>
      <c r="H51" s="91">
        <v>8.0000000004070565E-2</v>
      </c>
      <c r="I51" s="89" t="s">
        <v>132</v>
      </c>
      <c r="J51" s="90">
        <v>1.5E-3</v>
      </c>
      <c r="K51" s="92">
        <v>4.7000000000407056E-2</v>
      </c>
      <c r="L51" s="91">
        <v>49251.567147000016</v>
      </c>
      <c r="M51" s="103">
        <v>99.76</v>
      </c>
      <c r="N51" s="91"/>
      <c r="O51" s="91">
        <v>49.133364010000008</v>
      </c>
      <c r="P51" s="92">
        <v>3.1525538535654833E-6</v>
      </c>
      <c r="Q51" s="92">
        <f t="shared" si="0"/>
        <v>1.9389871998444096E-3</v>
      </c>
      <c r="R51" s="92">
        <f>O51/'סכום נכסי הקרן'!$C$42</f>
        <v>4.2986984066066894E-4</v>
      </c>
    </row>
    <row r="52" spans="2:18">
      <c r="B52" s="105" t="s">
        <v>297</v>
      </c>
      <c r="C52" s="88" t="s">
        <v>298</v>
      </c>
      <c r="D52" s="89" t="s">
        <v>119</v>
      </c>
      <c r="E52" s="88" t="s">
        <v>234</v>
      </c>
      <c r="F52" s="88"/>
      <c r="G52" s="102"/>
      <c r="H52" s="91">
        <v>2.1199999989528826</v>
      </c>
      <c r="I52" s="89" t="s">
        <v>132</v>
      </c>
      <c r="J52" s="90">
        <v>1.7500000000000002E-2</v>
      </c>
      <c r="K52" s="92">
        <v>4.1999999993455522E-2</v>
      </c>
      <c r="L52" s="91">
        <v>633.69787500000007</v>
      </c>
      <c r="M52" s="103">
        <v>96.45</v>
      </c>
      <c r="N52" s="91"/>
      <c r="O52" s="91">
        <v>0.61120164700000013</v>
      </c>
      <c r="P52" s="92">
        <v>2.6652880768003257E-8</v>
      </c>
      <c r="Q52" s="92">
        <f t="shared" si="0"/>
        <v>2.4120314045983462E-5</v>
      </c>
      <c r="R52" s="92">
        <f>O52/'סכום נכסי הקרן'!$C$42</f>
        <v>5.3474285732593878E-6</v>
      </c>
    </row>
    <row r="53" spans="2:18">
      <c r="B53" s="105" t="s">
        <v>299</v>
      </c>
      <c r="C53" s="88" t="s">
        <v>300</v>
      </c>
      <c r="D53" s="89" t="s">
        <v>119</v>
      </c>
      <c r="E53" s="88" t="s">
        <v>234</v>
      </c>
      <c r="F53" s="88"/>
      <c r="G53" s="102"/>
      <c r="H53" s="91">
        <v>4.919999999999817</v>
      </c>
      <c r="I53" s="89" t="s">
        <v>132</v>
      </c>
      <c r="J53" s="90">
        <v>2.2499999999999999E-2</v>
      </c>
      <c r="K53" s="92">
        <v>3.780000000000068E-2</v>
      </c>
      <c r="L53" s="91">
        <v>1852103.2598240003</v>
      </c>
      <c r="M53" s="103">
        <v>94.52</v>
      </c>
      <c r="N53" s="91"/>
      <c r="O53" s="91">
        <v>1750.6079402960004</v>
      </c>
      <c r="P53" s="92">
        <v>7.6821606578824741E-5</v>
      </c>
      <c r="Q53" s="92">
        <f t="shared" si="0"/>
        <v>6.9085568565772845E-2</v>
      </c>
      <c r="R53" s="92">
        <f>O53/'סכום נכסי הקרן'!$C$42</f>
        <v>1.5316141516407913E-2</v>
      </c>
    </row>
    <row r="54" spans="2:18">
      <c r="B54" s="105" t="s">
        <v>301</v>
      </c>
      <c r="C54" s="88" t="s">
        <v>302</v>
      </c>
      <c r="D54" s="89" t="s">
        <v>119</v>
      </c>
      <c r="E54" s="88" t="s">
        <v>234</v>
      </c>
      <c r="F54" s="88"/>
      <c r="G54" s="102"/>
      <c r="H54" s="91">
        <v>1.3400000000147525</v>
      </c>
      <c r="I54" s="89" t="s">
        <v>132</v>
      </c>
      <c r="J54" s="90">
        <v>4.0000000000000001E-3</v>
      </c>
      <c r="K54" s="92">
        <v>4.3900000000671645E-2</v>
      </c>
      <c r="L54" s="91">
        <v>27062.112142000009</v>
      </c>
      <c r="M54" s="103">
        <v>95.18</v>
      </c>
      <c r="N54" s="91"/>
      <c r="O54" s="91">
        <v>25.757717593000006</v>
      </c>
      <c r="P54" s="92">
        <v>1.58881972366323E-6</v>
      </c>
      <c r="Q54" s="92">
        <f t="shared" si="0"/>
        <v>1.0164963404473832E-3</v>
      </c>
      <c r="R54" s="92">
        <f>O54/'סכום נכסי הקרן'!$C$42</f>
        <v>2.2535534011536166E-4</v>
      </c>
    </row>
    <row r="55" spans="2:18">
      <c r="B55" s="105" t="s">
        <v>303</v>
      </c>
      <c r="C55" s="88" t="s">
        <v>304</v>
      </c>
      <c r="D55" s="89" t="s">
        <v>119</v>
      </c>
      <c r="E55" s="88" t="s">
        <v>234</v>
      </c>
      <c r="F55" s="88"/>
      <c r="G55" s="102"/>
      <c r="H55" s="91">
        <v>3.0099999996683691</v>
      </c>
      <c r="I55" s="89" t="s">
        <v>132</v>
      </c>
      <c r="J55" s="90">
        <v>6.25E-2</v>
      </c>
      <c r="K55" s="92">
        <v>3.9505233111322549E-2</v>
      </c>
      <c r="L55" s="91">
        <v>2.8270000000000005E-3</v>
      </c>
      <c r="M55" s="103">
        <v>111.17</v>
      </c>
      <c r="N55" s="91"/>
      <c r="O55" s="91">
        <v>3.1530000000000006E-6</v>
      </c>
      <c r="P55" s="92">
        <v>1.8978008040193754E-13</v>
      </c>
      <c r="Q55" s="92">
        <f t="shared" si="0"/>
        <v>1.2442922979719303E-10</v>
      </c>
      <c r="R55" s="92">
        <f>O55/'סכום נכסי הקרן'!$C$42</f>
        <v>2.7585727843247857E-11</v>
      </c>
    </row>
    <row r="56" spans="2:18">
      <c r="B56" s="105" t="s">
        <v>305</v>
      </c>
      <c r="C56" s="88" t="s">
        <v>306</v>
      </c>
      <c r="D56" s="89" t="s">
        <v>119</v>
      </c>
      <c r="E56" s="88" t="s">
        <v>234</v>
      </c>
      <c r="F56" s="88"/>
      <c r="G56" s="102"/>
      <c r="H56" s="91">
        <v>0.42000000002120602</v>
      </c>
      <c r="I56" s="89" t="s">
        <v>132</v>
      </c>
      <c r="J56" s="90">
        <v>1.4999999999999999E-2</v>
      </c>
      <c r="K56" s="92">
        <v>4.6099999999776965E-2</v>
      </c>
      <c r="L56" s="91">
        <v>27460.535250000004</v>
      </c>
      <c r="M56" s="103">
        <v>99.6</v>
      </c>
      <c r="N56" s="91"/>
      <c r="O56" s="91">
        <v>27.350693901000007</v>
      </c>
      <c r="P56" s="92">
        <v>1.9972408103257521E-6</v>
      </c>
      <c r="Q56" s="92">
        <f t="shared" si="0"/>
        <v>1.0793611723819267E-3</v>
      </c>
      <c r="R56" s="92">
        <f>O56/'סכום נכסי הקרן'!$C$42</f>
        <v>2.3929235593941171E-4</v>
      </c>
    </row>
    <row r="57" spans="2:18">
      <c r="B57" s="105" t="s">
        <v>307</v>
      </c>
      <c r="C57" s="88" t="s">
        <v>308</v>
      </c>
      <c r="D57" s="89" t="s">
        <v>119</v>
      </c>
      <c r="E57" s="88" t="s">
        <v>234</v>
      </c>
      <c r="F57" s="88"/>
      <c r="G57" s="102"/>
      <c r="H57" s="91">
        <v>18.649999999998858</v>
      </c>
      <c r="I57" s="89" t="s">
        <v>132</v>
      </c>
      <c r="J57" s="90">
        <v>2.7999999999999997E-2</v>
      </c>
      <c r="K57" s="92">
        <v>4.140000000000188E-2</v>
      </c>
      <c r="L57" s="91">
        <v>941909.37312400015</v>
      </c>
      <c r="M57" s="103">
        <v>78.989999999999995</v>
      </c>
      <c r="N57" s="91"/>
      <c r="O57" s="91">
        <v>744.01423834900015</v>
      </c>
      <c r="P57" s="92">
        <v>1.3221745844385854E-4</v>
      </c>
      <c r="Q57" s="92">
        <f t="shared" si="0"/>
        <v>2.936159804500833E-2</v>
      </c>
      <c r="R57" s="92">
        <f>O57/'סכום נכסי הקרן'!$C$42</f>
        <v>6.5094114464309735E-3</v>
      </c>
    </row>
    <row r="58" spans="2:18">
      <c r="B58" s="105" t="s">
        <v>309</v>
      </c>
      <c r="C58" s="88" t="s">
        <v>310</v>
      </c>
      <c r="D58" s="89" t="s">
        <v>119</v>
      </c>
      <c r="E58" s="88" t="s">
        <v>234</v>
      </c>
      <c r="F58" s="88"/>
      <c r="G58" s="102"/>
      <c r="H58" s="91">
        <v>5.1799999999997466</v>
      </c>
      <c r="I58" s="89" t="s">
        <v>132</v>
      </c>
      <c r="J58" s="90">
        <v>3.7499999999999999E-2</v>
      </c>
      <c r="K58" s="92">
        <v>3.7700000000004105E-2</v>
      </c>
      <c r="L58" s="91">
        <v>628850.01308400009</v>
      </c>
      <c r="M58" s="103">
        <v>100.65</v>
      </c>
      <c r="N58" s="91"/>
      <c r="O58" s="91">
        <v>632.93753816200012</v>
      </c>
      <c r="P58" s="92">
        <v>1.4282223477308562E-4</v>
      </c>
      <c r="Q58" s="92">
        <f t="shared" si="0"/>
        <v>2.497809400038983E-2</v>
      </c>
      <c r="R58" s="92">
        <f>O58/'סכום נכסי הקרן'!$C$42</f>
        <v>5.5375967870321084E-3</v>
      </c>
    </row>
    <row r="59" spans="2:18">
      <c r="B59" s="86"/>
      <c r="C59" s="88"/>
      <c r="D59" s="88"/>
      <c r="E59" s="88"/>
      <c r="F59" s="88"/>
      <c r="G59" s="88"/>
      <c r="H59" s="88"/>
      <c r="I59" s="88"/>
      <c r="J59" s="88"/>
      <c r="K59" s="92"/>
      <c r="L59" s="91"/>
      <c r="M59" s="103"/>
      <c r="N59" s="88"/>
      <c r="O59" s="88"/>
      <c r="P59" s="88"/>
      <c r="Q59" s="92"/>
      <c r="R59" s="88"/>
    </row>
    <row r="60" spans="2:18">
      <c r="B60" s="79" t="s">
        <v>196</v>
      </c>
      <c r="C60" s="80"/>
      <c r="D60" s="81"/>
      <c r="E60" s="80"/>
      <c r="F60" s="80"/>
      <c r="G60" s="100"/>
      <c r="H60" s="83">
        <v>18.250000000014854</v>
      </c>
      <c r="I60" s="81"/>
      <c r="J60" s="82"/>
      <c r="K60" s="84">
        <v>5.5499999999851495E-2</v>
      </c>
      <c r="L60" s="83"/>
      <c r="M60" s="101"/>
      <c r="N60" s="83"/>
      <c r="O60" s="83">
        <v>16.834081355000002</v>
      </c>
      <c r="P60" s="84"/>
      <c r="Q60" s="84">
        <f t="shared" si="0"/>
        <v>6.6433611714111556E-4</v>
      </c>
      <c r="R60" s="84">
        <f>O60/'סכום נכסי הקרן'!$C$42</f>
        <v>1.4728207635589062E-4</v>
      </c>
    </row>
    <row r="61" spans="2:18">
      <c r="B61" s="104" t="s">
        <v>63</v>
      </c>
      <c r="C61" s="80"/>
      <c r="D61" s="81"/>
      <c r="E61" s="80"/>
      <c r="F61" s="80"/>
      <c r="G61" s="100"/>
      <c r="H61" s="83">
        <v>18.250000000014854</v>
      </c>
      <c r="I61" s="81"/>
      <c r="J61" s="82"/>
      <c r="K61" s="84">
        <v>5.5499999999851495E-2</v>
      </c>
      <c r="L61" s="83"/>
      <c r="M61" s="101"/>
      <c r="N61" s="83"/>
      <c r="O61" s="83">
        <v>16.834081355000002</v>
      </c>
      <c r="P61" s="84"/>
      <c r="Q61" s="84">
        <f t="shared" si="0"/>
        <v>6.6433611714111556E-4</v>
      </c>
      <c r="R61" s="84">
        <f>O61/'סכום נכסי הקרן'!$C$42</f>
        <v>1.4728207635589062E-4</v>
      </c>
    </row>
    <row r="62" spans="2:18">
      <c r="B62" s="105" t="s">
        <v>311</v>
      </c>
      <c r="C62" s="88" t="s">
        <v>312</v>
      </c>
      <c r="D62" s="89" t="s">
        <v>28</v>
      </c>
      <c r="E62" s="88" t="s">
        <v>313</v>
      </c>
      <c r="F62" s="88" t="s">
        <v>314</v>
      </c>
      <c r="G62" s="102"/>
      <c r="H62" s="91">
        <v>18.250000000014854</v>
      </c>
      <c r="I62" s="89" t="s">
        <v>131</v>
      </c>
      <c r="J62" s="90">
        <v>4.4999999999999998E-2</v>
      </c>
      <c r="K62" s="92">
        <v>5.5499999999851495E-2</v>
      </c>
      <c r="L62" s="91">
        <v>5569.0219590000006</v>
      </c>
      <c r="M62" s="103">
        <v>81.697500000000005</v>
      </c>
      <c r="N62" s="91"/>
      <c r="O62" s="91">
        <v>16.834081355000002</v>
      </c>
      <c r="P62" s="92">
        <v>5.5690219590000009E-6</v>
      </c>
      <c r="Q62" s="92">
        <f t="shared" si="0"/>
        <v>6.6433611714111556E-4</v>
      </c>
      <c r="R62" s="92">
        <f>O62/'סכום נכסי הקרן'!$C$42</f>
        <v>1.4728207635589062E-4</v>
      </c>
    </row>
    <row r="63" spans="2:18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96" t="s">
        <v>111</v>
      </c>
      <c r="C66" s="106"/>
      <c r="D66" s="10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96" t="s">
        <v>203</v>
      </c>
      <c r="C67" s="106"/>
      <c r="D67" s="10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145" t="s">
        <v>211</v>
      </c>
      <c r="C68" s="145"/>
      <c r="D68" s="14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B19" sqref="B19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145</v>
      </c>
      <c r="C1" s="46" t="s" vm="1">
        <v>229</v>
      </c>
    </row>
    <row r="2" spans="2:16">
      <c r="B2" s="46" t="s">
        <v>144</v>
      </c>
      <c r="C2" s="46" t="s">
        <v>230</v>
      </c>
    </row>
    <row r="3" spans="2:16">
      <c r="B3" s="46" t="s">
        <v>146</v>
      </c>
      <c r="C3" s="46" t="s">
        <v>231</v>
      </c>
    </row>
    <row r="4" spans="2:16">
      <c r="B4" s="46" t="s">
        <v>147</v>
      </c>
      <c r="C4" s="46">
        <v>9455</v>
      </c>
    </row>
    <row r="6" spans="2:16" ht="26.25" customHeight="1">
      <c r="B6" s="136" t="s">
        <v>185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8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205</v>
      </c>
      <c r="M7" s="29" t="s">
        <v>181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2820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4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4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4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4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4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4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4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4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4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4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4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4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4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4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4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4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4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4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4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4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4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4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4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4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4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4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4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4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4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4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4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4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4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4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4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4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4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4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4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4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4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  <row r="453" spans="2:16">
      <c r="B453" s="94"/>
      <c r="C453" s="94"/>
      <c r="D453" s="94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</row>
    <row r="454" spans="2:16">
      <c r="B454" s="94"/>
      <c r="C454" s="94"/>
      <c r="D454" s="94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</row>
    <row r="455" spans="2:16">
      <c r="B455" s="94"/>
      <c r="C455" s="94"/>
      <c r="D455" s="94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</row>
    <row r="456" spans="2:16">
      <c r="B456" s="94"/>
      <c r="C456" s="94"/>
      <c r="D456" s="94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</row>
    <row r="457" spans="2:16">
      <c r="B457" s="94"/>
      <c r="C457" s="94"/>
      <c r="D457" s="94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</row>
    <row r="458" spans="2:16">
      <c r="B458" s="94"/>
      <c r="C458" s="94"/>
      <c r="D458" s="94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</row>
    <row r="459" spans="2:16">
      <c r="B459" s="94"/>
      <c r="C459" s="94"/>
      <c r="D459" s="94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</row>
    <row r="460" spans="2:16">
      <c r="B460" s="94"/>
      <c r="C460" s="94"/>
      <c r="D460" s="94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</row>
    <row r="461" spans="2:16">
      <c r="B461" s="94"/>
      <c r="C461" s="94"/>
      <c r="D461" s="94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</row>
    <row r="462" spans="2:16">
      <c r="B462" s="94"/>
      <c r="C462" s="94"/>
      <c r="D462" s="94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</row>
    <row r="463" spans="2:16">
      <c r="B463" s="94"/>
      <c r="C463" s="94"/>
      <c r="D463" s="94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145</v>
      </c>
      <c r="C1" s="46" t="s" vm="1">
        <v>229</v>
      </c>
    </row>
    <row r="2" spans="2:20">
      <c r="B2" s="46" t="s">
        <v>144</v>
      </c>
      <c r="C2" s="46" t="s">
        <v>230</v>
      </c>
    </row>
    <row r="3" spans="2:20">
      <c r="B3" s="46" t="s">
        <v>146</v>
      </c>
      <c r="C3" s="46" t="s">
        <v>231</v>
      </c>
    </row>
    <row r="4" spans="2:20">
      <c r="B4" s="46" t="s">
        <v>147</v>
      </c>
      <c r="C4" s="46">
        <v>9455</v>
      </c>
    </row>
    <row r="6" spans="2:20" ht="26.25" customHeight="1">
      <c r="B6" s="142" t="s">
        <v>172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</row>
    <row r="7" spans="2:20" ht="26.25" customHeight="1">
      <c r="B7" s="142" t="s">
        <v>89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7"/>
    </row>
    <row r="8" spans="2:20" s="3" customFormat="1" ht="63">
      <c r="B8" s="36" t="s">
        <v>114</v>
      </c>
      <c r="C8" s="12" t="s">
        <v>46</v>
      </c>
      <c r="D8" s="12" t="s">
        <v>118</v>
      </c>
      <c r="E8" s="12" t="s">
        <v>188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62</v>
      </c>
      <c r="R8" s="12" t="s">
        <v>59</v>
      </c>
      <c r="S8" s="12" t="s">
        <v>148</v>
      </c>
      <c r="T8" s="37" t="s">
        <v>150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60" t="s">
        <v>189</v>
      </c>
    </row>
    <row r="11" spans="2:20" s="4" customFormat="1" ht="18" customHeight="1">
      <c r="B11" s="107" t="s">
        <v>2812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8">
        <v>0</v>
      </c>
      <c r="R11" s="88"/>
      <c r="S11" s="109">
        <v>0</v>
      </c>
      <c r="T11" s="109">
        <v>0</v>
      </c>
    </row>
    <row r="12" spans="2:20">
      <c r="B12" s="11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5.28515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145</v>
      </c>
      <c r="C1" s="46" t="s" vm="1">
        <v>229</v>
      </c>
    </row>
    <row r="2" spans="2:21">
      <c r="B2" s="46" t="s">
        <v>144</v>
      </c>
      <c r="C2" s="46" t="s">
        <v>230</v>
      </c>
    </row>
    <row r="3" spans="2:21">
      <c r="B3" s="46" t="s">
        <v>146</v>
      </c>
      <c r="C3" s="46" t="s">
        <v>231</v>
      </c>
    </row>
    <row r="4" spans="2:21">
      <c r="B4" s="46" t="s">
        <v>147</v>
      </c>
      <c r="C4" s="46">
        <v>9455</v>
      </c>
    </row>
    <row r="6" spans="2:21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8"/>
    </row>
    <row r="7" spans="2:21" ht="26.25" customHeight="1">
      <c r="B7" s="136" t="s">
        <v>90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2:21" s="3" customFormat="1" ht="78.75">
      <c r="B8" s="21" t="s">
        <v>114</v>
      </c>
      <c r="C8" s="29" t="s">
        <v>46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62</v>
      </c>
      <c r="S8" s="12" t="s">
        <v>59</v>
      </c>
      <c r="T8" s="29" t="s">
        <v>148</v>
      </c>
      <c r="U8" s="13" t="s">
        <v>150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189</v>
      </c>
      <c r="U10" s="19" t="s">
        <v>214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8"/>
      <c r="K11" s="77">
        <v>4.6014220865806896</v>
      </c>
      <c r="L11" s="75"/>
      <c r="M11" s="76"/>
      <c r="N11" s="76">
        <v>4.3869673095090128E-2</v>
      </c>
      <c r="O11" s="77"/>
      <c r="P11" s="99"/>
      <c r="Q11" s="77">
        <v>199.61986975300005</v>
      </c>
      <c r="R11" s="77">
        <f>R12+R259</f>
        <v>27869.687863271018</v>
      </c>
      <c r="S11" s="78"/>
      <c r="T11" s="78">
        <f>IFERROR(R11/$R$11,0)</f>
        <v>1</v>
      </c>
      <c r="U11" s="78">
        <f>R11/'סכום נכסי הקרן'!$C$42</f>
        <v>0.2438330556525411</v>
      </c>
    </row>
    <row r="12" spans="2:21">
      <c r="B12" s="79" t="s">
        <v>197</v>
      </c>
      <c r="C12" s="80"/>
      <c r="D12" s="81"/>
      <c r="E12" s="81"/>
      <c r="F12" s="80"/>
      <c r="G12" s="81"/>
      <c r="H12" s="80"/>
      <c r="I12" s="80"/>
      <c r="J12" s="100"/>
      <c r="K12" s="83">
        <v>4.4791961541076128</v>
      </c>
      <c r="L12" s="81"/>
      <c r="M12" s="82"/>
      <c r="N12" s="82">
        <v>3.753050804146188E-2</v>
      </c>
      <c r="O12" s="83"/>
      <c r="P12" s="101"/>
      <c r="Q12" s="83">
        <v>199.61986975300005</v>
      </c>
      <c r="R12" s="83">
        <f>R13+R169+R251</f>
        <v>22644.133091797015</v>
      </c>
      <c r="S12" s="84"/>
      <c r="T12" s="84">
        <f t="shared" ref="T12:T75" si="0">IFERROR(R12/$R$11,0)</f>
        <v>0.8125004199146173</v>
      </c>
      <c r="U12" s="84">
        <f>R12/'סכום נכסי הקרן'!$C$42</f>
        <v>0.1981144601067539</v>
      </c>
    </row>
    <row r="13" spans="2:21">
      <c r="B13" s="85" t="s">
        <v>32</v>
      </c>
      <c r="C13" s="80"/>
      <c r="D13" s="81"/>
      <c r="E13" s="81"/>
      <c r="F13" s="80"/>
      <c r="G13" s="81"/>
      <c r="H13" s="80"/>
      <c r="I13" s="80"/>
      <c r="J13" s="100"/>
      <c r="K13" s="83">
        <v>4.5906801162618098</v>
      </c>
      <c r="L13" s="81"/>
      <c r="M13" s="82"/>
      <c r="N13" s="82">
        <v>3.2862337782894144E-2</v>
      </c>
      <c r="O13" s="83"/>
      <c r="P13" s="101"/>
      <c r="Q13" s="83">
        <v>183.20299151100002</v>
      </c>
      <c r="R13" s="83">
        <f>SUM(R14:R167)</f>
        <v>18557.057761507011</v>
      </c>
      <c r="S13" s="84"/>
      <c r="T13" s="84">
        <f t="shared" si="0"/>
        <v>0.66585093642053439</v>
      </c>
      <c r="U13" s="84">
        <f>R13/'סכום נכסי הקרן'!$C$42</f>
        <v>0.16235646843652476</v>
      </c>
    </row>
    <row r="14" spans="2:21">
      <c r="B14" s="86" t="s">
        <v>315</v>
      </c>
      <c r="C14" s="87">
        <v>6040372</v>
      </c>
      <c r="D14" s="89" t="s">
        <v>119</v>
      </c>
      <c r="E14" s="89" t="s">
        <v>316</v>
      </c>
      <c r="F14" s="88" t="s">
        <v>317</v>
      </c>
      <c r="G14" s="89" t="s">
        <v>318</v>
      </c>
      <c r="H14" s="88" t="s">
        <v>319</v>
      </c>
      <c r="I14" s="88" t="s">
        <v>130</v>
      </c>
      <c r="J14" s="102"/>
      <c r="K14" s="91">
        <v>1.98</v>
      </c>
      <c r="L14" s="89" t="s">
        <v>132</v>
      </c>
      <c r="M14" s="90">
        <v>8.3000000000000001E-3</v>
      </c>
      <c r="N14" s="90">
        <v>2.1699697682230436E-2</v>
      </c>
      <c r="O14" s="91">
        <v>2.7690000000000002E-3</v>
      </c>
      <c r="P14" s="103">
        <v>107.6</v>
      </c>
      <c r="Q14" s="91"/>
      <c r="R14" s="91">
        <v>2.977E-6</v>
      </c>
      <c r="S14" s="92">
        <v>9.1028753119764785E-13</v>
      </c>
      <c r="T14" s="92">
        <f t="shared" si="0"/>
        <v>1.068185626837729E-10</v>
      </c>
      <c r="U14" s="92">
        <f>R14/'סכום נכסי הקרן'!$C$42</f>
        <v>2.6045896539596848E-11</v>
      </c>
    </row>
    <row r="15" spans="2:21">
      <c r="B15" s="86" t="s">
        <v>320</v>
      </c>
      <c r="C15" s="87">
        <v>2310217</v>
      </c>
      <c r="D15" s="89" t="s">
        <v>119</v>
      </c>
      <c r="E15" s="89" t="s">
        <v>316</v>
      </c>
      <c r="F15" s="88">
        <v>520032046</v>
      </c>
      <c r="G15" s="89" t="s">
        <v>318</v>
      </c>
      <c r="H15" s="88" t="s">
        <v>319</v>
      </c>
      <c r="I15" s="88" t="s">
        <v>130</v>
      </c>
      <c r="J15" s="102"/>
      <c r="K15" s="91">
        <v>1.2399999999976865</v>
      </c>
      <c r="L15" s="89" t="s">
        <v>132</v>
      </c>
      <c r="M15" s="90">
        <v>8.6E-3</v>
      </c>
      <c r="N15" s="90">
        <v>2.339999999997687E-2</v>
      </c>
      <c r="O15" s="91">
        <v>78393.185465000017</v>
      </c>
      <c r="P15" s="103">
        <v>110.27</v>
      </c>
      <c r="Q15" s="91"/>
      <c r="R15" s="91">
        <v>86.444163629999991</v>
      </c>
      <c r="S15" s="92">
        <v>3.1340337867416453E-5</v>
      </c>
      <c r="T15" s="92">
        <f t="shared" si="0"/>
        <v>3.1017270108691553E-3</v>
      </c>
      <c r="U15" s="92">
        <f>R15/'סכום נכסי הקרן'!$C$42</f>
        <v>7.5630357486024865E-4</v>
      </c>
    </row>
    <row r="16" spans="2:21">
      <c r="B16" s="86" t="s">
        <v>322</v>
      </c>
      <c r="C16" s="87">
        <v>2310282</v>
      </c>
      <c r="D16" s="89" t="s">
        <v>119</v>
      </c>
      <c r="E16" s="89" t="s">
        <v>316</v>
      </c>
      <c r="F16" s="88">
        <v>520032046</v>
      </c>
      <c r="G16" s="89" t="s">
        <v>318</v>
      </c>
      <c r="H16" s="88" t="s">
        <v>319</v>
      </c>
      <c r="I16" s="88" t="s">
        <v>130</v>
      </c>
      <c r="J16" s="102"/>
      <c r="K16" s="91">
        <v>2.9699999999970625</v>
      </c>
      <c r="L16" s="89" t="s">
        <v>132</v>
      </c>
      <c r="M16" s="90">
        <v>3.8E-3</v>
      </c>
      <c r="N16" s="90">
        <v>1.9899999999990207E-2</v>
      </c>
      <c r="O16" s="91">
        <v>373928.46540500008</v>
      </c>
      <c r="P16" s="103">
        <v>103.8</v>
      </c>
      <c r="Q16" s="91"/>
      <c r="R16" s="91">
        <v>388.13775266200008</v>
      </c>
      <c r="S16" s="92">
        <v>1.2464282180166671E-4</v>
      </c>
      <c r="T16" s="92">
        <f t="shared" si="0"/>
        <v>1.3926878354942761E-2</v>
      </c>
      <c r="U16" s="92">
        <f>R16/'סכום נכסי הקרן'!$C$42</f>
        <v>3.3958333049869281E-3</v>
      </c>
    </row>
    <row r="17" spans="2:21">
      <c r="B17" s="86" t="s">
        <v>323</v>
      </c>
      <c r="C17" s="87">
        <v>2310381</v>
      </c>
      <c r="D17" s="89" t="s">
        <v>119</v>
      </c>
      <c r="E17" s="89" t="s">
        <v>316</v>
      </c>
      <c r="F17" s="88">
        <v>520032046</v>
      </c>
      <c r="G17" s="89" t="s">
        <v>318</v>
      </c>
      <c r="H17" s="88" t="s">
        <v>319</v>
      </c>
      <c r="I17" s="88" t="s">
        <v>130</v>
      </c>
      <c r="J17" s="102"/>
      <c r="K17" s="91">
        <v>6.9599999999431619</v>
      </c>
      <c r="L17" s="89" t="s">
        <v>132</v>
      </c>
      <c r="M17" s="90">
        <v>2E-3</v>
      </c>
      <c r="N17" s="90">
        <v>2.0099999999888353E-2</v>
      </c>
      <c r="O17" s="91">
        <v>20143.849848000005</v>
      </c>
      <c r="P17" s="103">
        <v>97.6</v>
      </c>
      <c r="Q17" s="91">
        <v>4.4545390000000004E-2</v>
      </c>
      <c r="R17" s="91">
        <v>19.704942922000001</v>
      </c>
      <c r="S17" s="92">
        <v>2.1017944107544569E-5</v>
      </c>
      <c r="T17" s="92">
        <f t="shared" si="0"/>
        <v>7.0703852223507702E-4</v>
      </c>
      <c r="U17" s="92">
        <f>R17/'סכום נכסי הקרן'!$C$42</f>
        <v>1.7239936334063595E-4</v>
      </c>
    </row>
    <row r="18" spans="2:21">
      <c r="B18" s="86" t="s">
        <v>324</v>
      </c>
      <c r="C18" s="87">
        <v>1158476</v>
      </c>
      <c r="D18" s="89" t="s">
        <v>119</v>
      </c>
      <c r="E18" s="89" t="s">
        <v>316</v>
      </c>
      <c r="F18" s="88" t="s">
        <v>325</v>
      </c>
      <c r="G18" s="89" t="s">
        <v>128</v>
      </c>
      <c r="H18" s="88" t="s">
        <v>326</v>
      </c>
      <c r="I18" s="88" t="s">
        <v>327</v>
      </c>
      <c r="J18" s="102"/>
      <c r="K18" s="91">
        <v>12.640000000006827</v>
      </c>
      <c r="L18" s="89" t="s">
        <v>132</v>
      </c>
      <c r="M18" s="90">
        <v>2.07E-2</v>
      </c>
      <c r="N18" s="90">
        <v>2.3600000000010501E-2</v>
      </c>
      <c r="O18" s="91">
        <v>362607.68842400005</v>
      </c>
      <c r="P18" s="103">
        <v>105.04</v>
      </c>
      <c r="Q18" s="91"/>
      <c r="R18" s="91">
        <v>380.88311646000005</v>
      </c>
      <c r="S18" s="92">
        <v>1.2923709209948815E-4</v>
      </c>
      <c r="T18" s="92">
        <f t="shared" si="0"/>
        <v>1.3666572741274198E-2</v>
      </c>
      <c r="U18" s="92">
        <f>R18/'סכום נכסי הקרן'!$C$42</f>
        <v>3.3323621918026126E-3</v>
      </c>
    </row>
    <row r="19" spans="2:21">
      <c r="B19" s="86" t="s">
        <v>328</v>
      </c>
      <c r="C19" s="87">
        <v>1171297</v>
      </c>
      <c r="D19" s="89" t="s">
        <v>119</v>
      </c>
      <c r="E19" s="89" t="s">
        <v>316</v>
      </c>
      <c r="F19" s="88" t="s">
        <v>329</v>
      </c>
      <c r="G19" s="89" t="s">
        <v>318</v>
      </c>
      <c r="H19" s="88" t="s">
        <v>326</v>
      </c>
      <c r="I19" s="88" t="s">
        <v>327</v>
      </c>
      <c r="J19" s="102"/>
      <c r="K19" s="91">
        <v>0.09</v>
      </c>
      <c r="L19" s="89" t="s">
        <v>132</v>
      </c>
      <c r="M19" s="90">
        <v>3.5499999999999997E-2</v>
      </c>
      <c r="N19" s="90">
        <v>3.0396006655574043E-2</v>
      </c>
      <c r="O19" s="91">
        <v>2.4370000000000004E-3</v>
      </c>
      <c r="P19" s="103">
        <v>123.1</v>
      </c>
      <c r="Q19" s="91"/>
      <c r="R19" s="91">
        <v>3.0050000000000005E-6</v>
      </c>
      <c r="S19" s="92">
        <v>3.4192291300924085E-11</v>
      </c>
      <c r="T19" s="92">
        <f t="shared" si="0"/>
        <v>1.0782323844969353E-10</v>
      </c>
      <c r="U19" s="92">
        <f>R19/'סכום נכסי הקרן'!$C$42</f>
        <v>2.629086970154133E-11</v>
      </c>
    </row>
    <row r="20" spans="2:21">
      <c r="B20" s="86" t="s">
        <v>330</v>
      </c>
      <c r="C20" s="87">
        <v>1145564</v>
      </c>
      <c r="D20" s="89" t="s">
        <v>119</v>
      </c>
      <c r="E20" s="89" t="s">
        <v>316</v>
      </c>
      <c r="F20" s="88" t="s">
        <v>331</v>
      </c>
      <c r="G20" s="89" t="s">
        <v>332</v>
      </c>
      <c r="H20" s="88" t="s">
        <v>319</v>
      </c>
      <c r="I20" s="88" t="s">
        <v>130</v>
      </c>
      <c r="J20" s="102"/>
      <c r="K20" s="91">
        <v>2.39</v>
      </c>
      <c r="L20" s="89" t="s">
        <v>132</v>
      </c>
      <c r="M20" s="90">
        <v>8.3000000000000001E-3</v>
      </c>
      <c r="N20" s="90">
        <v>2.0400000000000001E-2</v>
      </c>
      <c r="O20" s="91">
        <v>2.4920000000000003E-3</v>
      </c>
      <c r="P20" s="103">
        <v>108.31</v>
      </c>
      <c r="Q20" s="91"/>
      <c r="R20" s="91">
        <v>2.7000000000000004E-6</v>
      </c>
      <c r="S20" s="92">
        <v>1.8080508761718777E-12</v>
      </c>
      <c r="T20" s="92">
        <f t="shared" si="0"/>
        <v>9.687944885662979E-11</v>
      </c>
      <c r="U20" s="92">
        <f>R20/'סכום נכסי הקרן'!$C$42</f>
        <v>2.3622412044646118E-11</v>
      </c>
    </row>
    <row r="21" spans="2:21">
      <c r="B21" s="86" t="s">
        <v>333</v>
      </c>
      <c r="C21" s="87">
        <v>6620496</v>
      </c>
      <c r="D21" s="89" t="s">
        <v>119</v>
      </c>
      <c r="E21" s="89" t="s">
        <v>316</v>
      </c>
      <c r="F21" s="88" t="s">
        <v>334</v>
      </c>
      <c r="G21" s="89" t="s">
        <v>318</v>
      </c>
      <c r="H21" s="88" t="s">
        <v>319</v>
      </c>
      <c r="I21" s="88" t="s">
        <v>130</v>
      </c>
      <c r="J21" s="102"/>
      <c r="K21" s="91">
        <v>4.3099999999999996</v>
      </c>
      <c r="L21" s="89" t="s">
        <v>132</v>
      </c>
      <c r="M21" s="90">
        <v>1E-3</v>
      </c>
      <c r="N21" s="90">
        <v>2.0008116883116881E-2</v>
      </c>
      <c r="O21" s="91">
        <v>1.2460000000000001E-3</v>
      </c>
      <c r="P21" s="103">
        <v>99.3</v>
      </c>
      <c r="Q21" s="91"/>
      <c r="R21" s="91">
        <v>1.2320000000000002E-6</v>
      </c>
      <c r="S21" s="92">
        <v>4.1982784228166395E-13</v>
      </c>
      <c r="T21" s="92">
        <f t="shared" si="0"/>
        <v>4.4205733700506627E-11</v>
      </c>
      <c r="U21" s="92">
        <f>R21/'סכום נכסי הקרן'!$C$42</f>
        <v>1.0778819125557045E-11</v>
      </c>
    </row>
    <row r="22" spans="2:21">
      <c r="B22" s="86" t="s">
        <v>335</v>
      </c>
      <c r="C22" s="87">
        <v>1940535</v>
      </c>
      <c r="D22" s="89" t="s">
        <v>119</v>
      </c>
      <c r="E22" s="89" t="s">
        <v>316</v>
      </c>
      <c r="F22" s="88">
        <v>520032640</v>
      </c>
      <c r="G22" s="89" t="s">
        <v>318</v>
      </c>
      <c r="H22" s="88" t="s">
        <v>319</v>
      </c>
      <c r="I22" s="88" t="s">
        <v>130</v>
      </c>
      <c r="J22" s="102"/>
      <c r="K22" s="91">
        <v>0.11</v>
      </c>
      <c r="L22" s="89" t="s">
        <v>132</v>
      </c>
      <c r="M22" s="90">
        <v>0.05</v>
      </c>
      <c r="N22" s="90">
        <v>4.2599408845017006E-2</v>
      </c>
      <c r="O22" s="91">
        <v>1.5397000000000001E-2</v>
      </c>
      <c r="P22" s="103">
        <v>116.4</v>
      </c>
      <c r="Q22" s="91"/>
      <c r="R22" s="91">
        <v>1.7931000000000002E-5</v>
      </c>
      <c r="S22" s="92">
        <v>1.4656303165538647E-11</v>
      </c>
      <c r="T22" s="92">
        <f t="shared" si="0"/>
        <v>6.4338718424008464E-10</v>
      </c>
      <c r="U22" s="92">
        <f>R22/'סכום נכסי הקרן'!$C$42</f>
        <v>1.5687906310094428E-10</v>
      </c>
    </row>
    <row r="23" spans="2:21">
      <c r="B23" s="86" t="s">
        <v>336</v>
      </c>
      <c r="C23" s="87">
        <v>1940618</v>
      </c>
      <c r="D23" s="89" t="s">
        <v>119</v>
      </c>
      <c r="E23" s="89" t="s">
        <v>316</v>
      </c>
      <c r="F23" s="88">
        <v>520032640</v>
      </c>
      <c r="G23" s="89" t="s">
        <v>318</v>
      </c>
      <c r="H23" s="88" t="s">
        <v>319</v>
      </c>
      <c r="I23" s="88" t="s">
        <v>130</v>
      </c>
      <c r="J23" s="102"/>
      <c r="K23" s="91">
        <v>2.78</v>
      </c>
      <c r="L23" s="89" t="s">
        <v>132</v>
      </c>
      <c r="M23" s="90">
        <v>6.0000000000000001E-3</v>
      </c>
      <c r="N23" s="90">
        <v>2.0098068350668651E-2</v>
      </c>
      <c r="O23" s="91">
        <v>3.1430000000000004E-3</v>
      </c>
      <c r="P23" s="103">
        <v>107.3</v>
      </c>
      <c r="Q23" s="91"/>
      <c r="R23" s="91">
        <v>3.3650000000000004E-6</v>
      </c>
      <c r="S23" s="92">
        <v>2.8262545806804373E-12</v>
      </c>
      <c r="T23" s="92">
        <f t="shared" si="0"/>
        <v>1.2074049829724415E-10</v>
      </c>
      <c r="U23" s="92">
        <f>R23/'סכום נכסי הקרן'!$C$42</f>
        <v>2.944052464082748E-11</v>
      </c>
    </row>
    <row r="24" spans="2:21">
      <c r="B24" s="86" t="s">
        <v>337</v>
      </c>
      <c r="C24" s="87">
        <v>1940659</v>
      </c>
      <c r="D24" s="89" t="s">
        <v>119</v>
      </c>
      <c r="E24" s="89" t="s">
        <v>316</v>
      </c>
      <c r="F24" s="88">
        <v>520032640</v>
      </c>
      <c r="G24" s="89" t="s">
        <v>318</v>
      </c>
      <c r="H24" s="88" t="s">
        <v>319</v>
      </c>
      <c r="I24" s="88" t="s">
        <v>130</v>
      </c>
      <c r="J24" s="102"/>
      <c r="K24" s="91">
        <v>3.74</v>
      </c>
      <c r="L24" s="89" t="s">
        <v>132</v>
      </c>
      <c r="M24" s="90">
        <v>1.7500000000000002E-2</v>
      </c>
      <c r="N24" s="90">
        <v>2.0199886856496319E-2</v>
      </c>
      <c r="O24" s="91">
        <v>4.8320000000000012E-3</v>
      </c>
      <c r="P24" s="103">
        <v>109.82</v>
      </c>
      <c r="Q24" s="91"/>
      <c r="R24" s="91">
        <v>5.3030000000000016E-6</v>
      </c>
      <c r="S24" s="92">
        <v>1.4633840439596112E-12</v>
      </c>
      <c r="T24" s="92">
        <f t="shared" si="0"/>
        <v>1.9027841380989178E-10</v>
      </c>
      <c r="U24" s="92">
        <f>R24/'סכום נכסי הקרן'!$C$42</f>
        <v>4.6396167063984585E-11</v>
      </c>
    </row>
    <row r="25" spans="2:21">
      <c r="B25" s="86" t="s">
        <v>338</v>
      </c>
      <c r="C25" s="87">
        <v>6000210</v>
      </c>
      <c r="D25" s="89" t="s">
        <v>119</v>
      </c>
      <c r="E25" s="89" t="s">
        <v>316</v>
      </c>
      <c r="F25" s="88" t="s">
        <v>339</v>
      </c>
      <c r="G25" s="89" t="s">
        <v>340</v>
      </c>
      <c r="H25" s="88" t="s">
        <v>341</v>
      </c>
      <c r="I25" s="88" t="s">
        <v>130</v>
      </c>
      <c r="J25" s="102"/>
      <c r="K25" s="91">
        <v>4.45</v>
      </c>
      <c r="L25" s="89" t="s">
        <v>132</v>
      </c>
      <c r="M25" s="90">
        <v>3.85E-2</v>
      </c>
      <c r="N25" s="90">
        <v>2.2100000000011655E-2</v>
      </c>
      <c r="O25" s="91">
        <v>284591.47850100003</v>
      </c>
      <c r="P25" s="103">
        <v>120.55</v>
      </c>
      <c r="Q25" s="91"/>
      <c r="R25" s="91">
        <v>343.0750362600001</v>
      </c>
      <c r="S25" s="92">
        <v>1.1019438505308097E-4</v>
      </c>
      <c r="T25" s="92">
        <f t="shared" si="0"/>
        <v>1.2309970529384106E-2</v>
      </c>
      <c r="U25" s="92">
        <f>R25/'סכום נכסי הקרן'!$C$42</f>
        <v>3.0015777291724551E-3</v>
      </c>
    </row>
    <row r="26" spans="2:21">
      <c r="B26" s="86" t="s">
        <v>342</v>
      </c>
      <c r="C26" s="87">
        <v>6000236</v>
      </c>
      <c r="D26" s="89" t="s">
        <v>119</v>
      </c>
      <c r="E26" s="89" t="s">
        <v>316</v>
      </c>
      <c r="F26" s="88" t="s">
        <v>339</v>
      </c>
      <c r="G26" s="89" t="s">
        <v>340</v>
      </c>
      <c r="H26" s="88" t="s">
        <v>341</v>
      </c>
      <c r="I26" s="88" t="s">
        <v>130</v>
      </c>
      <c r="J26" s="102"/>
      <c r="K26" s="91">
        <v>2.0699999999999998</v>
      </c>
      <c r="L26" s="89" t="s">
        <v>132</v>
      </c>
      <c r="M26" s="90">
        <v>4.4999999999999998E-2</v>
      </c>
      <c r="N26" s="90">
        <v>2.20999999999704E-2</v>
      </c>
      <c r="O26" s="91">
        <v>252473.49345500005</v>
      </c>
      <c r="P26" s="103">
        <v>119.1</v>
      </c>
      <c r="Q26" s="91"/>
      <c r="R26" s="91">
        <v>300.69592840900003</v>
      </c>
      <c r="S26" s="92">
        <v>8.5421955505825714E-5</v>
      </c>
      <c r="T26" s="92">
        <f t="shared" si="0"/>
        <v>1.0789354006554269E-2</v>
      </c>
      <c r="U26" s="92">
        <f>R26/'סכום נכסי הקרן'!$C$42</f>
        <v>2.6308011559351141E-3</v>
      </c>
    </row>
    <row r="27" spans="2:21">
      <c r="B27" s="86" t="s">
        <v>343</v>
      </c>
      <c r="C27" s="87">
        <v>6000285</v>
      </c>
      <c r="D27" s="89" t="s">
        <v>119</v>
      </c>
      <c r="E27" s="89" t="s">
        <v>316</v>
      </c>
      <c r="F27" s="88" t="s">
        <v>339</v>
      </c>
      <c r="G27" s="89" t="s">
        <v>340</v>
      </c>
      <c r="H27" s="88" t="s">
        <v>341</v>
      </c>
      <c r="I27" s="88" t="s">
        <v>130</v>
      </c>
      <c r="J27" s="102"/>
      <c r="K27" s="91">
        <v>6.84</v>
      </c>
      <c r="L27" s="89" t="s">
        <v>132</v>
      </c>
      <c r="M27" s="90">
        <v>2.3900000000000001E-2</v>
      </c>
      <c r="N27" s="90">
        <v>2.4099999999998057E-2</v>
      </c>
      <c r="O27" s="91">
        <v>418114.62506500003</v>
      </c>
      <c r="P27" s="103">
        <v>110.8</v>
      </c>
      <c r="Q27" s="91"/>
      <c r="R27" s="91">
        <v>463.27098404900011</v>
      </c>
      <c r="S27" s="92">
        <v>1.0750802619622602E-4</v>
      </c>
      <c r="T27" s="92">
        <f t="shared" si="0"/>
        <v>1.6622754668865057E-2</v>
      </c>
      <c r="U27" s="92">
        <f>R27/'סכום נכסי הקרן'!$C$42</f>
        <v>4.0531770642719105E-3</v>
      </c>
    </row>
    <row r="28" spans="2:21">
      <c r="B28" s="86" t="s">
        <v>344</v>
      </c>
      <c r="C28" s="87">
        <v>6000384</v>
      </c>
      <c r="D28" s="89" t="s">
        <v>119</v>
      </c>
      <c r="E28" s="89" t="s">
        <v>316</v>
      </c>
      <c r="F28" s="88" t="s">
        <v>339</v>
      </c>
      <c r="G28" s="89" t="s">
        <v>340</v>
      </c>
      <c r="H28" s="88" t="s">
        <v>341</v>
      </c>
      <c r="I28" s="88" t="s">
        <v>130</v>
      </c>
      <c r="J28" s="102"/>
      <c r="K28" s="91">
        <v>3.96</v>
      </c>
      <c r="L28" s="89" t="s">
        <v>132</v>
      </c>
      <c r="M28" s="90">
        <v>0.01</v>
      </c>
      <c r="N28" s="90">
        <v>2.0599999999975447E-2</v>
      </c>
      <c r="O28" s="91">
        <v>61837.088013000015</v>
      </c>
      <c r="P28" s="103">
        <v>105.39</v>
      </c>
      <c r="Q28" s="91"/>
      <c r="R28" s="91">
        <v>65.170106686000011</v>
      </c>
      <c r="S28" s="92">
        <v>5.1456252231554067E-5</v>
      </c>
      <c r="T28" s="92">
        <f t="shared" si="0"/>
        <v>2.3383866732101643E-3</v>
      </c>
      <c r="U28" s="92">
        <f>R28/'סכום נכסי הקרן'!$C$42</f>
        <v>5.7017596782601445E-4</v>
      </c>
    </row>
    <row r="29" spans="2:21">
      <c r="B29" s="86" t="s">
        <v>345</v>
      </c>
      <c r="C29" s="87">
        <v>6000392</v>
      </c>
      <c r="D29" s="89" t="s">
        <v>119</v>
      </c>
      <c r="E29" s="89" t="s">
        <v>316</v>
      </c>
      <c r="F29" s="88" t="s">
        <v>339</v>
      </c>
      <c r="G29" s="89" t="s">
        <v>340</v>
      </c>
      <c r="H29" s="88" t="s">
        <v>341</v>
      </c>
      <c r="I29" s="88" t="s">
        <v>130</v>
      </c>
      <c r="J29" s="102"/>
      <c r="K29" s="91">
        <v>11.91</v>
      </c>
      <c r="L29" s="89" t="s">
        <v>132</v>
      </c>
      <c r="M29" s="90">
        <v>1.2500000000000001E-2</v>
      </c>
      <c r="N29" s="90">
        <v>2.5599999999984434E-2</v>
      </c>
      <c r="O29" s="91">
        <v>192483.36247000002</v>
      </c>
      <c r="P29" s="103">
        <v>93.45</v>
      </c>
      <c r="Q29" s="91"/>
      <c r="R29" s="91">
        <v>179.87569951300003</v>
      </c>
      <c r="S29" s="92">
        <v>4.4848377820944678E-5</v>
      </c>
      <c r="T29" s="92">
        <f t="shared" si="0"/>
        <v>6.4541698635259964E-3</v>
      </c>
      <c r="U29" s="92">
        <f>R29/'סכום נכסי הקרן'!$C$42</f>
        <v>1.573739959524088E-3</v>
      </c>
    </row>
    <row r="30" spans="2:21">
      <c r="B30" s="86" t="s">
        <v>346</v>
      </c>
      <c r="C30" s="87">
        <v>1196799</v>
      </c>
      <c r="D30" s="89" t="s">
        <v>119</v>
      </c>
      <c r="E30" s="89" t="s">
        <v>316</v>
      </c>
      <c r="F30" s="88" t="s">
        <v>339</v>
      </c>
      <c r="G30" s="89" t="s">
        <v>340</v>
      </c>
      <c r="H30" s="88" t="s">
        <v>341</v>
      </c>
      <c r="I30" s="88" t="s">
        <v>130</v>
      </c>
      <c r="J30" s="102"/>
      <c r="K30" s="91">
        <v>11.46</v>
      </c>
      <c r="L30" s="89" t="s">
        <v>132</v>
      </c>
      <c r="M30" s="90">
        <v>3.2000000000000001E-2</v>
      </c>
      <c r="N30" s="90">
        <v>2.5799999999933414E-2</v>
      </c>
      <c r="O30" s="91">
        <v>89162.669295</v>
      </c>
      <c r="P30" s="103">
        <v>107.79</v>
      </c>
      <c r="Q30" s="91"/>
      <c r="R30" s="91">
        <v>96.108442257999997</v>
      </c>
      <c r="S30" s="92">
        <v>6.5386838025752078E-5</v>
      </c>
      <c r="T30" s="92">
        <f t="shared" si="0"/>
        <v>3.4484936727497283E-3</v>
      </c>
      <c r="U30" s="92">
        <f>R30/'סכום נכסי הקרן'!$C$42</f>
        <v>8.4085674962502033E-4</v>
      </c>
    </row>
    <row r="31" spans="2:21">
      <c r="B31" s="86" t="s">
        <v>347</v>
      </c>
      <c r="C31" s="87">
        <v>1147503</v>
      </c>
      <c r="D31" s="89" t="s">
        <v>119</v>
      </c>
      <c r="E31" s="89" t="s">
        <v>316</v>
      </c>
      <c r="F31" s="88" t="s">
        <v>348</v>
      </c>
      <c r="G31" s="89" t="s">
        <v>128</v>
      </c>
      <c r="H31" s="88" t="s">
        <v>341</v>
      </c>
      <c r="I31" s="88" t="s">
        <v>130</v>
      </c>
      <c r="J31" s="102"/>
      <c r="K31" s="91">
        <v>6.5100000000199572</v>
      </c>
      <c r="L31" s="89" t="s">
        <v>132</v>
      </c>
      <c r="M31" s="90">
        <v>2.6499999999999999E-2</v>
      </c>
      <c r="N31" s="90">
        <v>2.310000000011727E-2</v>
      </c>
      <c r="O31" s="91">
        <v>42778.520596000009</v>
      </c>
      <c r="P31" s="103">
        <v>113.62</v>
      </c>
      <c r="Q31" s="91"/>
      <c r="R31" s="91">
        <v>48.604955253000007</v>
      </c>
      <c r="S31" s="92">
        <v>2.8605137430057976E-5</v>
      </c>
      <c r="T31" s="92">
        <f t="shared" si="0"/>
        <v>1.7440078802265899E-3</v>
      </c>
      <c r="U31" s="92">
        <f>R31/'סכום נכסי הקרן'!$C$42</f>
        <v>4.2524677051776033E-4</v>
      </c>
    </row>
    <row r="32" spans="2:21">
      <c r="B32" s="86" t="s">
        <v>349</v>
      </c>
      <c r="C32" s="87">
        <v>1134436</v>
      </c>
      <c r="D32" s="89" t="s">
        <v>119</v>
      </c>
      <c r="E32" s="89" t="s">
        <v>316</v>
      </c>
      <c r="F32" s="88" t="s">
        <v>350</v>
      </c>
      <c r="G32" s="89" t="s">
        <v>332</v>
      </c>
      <c r="H32" s="88" t="s">
        <v>351</v>
      </c>
      <c r="I32" s="88" t="s">
        <v>327</v>
      </c>
      <c r="J32" s="102"/>
      <c r="K32" s="91">
        <v>1.2499999999612672</v>
      </c>
      <c r="L32" s="89" t="s">
        <v>132</v>
      </c>
      <c r="M32" s="90">
        <v>6.5000000000000006E-3</v>
      </c>
      <c r="N32" s="90">
        <v>2.6499999999922537E-2</v>
      </c>
      <c r="O32" s="91">
        <v>17939.087811000005</v>
      </c>
      <c r="P32" s="103">
        <v>107.94</v>
      </c>
      <c r="Q32" s="91"/>
      <c r="R32" s="91">
        <v>19.363450951000001</v>
      </c>
      <c r="S32" s="92">
        <v>5.9415255960623647E-5</v>
      </c>
      <c r="T32" s="92">
        <f t="shared" si="0"/>
        <v>6.9478535410935692E-4</v>
      </c>
      <c r="U32" s="92">
        <f>R32/'סכום נכסי הקרן'!$C$42</f>
        <v>1.6941163591511728E-4</v>
      </c>
    </row>
    <row r="33" spans="2:21">
      <c r="B33" s="86" t="s">
        <v>352</v>
      </c>
      <c r="C33" s="87">
        <v>1138650</v>
      </c>
      <c r="D33" s="89" t="s">
        <v>119</v>
      </c>
      <c r="E33" s="89" t="s">
        <v>316</v>
      </c>
      <c r="F33" s="88" t="s">
        <v>350</v>
      </c>
      <c r="G33" s="89" t="s">
        <v>332</v>
      </c>
      <c r="H33" s="88" t="s">
        <v>341</v>
      </c>
      <c r="I33" s="88" t="s">
        <v>130</v>
      </c>
      <c r="J33" s="102"/>
      <c r="K33" s="91">
        <v>3.6099999999975543</v>
      </c>
      <c r="L33" s="89" t="s">
        <v>132</v>
      </c>
      <c r="M33" s="90">
        <v>1.34E-2</v>
      </c>
      <c r="N33" s="90">
        <v>2.6199999999979857E-2</v>
      </c>
      <c r="O33" s="91">
        <v>540540.56938700005</v>
      </c>
      <c r="P33" s="103">
        <v>106.9</v>
      </c>
      <c r="Q33" s="91">
        <v>47.546177099000005</v>
      </c>
      <c r="R33" s="91">
        <v>625.38404577300003</v>
      </c>
      <c r="S33" s="92">
        <v>1.8727937337503325E-4</v>
      </c>
      <c r="T33" s="92">
        <f t="shared" si="0"/>
        <v>2.2439578399339841E-2</v>
      </c>
      <c r="U33" s="92">
        <f>R33/'סכום נכסי הקרן'!$C$42</f>
        <v>5.4715109686657906E-3</v>
      </c>
    </row>
    <row r="34" spans="2:21">
      <c r="B34" s="86" t="s">
        <v>353</v>
      </c>
      <c r="C34" s="87">
        <v>1156603</v>
      </c>
      <c r="D34" s="89" t="s">
        <v>119</v>
      </c>
      <c r="E34" s="89" t="s">
        <v>316</v>
      </c>
      <c r="F34" s="88" t="s">
        <v>350</v>
      </c>
      <c r="G34" s="89" t="s">
        <v>332</v>
      </c>
      <c r="H34" s="88" t="s">
        <v>341</v>
      </c>
      <c r="I34" s="88" t="s">
        <v>130</v>
      </c>
      <c r="J34" s="102"/>
      <c r="K34" s="91">
        <v>3.589999999995658</v>
      </c>
      <c r="L34" s="89" t="s">
        <v>132</v>
      </c>
      <c r="M34" s="90">
        <v>1.77E-2</v>
      </c>
      <c r="N34" s="90">
        <v>2.5499999999986138E-2</v>
      </c>
      <c r="O34" s="91">
        <v>302017.82731000008</v>
      </c>
      <c r="P34" s="103">
        <v>107.51</v>
      </c>
      <c r="Q34" s="91"/>
      <c r="R34" s="91">
        <v>324.69936729900002</v>
      </c>
      <c r="S34" s="92">
        <v>1.0955049543916884E-4</v>
      </c>
      <c r="T34" s="92">
        <f t="shared" si="0"/>
        <v>1.1650628054823526E-2</v>
      </c>
      <c r="U34" s="92">
        <f>R34/'סכום נכסי הקרן'!$C$42</f>
        <v>2.840808238878841E-3</v>
      </c>
    </row>
    <row r="35" spans="2:21">
      <c r="B35" s="86" t="s">
        <v>354</v>
      </c>
      <c r="C35" s="87">
        <v>1156611</v>
      </c>
      <c r="D35" s="89" t="s">
        <v>119</v>
      </c>
      <c r="E35" s="89" t="s">
        <v>316</v>
      </c>
      <c r="F35" s="88" t="s">
        <v>350</v>
      </c>
      <c r="G35" s="89" t="s">
        <v>332</v>
      </c>
      <c r="H35" s="88" t="s">
        <v>341</v>
      </c>
      <c r="I35" s="88" t="s">
        <v>130</v>
      </c>
      <c r="J35" s="102"/>
      <c r="K35" s="91">
        <v>6.5900000000036503</v>
      </c>
      <c r="L35" s="89" t="s">
        <v>132</v>
      </c>
      <c r="M35" s="90">
        <v>2.4799999999999999E-2</v>
      </c>
      <c r="N35" s="90">
        <v>2.8100000000007435E-2</v>
      </c>
      <c r="O35" s="91">
        <v>546879.74373800005</v>
      </c>
      <c r="P35" s="103">
        <v>108.2</v>
      </c>
      <c r="Q35" s="91"/>
      <c r="R35" s="91">
        <v>591.72388047600009</v>
      </c>
      <c r="S35" s="92">
        <v>1.6599830132676076E-4</v>
      </c>
      <c r="T35" s="92">
        <f t="shared" si="0"/>
        <v>2.1231808672526355E-2</v>
      </c>
      <c r="U35" s="92">
        <f>R35/'סכום נכסי הקרן'!$C$42</f>
        <v>5.1770167856522234E-3</v>
      </c>
    </row>
    <row r="36" spans="2:21">
      <c r="B36" s="86" t="s">
        <v>355</v>
      </c>
      <c r="C36" s="87">
        <v>1178672</v>
      </c>
      <c r="D36" s="89" t="s">
        <v>119</v>
      </c>
      <c r="E36" s="89" t="s">
        <v>316</v>
      </c>
      <c r="F36" s="88" t="s">
        <v>350</v>
      </c>
      <c r="G36" s="89" t="s">
        <v>332</v>
      </c>
      <c r="H36" s="88" t="s">
        <v>351</v>
      </c>
      <c r="I36" s="88" t="s">
        <v>327</v>
      </c>
      <c r="J36" s="102"/>
      <c r="K36" s="91">
        <v>7.9700000000138376</v>
      </c>
      <c r="L36" s="89" t="s">
        <v>132</v>
      </c>
      <c r="M36" s="90">
        <v>9.0000000000000011E-3</v>
      </c>
      <c r="N36" s="90">
        <v>2.8900000000036716E-2</v>
      </c>
      <c r="O36" s="91">
        <v>265242.14431500004</v>
      </c>
      <c r="P36" s="103">
        <v>92.96</v>
      </c>
      <c r="Q36" s="91">
        <v>1.2989154250000001</v>
      </c>
      <c r="R36" s="91">
        <v>247.86801038100003</v>
      </c>
      <c r="S36" s="92">
        <v>1.3933741419660476E-4</v>
      </c>
      <c r="T36" s="92">
        <f t="shared" si="0"/>
        <v>8.8938208277409888E-3</v>
      </c>
      <c r="U36" s="92">
        <f>R36/'סכום נכסי הקרן'!$C$42</f>
        <v>2.1686075088542976E-3</v>
      </c>
    </row>
    <row r="37" spans="2:21">
      <c r="B37" s="86" t="s">
        <v>356</v>
      </c>
      <c r="C37" s="87">
        <v>1178680</v>
      </c>
      <c r="D37" s="89" t="s">
        <v>119</v>
      </c>
      <c r="E37" s="89" t="s">
        <v>316</v>
      </c>
      <c r="F37" s="88" t="s">
        <v>350</v>
      </c>
      <c r="G37" s="89" t="s">
        <v>332</v>
      </c>
      <c r="H37" s="88" t="s">
        <v>351</v>
      </c>
      <c r="I37" s="88" t="s">
        <v>327</v>
      </c>
      <c r="J37" s="102"/>
      <c r="K37" s="91">
        <v>11.469999999987332</v>
      </c>
      <c r="L37" s="89" t="s">
        <v>132</v>
      </c>
      <c r="M37" s="90">
        <v>1.6899999999999998E-2</v>
      </c>
      <c r="N37" s="90">
        <v>3.0499999999953654E-2</v>
      </c>
      <c r="O37" s="91">
        <v>343111.17180800007</v>
      </c>
      <c r="P37" s="103">
        <v>93.4</v>
      </c>
      <c r="Q37" s="91">
        <v>3.1551310270000004</v>
      </c>
      <c r="R37" s="91">
        <v>323.62093643000003</v>
      </c>
      <c r="S37" s="92">
        <v>1.281264761728363E-4</v>
      </c>
      <c r="T37" s="92">
        <f t="shared" si="0"/>
        <v>1.161193257770549E-2</v>
      </c>
      <c r="U37" s="92">
        <f>R37/'סכום נכסי הקרן'!$C$42</f>
        <v>2.8313730024532176E-3</v>
      </c>
    </row>
    <row r="38" spans="2:21">
      <c r="B38" s="86" t="s">
        <v>357</v>
      </c>
      <c r="C38" s="87">
        <v>1133149</v>
      </c>
      <c r="D38" s="89" t="s">
        <v>119</v>
      </c>
      <c r="E38" s="89" t="s">
        <v>316</v>
      </c>
      <c r="F38" s="88" t="s">
        <v>358</v>
      </c>
      <c r="G38" s="89" t="s">
        <v>332</v>
      </c>
      <c r="H38" s="88" t="s">
        <v>359</v>
      </c>
      <c r="I38" s="88" t="s">
        <v>130</v>
      </c>
      <c r="J38" s="102"/>
      <c r="K38" s="91">
        <v>2.7800000000015288</v>
      </c>
      <c r="L38" s="89" t="s">
        <v>132</v>
      </c>
      <c r="M38" s="90">
        <v>3.2000000000000001E-2</v>
      </c>
      <c r="N38" s="90">
        <v>2.6199999999984711E-2</v>
      </c>
      <c r="O38" s="91">
        <v>181802.83527800004</v>
      </c>
      <c r="P38" s="103">
        <v>111.95</v>
      </c>
      <c r="Q38" s="91">
        <v>58.117302936000009</v>
      </c>
      <c r="R38" s="91">
        <v>261.64557702000002</v>
      </c>
      <c r="S38" s="92">
        <v>1.6199469428210776E-4</v>
      </c>
      <c r="T38" s="92">
        <f t="shared" si="0"/>
        <v>9.3881775175823998E-3</v>
      </c>
      <c r="U38" s="92">
        <f>R38/'סכום נכסי הקרן'!$C$42</f>
        <v>2.2891480111206044E-3</v>
      </c>
    </row>
    <row r="39" spans="2:21">
      <c r="B39" s="86" t="s">
        <v>360</v>
      </c>
      <c r="C39" s="87">
        <v>1158609</v>
      </c>
      <c r="D39" s="89" t="s">
        <v>119</v>
      </c>
      <c r="E39" s="89" t="s">
        <v>316</v>
      </c>
      <c r="F39" s="88" t="s">
        <v>358</v>
      </c>
      <c r="G39" s="89" t="s">
        <v>332</v>
      </c>
      <c r="H39" s="88" t="s">
        <v>359</v>
      </c>
      <c r="I39" s="88" t="s">
        <v>130</v>
      </c>
      <c r="J39" s="102"/>
      <c r="K39" s="91">
        <v>4.4999999999925731</v>
      </c>
      <c r="L39" s="89" t="s">
        <v>132</v>
      </c>
      <c r="M39" s="90">
        <v>1.1399999999999999E-2</v>
      </c>
      <c r="N39" s="90">
        <v>2.7899999999981683E-2</v>
      </c>
      <c r="O39" s="91">
        <v>197988.44248800003</v>
      </c>
      <c r="P39" s="103">
        <v>102</v>
      </c>
      <c r="Q39" s="91"/>
      <c r="R39" s="91">
        <v>201.94820480300004</v>
      </c>
      <c r="S39" s="92">
        <v>8.378750185168494E-5</v>
      </c>
      <c r="T39" s="92">
        <f t="shared" si="0"/>
        <v>7.2461595477409024E-3</v>
      </c>
      <c r="U39" s="92">
        <f>R39/'סכום נכסי הקרן'!$C$42</f>
        <v>1.7668532242714995E-3</v>
      </c>
    </row>
    <row r="40" spans="2:21">
      <c r="B40" s="86" t="s">
        <v>361</v>
      </c>
      <c r="C40" s="87">
        <v>1172782</v>
      </c>
      <c r="D40" s="89" t="s">
        <v>119</v>
      </c>
      <c r="E40" s="89" t="s">
        <v>316</v>
      </c>
      <c r="F40" s="88" t="s">
        <v>358</v>
      </c>
      <c r="G40" s="89" t="s">
        <v>332</v>
      </c>
      <c r="H40" s="88" t="s">
        <v>359</v>
      </c>
      <c r="I40" s="88" t="s">
        <v>130</v>
      </c>
      <c r="J40" s="102"/>
      <c r="K40" s="91">
        <v>6.7600000000074365</v>
      </c>
      <c r="L40" s="89" t="s">
        <v>132</v>
      </c>
      <c r="M40" s="90">
        <v>9.1999999999999998E-3</v>
      </c>
      <c r="N40" s="90">
        <v>2.930000000003536E-2</v>
      </c>
      <c r="O40" s="91">
        <v>282150.55027300003</v>
      </c>
      <c r="P40" s="103">
        <v>97.25</v>
      </c>
      <c r="Q40" s="91"/>
      <c r="R40" s="91">
        <v>274.39142457099996</v>
      </c>
      <c r="S40" s="92">
        <v>1.4096870279718535E-4</v>
      </c>
      <c r="T40" s="92">
        <f t="shared" si="0"/>
        <v>9.8455148086755463E-3</v>
      </c>
      <c r="U40" s="92">
        <f>R40/'סכום נכסי הקרן'!$C$42</f>
        <v>2.4006619602717021E-3</v>
      </c>
    </row>
    <row r="41" spans="2:21">
      <c r="B41" s="86" t="s">
        <v>362</v>
      </c>
      <c r="C41" s="87">
        <v>1133487</v>
      </c>
      <c r="D41" s="89" t="s">
        <v>119</v>
      </c>
      <c r="E41" s="89" t="s">
        <v>316</v>
      </c>
      <c r="F41" s="88" t="s">
        <v>363</v>
      </c>
      <c r="G41" s="89" t="s">
        <v>332</v>
      </c>
      <c r="H41" s="88" t="s">
        <v>364</v>
      </c>
      <c r="I41" s="88" t="s">
        <v>327</v>
      </c>
      <c r="J41" s="102"/>
      <c r="K41" s="91">
        <v>2.8700000000028112</v>
      </c>
      <c r="L41" s="89" t="s">
        <v>132</v>
      </c>
      <c r="M41" s="90">
        <v>2.3399999999999997E-2</v>
      </c>
      <c r="N41" s="90">
        <v>2.7300000000067604E-2</v>
      </c>
      <c r="O41" s="91">
        <v>152131.70915100002</v>
      </c>
      <c r="P41" s="103">
        <v>109.87</v>
      </c>
      <c r="Q41" s="91"/>
      <c r="R41" s="91">
        <v>167.14710991900003</v>
      </c>
      <c r="S41" s="92">
        <v>5.876075535929728E-5</v>
      </c>
      <c r="T41" s="92">
        <f t="shared" si="0"/>
        <v>5.9974518099745328E-3</v>
      </c>
      <c r="U41" s="92">
        <f>R41/'סכום נכסי הקרן'!$C$42</f>
        <v>1.4623770009549535E-3</v>
      </c>
    </row>
    <row r="42" spans="2:21">
      <c r="B42" s="86" t="s">
        <v>365</v>
      </c>
      <c r="C42" s="87">
        <v>1160944</v>
      </c>
      <c r="D42" s="89" t="s">
        <v>119</v>
      </c>
      <c r="E42" s="89" t="s">
        <v>316</v>
      </c>
      <c r="F42" s="88" t="s">
        <v>363</v>
      </c>
      <c r="G42" s="89" t="s">
        <v>332</v>
      </c>
      <c r="H42" s="88" t="s">
        <v>364</v>
      </c>
      <c r="I42" s="88" t="s">
        <v>327</v>
      </c>
      <c r="J42" s="102"/>
      <c r="K42" s="91">
        <v>5.7000000000038398</v>
      </c>
      <c r="L42" s="89" t="s">
        <v>132</v>
      </c>
      <c r="M42" s="90">
        <v>6.5000000000000006E-3</v>
      </c>
      <c r="N42" s="90">
        <v>2.8200000000023037E-2</v>
      </c>
      <c r="O42" s="91">
        <v>428882.49291700008</v>
      </c>
      <c r="P42" s="103">
        <v>97.17</v>
      </c>
      <c r="Q42" s="91"/>
      <c r="R42" s="91">
        <v>416.74513347200008</v>
      </c>
      <c r="S42" s="92">
        <v>1.8736624336344472E-4</v>
      </c>
      <c r="T42" s="92">
        <f t="shared" si="0"/>
        <v>1.4953347720166659E-2</v>
      </c>
      <c r="U42" s="92">
        <f>R42/'סכום נכסי הקרן'!$C$42</f>
        <v>3.6461204668431953E-3</v>
      </c>
    </row>
    <row r="43" spans="2:21">
      <c r="B43" s="86" t="s">
        <v>366</v>
      </c>
      <c r="C43" s="87">
        <v>1195999</v>
      </c>
      <c r="D43" s="89" t="s">
        <v>119</v>
      </c>
      <c r="E43" s="89" t="s">
        <v>316</v>
      </c>
      <c r="F43" s="88" t="s">
        <v>363</v>
      </c>
      <c r="G43" s="89" t="s">
        <v>332</v>
      </c>
      <c r="H43" s="88" t="s">
        <v>364</v>
      </c>
      <c r="I43" s="88" t="s">
        <v>327</v>
      </c>
      <c r="J43" s="102"/>
      <c r="K43" s="91">
        <v>9.0999999998688299</v>
      </c>
      <c r="L43" s="89" t="s">
        <v>132</v>
      </c>
      <c r="M43" s="90">
        <v>2.64E-2</v>
      </c>
      <c r="N43" s="90">
        <v>2.7899999999503836E-2</v>
      </c>
      <c r="O43" s="91">
        <v>17515.455650000004</v>
      </c>
      <c r="P43" s="103">
        <v>100.11</v>
      </c>
      <c r="Q43" s="91"/>
      <c r="R43" s="91">
        <v>17.534723053000004</v>
      </c>
      <c r="S43" s="92">
        <v>5.8384852166666681E-5</v>
      </c>
      <c r="T43" s="92">
        <f t="shared" si="0"/>
        <v>6.2916826119565966E-4</v>
      </c>
      <c r="U43" s="92">
        <f>R43/'סכום נכסי הקרן'!$C$42</f>
        <v>1.5341201964693378E-4</v>
      </c>
    </row>
    <row r="44" spans="2:21">
      <c r="B44" s="86" t="s">
        <v>367</v>
      </c>
      <c r="C44" s="87">
        <v>1138924</v>
      </c>
      <c r="D44" s="89" t="s">
        <v>119</v>
      </c>
      <c r="E44" s="89" t="s">
        <v>316</v>
      </c>
      <c r="F44" s="88" t="s">
        <v>368</v>
      </c>
      <c r="G44" s="89" t="s">
        <v>332</v>
      </c>
      <c r="H44" s="88" t="s">
        <v>359</v>
      </c>
      <c r="I44" s="88" t="s">
        <v>130</v>
      </c>
      <c r="J44" s="102"/>
      <c r="K44" s="91">
        <v>2.5100000000139109</v>
      </c>
      <c r="L44" s="89" t="s">
        <v>132</v>
      </c>
      <c r="M44" s="90">
        <v>1.34E-2</v>
      </c>
      <c r="N44" s="90">
        <v>2.4800000000256811E-2</v>
      </c>
      <c r="O44" s="91">
        <v>42954.958973000001</v>
      </c>
      <c r="P44" s="103">
        <v>108.78</v>
      </c>
      <c r="Q44" s="91"/>
      <c r="R44" s="91">
        <v>46.726403485000013</v>
      </c>
      <c r="S44" s="92">
        <v>8.0563273009961325E-5</v>
      </c>
      <c r="T44" s="92">
        <f t="shared" si="0"/>
        <v>1.6766030432145576E-3</v>
      </c>
      <c r="U44" s="92">
        <f>R44/'סכום נכסי הקרן'!$C$42</f>
        <v>4.0881124314335503E-4</v>
      </c>
    </row>
    <row r="45" spans="2:21">
      <c r="B45" s="86" t="s">
        <v>369</v>
      </c>
      <c r="C45" s="87">
        <v>1151117</v>
      </c>
      <c r="D45" s="89" t="s">
        <v>119</v>
      </c>
      <c r="E45" s="89" t="s">
        <v>316</v>
      </c>
      <c r="F45" s="88" t="s">
        <v>368</v>
      </c>
      <c r="G45" s="89" t="s">
        <v>332</v>
      </c>
      <c r="H45" s="88" t="s">
        <v>364</v>
      </c>
      <c r="I45" s="88" t="s">
        <v>327</v>
      </c>
      <c r="J45" s="102"/>
      <c r="K45" s="91">
        <v>3.8400000000070604</v>
      </c>
      <c r="L45" s="89" t="s">
        <v>132</v>
      </c>
      <c r="M45" s="90">
        <v>1.8200000000000001E-2</v>
      </c>
      <c r="N45" s="90">
        <v>2.5200000000051351E-2</v>
      </c>
      <c r="O45" s="91">
        <v>115519.61411600001</v>
      </c>
      <c r="P45" s="103">
        <v>107.89</v>
      </c>
      <c r="Q45" s="91"/>
      <c r="R45" s="91">
        <v>124.63411244300002</v>
      </c>
      <c r="S45" s="92">
        <v>3.0528439248414378E-4</v>
      </c>
      <c r="T45" s="92">
        <f t="shared" si="0"/>
        <v>4.4720311563752092E-3</v>
      </c>
      <c r="U45" s="92">
        <f>R45/'סכום נכסי הקרן'!$C$42</f>
        <v>1.0904290218323341E-3</v>
      </c>
    </row>
    <row r="46" spans="2:21">
      <c r="B46" s="86" t="s">
        <v>370</v>
      </c>
      <c r="C46" s="87">
        <v>1161512</v>
      </c>
      <c r="D46" s="89" t="s">
        <v>119</v>
      </c>
      <c r="E46" s="89" t="s">
        <v>316</v>
      </c>
      <c r="F46" s="88" t="s">
        <v>368</v>
      </c>
      <c r="G46" s="89" t="s">
        <v>332</v>
      </c>
      <c r="H46" s="88" t="s">
        <v>364</v>
      </c>
      <c r="I46" s="88" t="s">
        <v>327</v>
      </c>
      <c r="J46" s="102"/>
      <c r="K46" s="91">
        <v>2.2799999999933278</v>
      </c>
      <c r="L46" s="89" t="s">
        <v>132</v>
      </c>
      <c r="M46" s="90">
        <v>2E-3</v>
      </c>
      <c r="N46" s="90">
        <v>2.439999999992494E-2</v>
      </c>
      <c r="O46" s="91">
        <v>92231.732432000019</v>
      </c>
      <c r="P46" s="103">
        <v>104</v>
      </c>
      <c r="Q46" s="91"/>
      <c r="R46" s="91">
        <v>95.921006238000018</v>
      </c>
      <c r="S46" s="92">
        <v>2.7949009827878796E-4</v>
      </c>
      <c r="T46" s="92">
        <f t="shared" si="0"/>
        <v>3.4417682289299215E-3</v>
      </c>
      <c r="U46" s="92">
        <f>R46/'סכום נכסי הקרן'!$C$42</f>
        <v>8.3921686410781736E-4</v>
      </c>
    </row>
    <row r="47" spans="2:21">
      <c r="B47" s="86" t="s">
        <v>371</v>
      </c>
      <c r="C47" s="87">
        <v>7590128</v>
      </c>
      <c r="D47" s="89" t="s">
        <v>119</v>
      </c>
      <c r="E47" s="89" t="s">
        <v>316</v>
      </c>
      <c r="F47" s="88" t="s">
        <v>372</v>
      </c>
      <c r="G47" s="89" t="s">
        <v>332</v>
      </c>
      <c r="H47" s="88" t="s">
        <v>359</v>
      </c>
      <c r="I47" s="88" t="s">
        <v>130</v>
      </c>
      <c r="J47" s="102"/>
      <c r="K47" s="91">
        <v>1.6800000000101638</v>
      </c>
      <c r="L47" s="89" t="s">
        <v>132</v>
      </c>
      <c r="M47" s="90">
        <v>4.7500000000000001E-2</v>
      </c>
      <c r="N47" s="90">
        <v>2.8499999999968235E-2</v>
      </c>
      <c r="O47" s="91">
        <v>44996.94286100001</v>
      </c>
      <c r="P47" s="103">
        <v>139.94</v>
      </c>
      <c r="Q47" s="91"/>
      <c r="R47" s="91">
        <v>62.96871955200001</v>
      </c>
      <c r="S47" s="92">
        <v>3.4862578286313461E-5</v>
      </c>
      <c r="T47" s="92">
        <f t="shared" si="0"/>
        <v>2.2593980908909069E-3</v>
      </c>
      <c r="U47" s="92">
        <f>R47/'סכום נכסי הקרן'!$C$42</f>
        <v>5.5091594043744755E-4</v>
      </c>
    </row>
    <row r="48" spans="2:21">
      <c r="B48" s="86" t="s">
        <v>373</v>
      </c>
      <c r="C48" s="87">
        <v>7590219</v>
      </c>
      <c r="D48" s="89" t="s">
        <v>119</v>
      </c>
      <c r="E48" s="89" t="s">
        <v>316</v>
      </c>
      <c r="F48" s="88" t="s">
        <v>372</v>
      </c>
      <c r="G48" s="89" t="s">
        <v>332</v>
      </c>
      <c r="H48" s="88" t="s">
        <v>359</v>
      </c>
      <c r="I48" s="88" t="s">
        <v>130</v>
      </c>
      <c r="J48" s="102"/>
      <c r="K48" s="91">
        <v>4.5599999999963208</v>
      </c>
      <c r="L48" s="89" t="s">
        <v>132</v>
      </c>
      <c r="M48" s="90">
        <v>5.0000000000000001E-3</v>
      </c>
      <c r="N48" s="90">
        <v>2.8299999999950937E-2</v>
      </c>
      <c r="O48" s="91">
        <v>98725.615224000008</v>
      </c>
      <c r="P48" s="103">
        <v>99.1</v>
      </c>
      <c r="Q48" s="91"/>
      <c r="R48" s="91">
        <v>97.837084156000017</v>
      </c>
      <c r="S48" s="92">
        <v>5.5312593612339576E-5</v>
      </c>
      <c r="T48" s="92">
        <f t="shared" si="0"/>
        <v>3.5105195521381431E-3</v>
      </c>
      <c r="U48" s="92">
        <f>R48/'סכום נכסי הקרן'!$C$42</f>
        <v>8.5598070932583353E-4</v>
      </c>
    </row>
    <row r="49" spans="2:21">
      <c r="B49" s="86" t="s">
        <v>374</v>
      </c>
      <c r="C49" s="87">
        <v>7590284</v>
      </c>
      <c r="D49" s="89" t="s">
        <v>119</v>
      </c>
      <c r="E49" s="89" t="s">
        <v>316</v>
      </c>
      <c r="F49" s="88" t="s">
        <v>372</v>
      </c>
      <c r="G49" s="89" t="s">
        <v>332</v>
      </c>
      <c r="H49" s="88" t="s">
        <v>359</v>
      </c>
      <c r="I49" s="88" t="s">
        <v>130</v>
      </c>
      <c r="J49" s="102"/>
      <c r="K49" s="91">
        <v>6.3799999999993293</v>
      </c>
      <c r="L49" s="89" t="s">
        <v>132</v>
      </c>
      <c r="M49" s="90">
        <v>5.8999999999999999E-3</v>
      </c>
      <c r="N49" s="90">
        <v>3.0599999999975428E-2</v>
      </c>
      <c r="O49" s="91">
        <v>292802.24024000001</v>
      </c>
      <c r="P49" s="103">
        <v>91.73</v>
      </c>
      <c r="Q49" s="91"/>
      <c r="R49" s="91">
        <v>268.58749456100003</v>
      </c>
      <c r="S49" s="92">
        <v>2.6633033644868316E-4</v>
      </c>
      <c r="T49" s="92">
        <f t="shared" si="0"/>
        <v>9.637262386241751E-3</v>
      </c>
      <c r="U49" s="92">
        <f>R49/'סכום נכסי הקרן'!$C$42</f>
        <v>2.3498831357626261E-3</v>
      </c>
    </row>
    <row r="50" spans="2:21">
      <c r="B50" s="86" t="s">
        <v>375</v>
      </c>
      <c r="C50" s="87">
        <v>6130207</v>
      </c>
      <c r="D50" s="89" t="s">
        <v>119</v>
      </c>
      <c r="E50" s="89" t="s">
        <v>316</v>
      </c>
      <c r="F50" s="88" t="s">
        <v>376</v>
      </c>
      <c r="G50" s="89" t="s">
        <v>332</v>
      </c>
      <c r="H50" s="88" t="s">
        <v>359</v>
      </c>
      <c r="I50" s="88" t="s">
        <v>130</v>
      </c>
      <c r="J50" s="102"/>
      <c r="K50" s="91">
        <v>3.320000000001595</v>
      </c>
      <c r="L50" s="89" t="s">
        <v>132</v>
      </c>
      <c r="M50" s="90">
        <v>1.5800000000000002E-2</v>
      </c>
      <c r="N50" s="90">
        <v>2.4500000000039893E-2</v>
      </c>
      <c r="O50" s="91">
        <v>115349.84910000002</v>
      </c>
      <c r="P50" s="103">
        <v>108.66</v>
      </c>
      <c r="Q50" s="91"/>
      <c r="R50" s="91">
        <v>125.33914329000002</v>
      </c>
      <c r="S50" s="92">
        <v>2.479831757760258E-4</v>
      </c>
      <c r="T50" s="92">
        <f t="shared" si="0"/>
        <v>4.4973285637397581E-3</v>
      </c>
      <c r="U50" s="92">
        <f>R50/'סכום נכסי הקרן'!$C$42</f>
        <v>1.0965973659701192E-3</v>
      </c>
    </row>
    <row r="51" spans="2:21">
      <c r="B51" s="86" t="s">
        <v>377</v>
      </c>
      <c r="C51" s="87">
        <v>6130280</v>
      </c>
      <c r="D51" s="89" t="s">
        <v>119</v>
      </c>
      <c r="E51" s="89" t="s">
        <v>316</v>
      </c>
      <c r="F51" s="88" t="s">
        <v>376</v>
      </c>
      <c r="G51" s="89" t="s">
        <v>332</v>
      </c>
      <c r="H51" s="88" t="s">
        <v>359</v>
      </c>
      <c r="I51" s="88" t="s">
        <v>130</v>
      </c>
      <c r="J51" s="102"/>
      <c r="K51" s="91">
        <v>5.7500000000054436</v>
      </c>
      <c r="L51" s="89" t="s">
        <v>132</v>
      </c>
      <c r="M51" s="90">
        <v>8.3999999999999995E-3</v>
      </c>
      <c r="N51" s="90">
        <v>2.67000000000675E-2</v>
      </c>
      <c r="O51" s="91">
        <v>92833.798168000008</v>
      </c>
      <c r="P51" s="103">
        <v>98.94</v>
      </c>
      <c r="Q51" s="91"/>
      <c r="R51" s="91">
        <v>91.849755514000023</v>
      </c>
      <c r="S51" s="92">
        <v>2.081942098407715E-4</v>
      </c>
      <c r="T51" s="92">
        <f t="shared" si="0"/>
        <v>3.295686552523153E-3</v>
      </c>
      <c r="U51" s="92">
        <f>R51/'סכום נכסי הקרן'!$C$42</f>
        <v>8.0359732257470932E-4</v>
      </c>
    </row>
    <row r="52" spans="2:21">
      <c r="B52" s="86" t="s">
        <v>378</v>
      </c>
      <c r="C52" s="87">
        <v>6040380</v>
      </c>
      <c r="D52" s="89" t="s">
        <v>119</v>
      </c>
      <c r="E52" s="89" t="s">
        <v>316</v>
      </c>
      <c r="F52" s="88" t="s">
        <v>317</v>
      </c>
      <c r="G52" s="89" t="s">
        <v>318</v>
      </c>
      <c r="H52" s="88" t="s">
        <v>364</v>
      </c>
      <c r="I52" s="88" t="s">
        <v>327</v>
      </c>
      <c r="J52" s="102"/>
      <c r="K52" s="91">
        <v>8.000000000545146E-2</v>
      </c>
      <c r="L52" s="89" t="s">
        <v>132</v>
      </c>
      <c r="M52" s="90">
        <v>1.6399999999999998E-2</v>
      </c>
      <c r="N52" s="90">
        <v>6.5200000000301933E-2</v>
      </c>
      <c r="O52" s="91">
        <v>1.7292810000000003</v>
      </c>
      <c r="P52" s="103">
        <v>5516000</v>
      </c>
      <c r="Q52" s="91"/>
      <c r="R52" s="91">
        <v>95.387167681000022</v>
      </c>
      <c r="S52" s="92">
        <v>1.4086681329423268E-4</v>
      </c>
      <c r="T52" s="92">
        <f t="shared" si="0"/>
        <v>3.4226134196037815E-3</v>
      </c>
      <c r="U52" s="92">
        <f>R52/'סכום נכסי הקרן'!$C$42</f>
        <v>8.3454628841938281E-4</v>
      </c>
    </row>
    <row r="53" spans="2:21">
      <c r="B53" s="86" t="s">
        <v>379</v>
      </c>
      <c r="C53" s="87">
        <v>6040398</v>
      </c>
      <c r="D53" s="89" t="s">
        <v>119</v>
      </c>
      <c r="E53" s="89" t="s">
        <v>316</v>
      </c>
      <c r="F53" s="88" t="s">
        <v>317</v>
      </c>
      <c r="G53" s="89" t="s">
        <v>318</v>
      </c>
      <c r="H53" s="88" t="s">
        <v>364</v>
      </c>
      <c r="I53" s="88" t="s">
        <v>327</v>
      </c>
      <c r="J53" s="102"/>
      <c r="K53" s="91">
        <v>4.7400000000446285</v>
      </c>
      <c r="L53" s="89" t="s">
        <v>132</v>
      </c>
      <c r="M53" s="90">
        <v>2.7799999999999998E-2</v>
      </c>
      <c r="N53" s="90">
        <v>3.4700000000311232E-2</v>
      </c>
      <c r="O53" s="91">
        <v>0.63290700000000011</v>
      </c>
      <c r="P53" s="103">
        <v>5381286</v>
      </c>
      <c r="Q53" s="91"/>
      <c r="R53" s="91">
        <v>34.058540702000009</v>
      </c>
      <c r="S53" s="92">
        <v>1.513407460545194E-4</v>
      </c>
      <c r="T53" s="92">
        <f t="shared" si="0"/>
        <v>1.2220639452114272E-3</v>
      </c>
      <c r="U53" s="92">
        <f>R53/'סכום נכסי הקרן'!$C$42</f>
        <v>2.9797958596370185E-4</v>
      </c>
    </row>
    <row r="54" spans="2:21">
      <c r="B54" s="86" t="s">
        <v>380</v>
      </c>
      <c r="C54" s="87">
        <v>6040430</v>
      </c>
      <c r="D54" s="89" t="s">
        <v>119</v>
      </c>
      <c r="E54" s="89" t="s">
        <v>316</v>
      </c>
      <c r="F54" s="88" t="s">
        <v>317</v>
      </c>
      <c r="G54" s="89" t="s">
        <v>318</v>
      </c>
      <c r="H54" s="88" t="s">
        <v>364</v>
      </c>
      <c r="I54" s="88" t="s">
        <v>327</v>
      </c>
      <c r="J54" s="102"/>
      <c r="K54" s="91">
        <v>1.6399999999950789</v>
      </c>
      <c r="L54" s="89" t="s">
        <v>132</v>
      </c>
      <c r="M54" s="90">
        <v>2.4199999999999999E-2</v>
      </c>
      <c r="N54" s="90">
        <v>3.4899999999936322E-2</v>
      </c>
      <c r="O54" s="91">
        <v>2.5247760000000006</v>
      </c>
      <c r="P54" s="103">
        <v>5473005</v>
      </c>
      <c r="Q54" s="91"/>
      <c r="R54" s="91">
        <v>138.181101012</v>
      </c>
      <c r="S54" s="92">
        <v>8.759587829164211E-5</v>
      </c>
      <c r="T54" s="92">
        <f t="shared" si="0"/>
        <v>4.958114410535128E-3</v>
      </c>
      <c r="U54" s="92">
        <f>R54/'סכום נכסי הקרן'!$C$42</f>
        <v>1.208952186995678E-3</v>
      </c>
    </row>
    <row r="55" spans="2:21">
      <c r="B55" s="86" t="s">
        <v>381</v>
      </c>
      <c r="C55" s="87">
        <v>6040471</v>
      </c>
      <c r="D55" s="89" t="s">
        <v>119</v>
      </c>
      <c r="E55" s="89" t="s">
        <v>316</v>
      </c>
      <c r="F55" s="88" t="s">
        <v>317</v>
      </c>
      <c r="G55" s="89" t="s">
        <v>318</v>
      </c>
      <c r="H55" s="88" t="s">
        <v>364</v>
      </c>
      <c r="I55" s="88" t="s">
        <v>327</v>
      </c>
      <c r="J55" s="102"/>
      <c r="K55" s="91">
        <v>1.2400000000061782</v>
      </c>
      <c r="L55" s="89" t="s">
        <v>132</v>
      </c>
      <c r="M55" s="90">
        <v>1.95E-2</v>
      </c>
      <c r="N55" s="90">
        <v>3.1700000000108114E-2</v>
      </c>
      <c r="O55" s="91">
        <v>2.1422910000000006</v>
      </c>
      <c r="P55" s="103">
        <v>5440000</v>
      </c>
      <c r="Q55" s="91"/>
      <c r="R55" s="91">
        <v>116.54061202200002</v>
      </c>
      <c r="S55" s="92">
        <v>8.6316571981143498E-5</v>
      </c>
      <c r="T55" s="92">
        <f t="shared" si="0"/>
        <v>4.1816260230021053E-3</v>
      </c>
      <c r="U55" s="92">
        <f>R55/'סכום נכסי הקרן'!$C$42</f>
        <v>1.0196186507847864E-3</v>
      </c>
    </row>
    <row r="56" spans="2:21">
      <c r="B56" s="86" t="s">
        <v>382</v>
      </c>
      <c r="C56" s="87">
        <v>6040620</v>
      </c>
      <c r="D56" s="89" t="s">
        <v>119</v>
      </c>
      <c r="E56" s="89" t="s">
        <v>316</v>
      </c>
      <c r="F56" s="88" t="s">
        <v>317</v>
      </c>
      <c r="G56" s="89" t="s">
        <v>318</v>
      </c>
      <c r="H56" s="88" t="s">
        <v>359</v>
      </c>
      <c r="I56" s="88" t="s">
        <v>130</v>
      </c>
      <c r="J56" s="102"/>
      <c r="K56" s="91">
        <v>4.5900000000138501</v>
      </c>
      <c r="L56" s="89" t="s">
        <v>132</v>
      </c>
      <c r="M56" s="90">
        <v>1.4999999999999999E-2</v>
      </c>
      <c r="N56" s="90">
        <v>3.3800000000079142E-2</v>
      </c>
      <c r="O56" s="91">
        <v>2.0557020000000006</v>
      </c>
      <c r="P56" s="103">
        <v>4917657</v>
      </c>
      <c r="Q56" s="91"/>
      <c r="R56" s="91">
        <v>101.09237123999999</v>
      </c>
      <c r="S56" s="92">
        <v>7.3213975354369988E-5</v>
      </c>
      <c r="T56" s="92">
        <f t="shared" si="0"/>
        <v>3.6273234108670405E-3</v>
      </c>
      <c r="U56" s="92">
        <f>R56/'סכום נכסי הקרן'!$C$42</f>
        <v>8.844613511117083E-4</v>
      </c>
    </row>
    <row r="57" spans="2:21">
      <c r="B57" s="86" t="s">
        <v>383</v>
      </c>
      <c r="C57" s="87">
        <v>2260446</v>
      </c>
      <c r="D57" s="89" t="s">
        <v>119</v>
      </c>
      <c r="E57" s="89" t="s">
        <v>316</v>
      </c>
      <c r="F57" s="88" t="s">
        <v>384</v>
      </c>
      <c r="G57" s="89" t="s">
        <v>332</v>
      </c>
      <c r="H57" s="88" t="s">
        <v>359</v>
      </c>
      <c r="I57" s="88" t="s">
        <v>130</v>
      </c>
      <c r="J57" s="102"/>
      <c r="K57" s="91">
        <v>2.8599999998703436</v>
      </c>
      <c r="L57" s="89" t="s">
        <v>132</v>
      </c>
      <c r="M57" s="90">
        <v>3.7000000000000005E-2</v>
      </c>
      <c r="N57" s="90">
        <v>2.6499999998406763E-2</v>
      </c>
      <c r="O57" s="91">
        <v>7989.6383190000015</v>
      </c>
      <c r="P57" s="103">
        <v>113.91</v>
      </c>
      <c r="Q57" s="91"/>
      <c r="R57" s="91">
        <v>9.1009970130000024</v>
      </c>
      <c r="S57" s="92">
        <v>2.1252941275550114E-5</v>
      </c>
      <c r="T57" s="92">
        <f t="shared" si="0"/>
        <v>3.265553980241756E-4</v>
      </c>
      <c r="U57" s="92">
        <f>R57/'סכום נכסי הקרן'!$C$42</f>
        <v>7.9625000540066511E-5</v>
      </c>
    </row>
    <row r="58" spans="2:21">
      <c r="B58" s="86" t="s">
        <v>385</v>
      </c>
      <c r="C58" s="87">
        <v>2260495</v>
      </c>
      <c r="D58" s="89" t="s">
        <v>119</v>
      </c>
      <c r="E58" s="89" t="s">
        <v>316</v>
      </c>
      <c r="F58" s="88" t="s">
        <v>384</v>
      </c>
      <c r="G58" s="89" t="s">
        <v>332</v>
      </c>
      <c r="H58" s="88" t="s">
        <v>359</v>
      </c>
      <c r="I58" s="88" t="s">
        <v>130</v>
      </c>
      <c r="J58" s="102"/>
      <c r="K58" s="91">
        <v>4.3400000000173566</v>
      </c>
      <c r="L58" s="89" t="s">
        <v>132</v>
      </c>
      <c r="M58" s="90">
        <v>2.81E-2</v>
      </c>
      <c r="N58" s="90">
        <v>2.740000000017357E-2</v>
      </c>
      <c r="O58" s="91">
        <v>30817.110798000005</v>
      </c>
      <c r="P58" s="103">
        <v>112.17</v>
      </c>
      <c r="Q58" s="91"/>
      <c r="R58" s="91">
        <v>34.567553310000008</v>
      </c>
      <c r="S58" s="92">
        <v>2.3084275541227951E-5</v>
      </c>
      <c r="T58" s="92">
        <f t="shared" si="0"/>
        <v>1.2403279677759144E-3</v>
      </c>
      <c r="U58" s="92">
        <f>R58/'סכום נכסי הקרן'!$C$42</f>
        <v>3.0243295839410772E-4</v>
      </c>
    </row>
    <row r="59" spans="2:21">
      <c r="B59" s="86" t="s">
        <v>386</v>
      </c>
      <c r="C59" s="87">
        <v>2260545</v>
      </c>
      <c r="D59" s="89" t="s">
        <v>119</v>
      </c>
      <c r="E59" s="89" t="s">
        <v>316</v>
      </c>
      <c r="F59" s="88" t="s">
        <v>384</v>
      </c>
      <c r="G59" s="89" t="s">
        <v>332</v>
      </c>
      <c r="H59" s="88" t="s">
        <v>364</v>
      </c>
      <c r="I59" s="88" t="s">
        <v>327</v>
      </c>
      <c r="J59" s="102"/>
      <c r="K59" s="91">
        <v>2.7700000000411511</v>
      </c>
      <c r="L59" s="89" t="s">
        <v>132</v>
      </c>
      <c r="M59" s="90">
        <v>2.4E-2</v>
      </c>
      <c r="N59" s="90">
        <v>2.5300000000461398E-2</v>
      </c>
      <c r="O59" s="91">
        <v>7196.5444830000006</v>
      </c>
      <c r="P59" s="103">
        <v>111.43</v>
      </c>
      <c r="Q59" s="91"/>
      <c r="R59" s="91">
        <v>8.0191092710000014</v>
      </c>
      <c r="S59" s="92">
        <v>1.1672757045383788E-5</v>
      </c>
      <c r="T59" s="92">
        <f t="shared" si="0"/>
        <v>2.8773588388724823E-4</v>
      </c>
      <c r="U59" s="92">
        <f>R59/'סכום נכסי הקרן'!$C$42</f>
        <v>7.0159519789112499E-5</v>
      </c>
    </row>
    <row r="60" spans="2:21">
      <c r="B60" s="86" t="s">
        <v>387</v>
      </c>
      <c r="C60" s="87">
        <v>2260552</v>
      </c>
      <c r="D60" s="89" t="s">
        <v>119</v>
      </c>
      <c r="E60" s="89" t="s">
        <v>316</v>
      </c>
      <c r="F60" s="88" t="s">
        <v>384</v>
      </c>
      <c r="G60" s="89" t="s">
        <v>332</v>
      </c>
      <c r="H60" s="88" t="s">
        <v>359</v>
      </c>
      <c r="I60" s="88" t="s">
        <v>130</v>
      </c>
      <c r="J60" s="102"/>
      <c r="K60" s="91">
        <v>4.1300000000126253</v>
      </c>
      <c r="L60" s="89" t="s">
        <v>132</v>
      </c>
      <c r="M60" s="90">
        <v>2.6000000000000002E-2</v>
      </c>
      <c r="N60" s="90">
        <v>2.6100000000050669E-2</v>
      </c>
      <c r="O60" s="91">
        <v>104871.50311700001</v>
      </c>
      <c r="P60" s="103">
        <v>111.02</v>
      </c>
      <c r="Q60" s="91"/>
      <c r="R60" s="91">
        <v>116.42834258100004</v>
      </c>
      <c r="S60" s="92">
        <v>2.1391520845979997E-4</v>
      </c>
      <c r="T60" s="92">
        <f t="shared" si="0"/>
        <v>4.1775976520511716E-3</v>
      </c>
      <c r="U60" s="92">
        <f>R60/'סכום נכסי הקרן'!$C$42</f>
        <v>1.0186364007865184E-3</v>
      </c>
    </row>
    <row r="61" spans="2:21">
      <c r="B61" s="86" t="s">
        <v>388</v>
      </c>
      <c r="C61" s="87">
        <v>2260636</v>
      </c>
      <c r="D61" s="89" t="s">
        <v>119</v>
      </c>
      <c r="E61" s="89" t="s">
        <v>316</v>
      </c>
      <c r="F61" s="88" t="s">
        <v>384</v>
      </c>
      <c r="G61" s="89" t="s">
        <v>332</v>
      </c>
      <c r="H61" s="88" t="s">
        <v>359</v>
      </c>
      <c r="I61" s="88" t="s">
        <v>130</v>
      </c>
      <c r="J61" s="102"/>
      <c r="K61" s="91">
        <v>6.6700000000004191</v>
      </c>
      <c r="L61" s="89" t="s">
        <v>132</v>
      </c>
      <c r="M61" s="90">
        <v>3.4999999999999996E-3</v>
      </c>
      <c r="N61" s="90">
        <v>2.9900000000009485E-2</v>
      </c>
      <c r="O61" s="91">
        <v>500388.55426800007</v>
      </c>
      <c r="P61" s="103">
        <v>90.55</v>
      </c>
      <c r="Q61" s="91"/>
      <c r="R61" s="91">
        <v>453.10184844300011</v>
      </c>
      <c r="S61" s="92">
        <v>1.6322674235419842E-4</v>
      </c>
      <c r="T61" s="92">
        <f t="shared" si="0"/>
        <v>1.6257873093732608E-2</v>
      </c>
      <c r="U61" s="92">
        <f>R61/'סכום נכסי הקרן'!$C$42</f>
        <v>3.9642068748560536E-3</v>
      </c>
    </row>
    <row r="62" spans="2:21">
      <c r="B62" s="86" t="s">
        <v>389</v>
      </c>
      <c r="C62" s="87">
        <v>3230125</v>
      </c>
      <c r="D62" s="89" t="s">
        <v>119</v>
      </c>
      <c r="E62" s="89" t="s">
        <v>316</v>
      </c>
      <c r="F62" s="88" t="s">
        <v>390</v>
      </c>
      <c r="G62" s="89" t="s">
        <v>332</v>
      </c>
      <c r="H62" s="88" t="s">
        <v>364</v>
      </c>
      <c r="I62" s="88" t="s">
        <v>327</v>
      </c>
      <c r="J62" s="102"/>
      <c r="K62" s="91">
        <v>0.27999999999687358</v>
      </c>
      <c r="L62" s="89" t="s">
        <v>132</v>
      </c>
      <c r="M62" s="90">
        <v>4.9000000000000002E-2</v>
      </c>
      <c r="N62" s="90">
        <v>3.1200000000265741E-2</v>
      </c>
      <c r="O62" s="91">
        <v>22127.893661000002</v>
      </c>
      <c r="P62" s="103">
        <v>115.64</v>
      </c>
      <c r="Q62" s="91"/>
      <c r="R62" s="91">
        <v>25.588696111000004</v>
      </c>
      <c r="S62" s="92">
        <v>1.6637181912646784E-4</v>
      </c>
      <c r="T62" s="92">
        <f t="shared" si="0"/>
        <v>9.1815510229387631E-4</v>
      </c>
      <c r="U62" s="92">
        <f>R62/'סכום נכסי הקרן'!$C$42</f>
        <v>2.2387656415528731E-4</v>
      </c>
    </row>
    <row r="63" spans="2:21">
      <c r="B63" s="86" t="s">
        <v>391</v>
      </c>
      <c r="C63" s="87">
        <v>3230265</v>
      </c>
      <c r="D63" s="89" t="s">
        <v>119</v>
      </c>
      <c r="E63" s="89" t="s">
        <v>316</v>
      </c>
      <c r="F63" s="88" t="s">
        <v>390</v>
      </c>
      <c r="G63" s="89" t="s">
        <v>332</v>
      </c>
      <c r="H63" s="88" t="s">
        <v>364</v>
      </c>
      <c r="I63" s="88" t="s">
        <v>327</v>
      </c>
      <c r="J63" s="102"/>
      <c r="K63" s="91">
        <v>3.4400000000066324</v>
      </c>
      <c r="L63" s="89" t="s">
        <v>132</v>
      </c>
      <c r="M63" s="90">
        <v>2.35E-2</v>
      </c>
      <c r="N63" s="90">
        <v>2.4700000000033161E-2</v>
      </c>
      <c r="O63" s="91">
        <v>193823.83689200002</v>
      </c>
      <c r="P63" s="103">
        <v>112.01</v>
      </c>
      <c r="Q63" s="91"/>
      <c r="R63" s="91">
        <v>217.10208082400007</v>
      </c>
      <c r="S63" s="92">
        <v>2.6398484739538562E-4</v>
      </c>
      <c r="T63" s="92">
        <f t="shared" si="0"/>
        <v>7.7898999762431916E-3</v>
      </c>
      <c r="U63" s="92">
        <f>R63/'סכום נכסי הקרן'!$C$42</f>
        <v>1.8994351144350347E-3</v>
      </c>
    </row>
    <row r="64" spans="2:21">
      <c r="B64" s="86" t="s">
        <v>392</v>
      </c>
      <c r="C64" s="87">
        <v>3230190</v>
      </c>
      <c r="D64" s="89" t="s">
        <v>119</v>
      </c>
      <c r="E64" s="89" t="s">
        <v>316</v>
      </c>
      <c r="F64" s="88" t="s">
        <v>390</v>
      </c>
      <c r="G64" s="89" t="s">
        <v>332</v>
      </c>
      <c r="H64" s="88" t="s">
        <v>364</v>
      </c>
      <c r="I64" s="88" t="s">
        <v>327</v>
      </c>
      <c r="J64" s="102"/>
      <c r="K64" s="91">
        <v>1.9700000000012192</v>
      </c>
      <c r="L64" s="89" t="s">
        <v>132</v>
      </c>
      <c r="M64" s="90">
        <v>1.7600000000000001E-2</v>
      </c>
      <c r="N64" s="90">
        <v>2.4799999999987811E-2</v>
      </c>
      <c r="O64" s="91">
        <v>145200.13484099999</v>
      </c>
      <c r="P64" s="103">
        <v>110.64</v>
      </c>
      <c r="Q64" s="91">
        <v>3.391370659000001</v>
      </c>
      <c r="R64" s="91">
        <v>164.04079984000003</v>
      </c>
      <c r="S64" s="92">
        <v>1.1001023978068236E-4</v>
      </c>
      <c r="T64" s="92">
        <f t="shared" si="0"/>
        <v>5.8859934364814534E-3</v>
      </c>
      <c r="U64" s="92">
        <f>R64/'סכום נכסי הקרן'!$C$42</f>
        <v>1.4351997651680739E-3</v>
      </c>
    </row>
    <row r="65" spans="2:21">
      <c r="B65" s="86" t="s">
        <v>393</v>
      </c>
      <c r="C65" s="87">
        <v>3230232</v>
      </c>
      <c r="D65" s="89" t="s">
        <v>119</v>
      </c>
      <c r="E65" s="89" t="s">
        <v>316</v>
      </c>
      <c r="F65" s="88" t="s">
        <v>390</v>
      </c>
      <c r="G65" s="89" t="s">
        <v>332</v>
      </c>
      <c r="H65" s="88" t="s">
        <v>364</v>
      </c>
      <c r="I65" s="88" t="s">
        <v>327</v>
      </c>
      <c r="J65" s="102"/>
      <c r="K65" s="91">
        <v>2.6600000000055735</v>
      </c>
      <c r="L65" s="89" t="s">
        <v>132</v>
      </c>
      <c r="M65" s="90">
        <v>2.1499999999999998E-2</v>
      </c>
      <c r="N65" s="90">
        <v>2.4900000000061488E-2</v>
      </c>
      <c r="O65" s="91">
        <v>201988.70909300004</v>
      </c>
      <c r="P65" s="103">
        <v>111.92</v>
      </c>
      <c r="Q65" s="91"/>
      <c r="R65" s="91">
        <v>226.06577838900003</v>
      </c>
      <c r="S65" s="92">
        <v>1.6538917573960662E-4</v>
      </c>
      <c r="T65" s="92">
        <f t="shared" si="0"/>
        <v>8.111528894693085E-3</v>
      </c>
      <c r="U65" s="92">
        <f>R65/'סכום נכסי הקרן'!$C$42</f>
        <v>1.977858876406894E-3</v>
      </c>
    </row>
    <row r="66" spans="2:21">
      <c r="B66" s="86" t="s">
        <v>394</v>
      </c>
      <c r="C66" s="87">
        <v>3230273</v>
      </c>
      <c r="D66" s="89" t="s">
        <v>119</v>
      </c>
      <c r="E66" s="89" t="s">
        <v>316</v>
      </c>
      <c r="F66" s="88" t="s">
        <v>390</v>
      </c>
      <c r="G66" s="89" t="s">
        <v>332</v>
      </c>
      <c r="H66" s="88" t="s">
        <v>364</v>
      </c>
      <c r="I66" s="88" t="s">
        <v>327</v>
      </c>
      <c r="J66" s="102"/>
      <c r="K66" s="91">
        <v>4.4900000000003759</v>
      </c>
      <c r="L66" s="89" t="s">
        <v>132</v>
      </c>
      <c r="M66" s="90">
        <v>2.2499999999999999E-2</v>
      </c>
      <c r="N66" s="90">
        <v>2.7200000000011278E-2</v>
      </c>
      <c r="O66" s="91">
        <v>270070.18030399998</v>
      </c>
      <c r="P66" s="103">
        <v>109.63</v>
      </c>
      <c r="Q66" s="91">
        <v>23.244035763000003</v>
      </c>
      <c r="R66" s="91">
        <v>319.32197441200003</v>
      </c>
      <c r="S66" s="92">
        <v>2.895436209767846E-4</v>
      </c>
      <c r="T66" s="92">
        <f t="shared" si="0"/>
        <v>1.1457680329201999E-2</v>
      </c>
      <c r="U66" s="92">
        <f>R66/'סכום נכסי הקרן'!$C$42</f>
        <v>2.7937612053593364E-3</v>
      </c>
    </row>
    <row r="67" spans="2:21">
      <c r="B67" s="86" t="s">
        <v>395</v>
      </c>
      <c r="C67" s="87">
        <v>3230372</v>
      </c>
      <c r="D67" s="89" t="s">
        <v>119</v>
      </c>
      <c r="E67" s="89" t="s">
        <v>316</v>
      </c>
      <c r="F67" s="88" t="s">
        <v>390</v>
      </c>
      <c r="G67" s="89" t="s">
        <v>332</v>
      </c>
      <c r="H67" s="88" t="s">
        <v>364</v>
      </c>
      <c r="I67" s="88" t="s">
        <v>327</v>
      </c>
      <c r="J67" s="102"/>
      <c r="K67" s="91">
        <v>4.6800000000032043</v>
      </c>
      <c r="L67" s="89" t="s">
        <v>132</v>
      </c>
      <c r="M67" s="90">
        <v>6.5000000000000006E-3</v>
      </c>
      <c r="N67" s="90">
        <v>2.4800000000052079E-2</v>
      </c>
      <c r="O67" s="91">
        <v>97080.160594000015</v>
      </c>
      <c r="P67" s="103">
        <v>101.31</v>
      </c>
      <c r="Q67" s="91">
        <v>1.5022956050000003</v>
      </c>
      <c r="R67" s="91">
        <v>99.854206301000019</v>
      </c>
      <c r="S67" s="92">
        <v>1.9484137423327554E-4</v>
      </c>
      <c r="T67" s="92">
        <f t="shared" si="0"/>
        <v>3.5828964712804035E-3</v>
      </c>
      <c r="U67" s="92">
        <f>R67/'סכום נכסי הקרן'!$C$42</f>
        <v>8.7362859467900774E-4</v>
      </c>
    </row>
    <row r="68" spans="2:21">
      <c r="B68" s="86" t="s">
        <v>396</v>
      </c>
      <c r="C68" s="87">
        <v>3230398</v>
      </c>
      <c r="D68" s="89" t="s">
        <v>119</v>
      </c>
      <c r="E68" s="89" t="s">
        <v>316</v>
      </c>
      <c r="F68" s="88" t="s">
        <v>390</v>
      </c>
      <c r="G68" s="89" t="s">
        <v>332</v>
      </c>
      <c r="H68" s="88" t="s">
        <v>364</v>
      </c>
      <c r="I68" s="88" t="s">
        <v>327</v>
      </c>
      <c r="J68" s="102"/>
      <c r="K68" s="91">
        <v>5.4199999991300674</v>
      </c>
      <c r="L68" s="89" t="s">
        <v>132</v>
      </c>
      <c r="M68" s="90">
        <v>1.43E-2</v>
      </c>
      <c r="N68" s="90">
        <v>2.8099999991974565E-2</v>
      </c>
      <c r="O68" s="91">
        <v>1560.4785010000001</v>
      </c>
      <c r="P68" s="103">
        <v>102.63</v>
      </c>
      <c r="Q68" s="91">
        <v>3.0792282000000001E-2</v>
      </c>
      <c r="R68" s="91">
        <v>1.6323113510000005</v>
      </c>
      <c r="S68" s="92">
        <v>3.9199625447405052E-6</v>
      </c>
      <c r="T68" s="92">
        <f t="shared" si="0"/>
        <v>5.8569416313815108E-5</v>
      </c>
      <c r="U68" s="92">
        <f>R68/'סכום נכסי הקרן'!$C$42</f>
        <v>1.4281159747583328E-5</v>
      </c>
    </row>
    <row r="69" spans="2:21">
      <c r="B69" s="86" t="s">
        <v>397</v>
      </c>
      <c r="C69" s="87">
        <v>3230422</v>
      </c>
      <c r="D69" s="89" t="s">
        <v>119</v>
      </c>
      <c r="E69" s="89" t="s">
        <v>316</v>
      </c>
      <c r="F69" s="88" t="s">
        <v>390</v>
      </c>
      <c r="G69" s="89" t="s">
        <v>332</v>
      </c>
      <c r="H69" s="88" t="s">
        <v>364</v>
      </c>
      <c r="I69" s="88" t="s">
        <v>327</v>
      </c>
      <c r="J69" s="102"/>
      <c r="K69" s="91">
        <v>6.2599999999860305</v>
      </c>
      <c r="L69" s="89" t="s">
        <v>132</v>
      </c>
      <c r="M69" s="90">
        <v>2.5000000000000001E-3</v>
      </c>
      <c r="N69" s="90">
        <v>2.7199999999959562E-2</v>
      </c>
      <c r="O69" s="91">
        <v>227888.59723800002</v>
      </c>
      <c r="P69" s="103">
        <v>92.99</v>
      </c>
      <c r="Q69" s="91">
        <v>5.6855708210000016</v>
      </c>
      <c r="R69" s="91">
        <v>217.59917740400002</v>
      </c>
      <c r="S69" s="92">
        <v>1.7943871457102556E-4</v>
      </c>
      <c r="T69" s="92">
        <f t="shared" si="0"/>
        <v>7.8077364365020472E-3</v>
      </c>
      <c r="U69" s="92">
        <f>R69/'סכום נכסי הקרן'!$C$42</f>
        <v>1.9037842330419767E-3</v>
      </c>
    </row>
    <row r="70" spans="2:21">
      <c r="B70" s="86" t="s">
        <v>398</v>
      </c>
      <c r="C70" s="87">
        <v>1194638</v>
      </c>
      <c r="D70" s="89" t="s">
        <v>119</v>
      </c>
      <c r="E70" s="89" t="s">
        <v>316</v>
      </c>
      <c r="F70" s="88" t="s">
        <v>390</v>
      </c>
      <c r="G70" s="89" t="s">
        <v>332</v>
      </c>
      <c r="H70" s="88" t="s">
        <v>364</v>
      </c>
      <c r="I70" s="88" t="s">
        <v>327</v>
      </c>
      <c r="J70" s="102"/>
      <c r="K70" s="91">
        <v>7.0099999999869764</v>
      </c>
      <c r="L70" s="89" t="s">
        <v>132</v>
      </c>
      <c r="M70" s="90">
        <v>3.61E-2</v>
      </c>
      <c r="N70" s="90">
        <v>3.1499999999961698E-2</v>
      </c>
      <c r="O70" s="91">
        <v>148192.01176800003</v>
      </c>
      <c r="P70" s="103">
        <v>104.74</v>
      </c>
      <c r="Q70" s="91">
        <v>1.4262148350000001</v>
      </c>
      <c r="R70" s="91">
        <v>156.64252740400002</v>
      </c>
      <c r="S70" s="92">
        <v>3.225541303476242E-4</v>
      </c>
      <c r="T70" s="92">
        <f t="shared" si="0"/>
        <v>5.6205339712626099E-3</v>
      </c>
      <c r="U70" s="92">
        <f>R70/'סכום נכסי הקרן'!$C$42</f>
        <v>1.3704719726118739E-3</v>
      </c>
    </row>
    <row r="71" spans="2:21">
      <c r="B71" s="86" t="s">
        <v>399</v>
      </c>
      <c r="C71" s="87">
        <v>1940626</v>
      </c>
      <c r="D71" s="89" t="s">
        <v>119</v>
      </c>
      <c r="E71" s="89" t="s">
        <v>316</v>
      </c>
      <c r="F71" s="88">
        <v>520032640</v>
      </c>
      <c r="G71" s="89" t="s">
        <v>318</v>
      </c>
      <c r="H71" s="88" t="s">
        <v>359</v>
      </c>
      <c r="I71" s="88" t="s">
        <v>130</v>
      </c>
      <c r="J71" s="102"/>
      <c r="K71" s="91">
        <v>0.50000000000465683</v>
      </c>
      <c r="L71" s="89" t="s">
        <v>132</v>
      </c>
      <c r="M71" s="90">
        <v>1.5900000000000001E-2</v>
      </c>
      <c r="N71" s="90">
        <v>3.2000000000149013E-2</v>
      </c>
      <c r="O71" s="91">
        <v>1.9441960000000003</v>
      </c>
      <c r="P71" s="103">
        <v>5522400</v>
      </c>
      <c r="Q71" s="91"/>
      <c r="R71" s="91">
        <v>107.36626352700003</v>
      </c>
      <c r="S71" s="92">
        <v>1.2987281229124919E-4</v>
      </c>
      <c r="T71" s="92">
        <f t="shared" si="0"/>
        <v>3.8524386801079384E-3</v>
      </c>
      <c r="U71" s="92">
        <f>R71/'סכום נכסי הקרן'!$C$42</f>
        <v>9.3935189508476092E-4</v>
      </c>
    </row>
    <row r="72" spans="2:21">
      <c r="B72" s="86" t="s">
        <v>400</v>
      </c>
      <c r="C72" s="87">
        <v>1940725</v>
      </c>
      <c r="D72" s="89" t="s">
        <v>119</v>
      </c>
      <c r="E72" s="89" t="s">
        <v>316</v>
      </c>
      <c r="F72" s="88">
        <v>520032640</v>
      </c>
      <c r="G72" s="89" t="s">
        <v>318</v>
      </c>
      <c r="H72" s="88" t="s">
        <v>359</v>
      </c>
      <c r="I72" s="88" t="s">
        <v>130</v>
      </c>
      <c r="J72" s="102"/>
      <c r="K72" s="91">
        <v>2.8099999999975505</v>
      </c>
      <c r="L72" s="89" t="s">
        <v>132</v>
      </c>
      <c r="M72" s="90">
        <v>2.5899999999999999E-2</v>
      </c>
      <c r="N72" s="90">
        <v>3.1499999999982507E-2</v>
      </c>
      <c r="O72" s="91">
        <v>3.148962</v>
      </c>
      <c r="P72" s="103">
        <v>5445000</v>
      </c>
      <c r="Q72" s="91"/>
      <c r="R72" s="91">
        <v>171.46095568200002</v>
      </c>
      <c r="S72" s="92">
        <v>1.4907740377787248E-4</v>
      </c>
      <c r="T72" s="92">
        <f t="shared" si="0"/>
        <v>6.1522381062604388E-3</v>
      </c>
      <c r="U72" s="92">
        <f>R72/'סכום נכסי הקרן'!$C$42</f>
        <v>1.5001190165514855E-3</v>
      </c>
    </row>
    <row r="73" spans="2:21">
      <c r="B73" s="86" t="s">
        <v>401</v>
      </c>
      <c r="C73" s="87">
        <v>1940691</v>
      </c>
      <c r="D73" s="89" t="s">
        <v>119</v>
      </c>
      <c r="E73" s="89" t="s">
        <v>316</v>
      </c>
      <c r="F73" s="88">
        <v>520032640</v>
      </c>
      <c r="G73" s="89" t="s">
        <v>318</v>
      </c>
      <c r="H73" s="88" t="s">
        <v>359</v>
      </c>
      <c r="I73" s="88" t="s">
        <v>130</v>
      </c>
      <c r="J73" s="102"/>
      <c r="K73" s="91">
        <v>1.7400000000111828</v>
      </c>
      <c r="L73" s="89" t="s">
        <v>132</v>
      </c>
      <c r="M73" s="90">
        <v>2.0199999999999999E-2</v>
      </c>
      <c r="N73" s="90">
        <v>3.2400000000168884E-2</v>
      </c>
      <c r="O73" s="91">
        <v>1.6121690000000002</v>
      </c>
      <c r="P73" s="103">
        <v>5436000</v>
      </c>
      <c r="Q73" s="91"/>
      <c r="R73" s="91">
        <v>87.637490372999991</v>
      </c>
      <c r="S73" s="92">
        <v>7.6605797101449288E-5</v>
      </c>
      <c r="T73" s="92">
        <f t="shared" si="0"/>
        <v>3.1445450987090504E-3</v>
      </c>
      <c r="U73" s="92">
        <f>R73/'סכום נכסי הקרן'!$C$42</f>
        <v>7.6674404005544928E-4</v>
      </c>
    </row>
    <row r="74" spans="2:21">
      <c r="B74" s="86" t="s">
        <v>402</v>
      </c>
      <c r="C74" s="87">
        <v>6620462</v>
      </c>
      <c r="D74" s="89" t="s">
        <v>119</v>
      </c>
      <c r="E74" s="89" t="s">
        <v>316</v>
      </c>
      <c r="F74" s="88" t="s">
        <v>334</v>
      </c>
      <c r="G74" s="89" t="s">
        <v>318</v>
      </c>
      <c r="H74" s="88" t="s">
        <v>359</v>
      </c>
      <c r="I74" s="88" t="s">
        <v>130</v>
      </c>
      <c r="J74" s="102"/>
      <c r="K74" s="91">
        <v>2.9599999999814779</v>
      </c>
      <c r="L74" s="89" t="s">
        <v>132</v>
      </c>
      <c r="M74" s="90">
        <v>2.9700000000000001E-2</v>
      </c>
      <c r="N74" s="90">
        <v>2.8399999999803888E-2</v>
      </c>
      <c r="O74" s="91">
        <v>1.291355</v>
      </c>
      <c r="P74" s="103">
        <v>5686000</v>
      </c>
      <c r="Q74" s="91"/>
      <c r="R74" s="91">
        <v>73.426424491000006</v>
      </c>
      <c r="S74" s="92">
        <v>9.2239642857142853E-5</v>
      </c>
      <c r="T74" s="92">
        <f t="shared" si="0"/>
        <v>2.6346339022966753E-3</v>
      </c>
      <c r="U74" s="92">
        <f>R74/'סכום נכסי הקרן'!$C$42</f>
        <v>6.4241083492277669E-4</v>
      </c>
    </row>
    <row r="75" spans="2:21">
      <c r="B75" s="86" t="s">
        <v>403</v>
      </c>
      <c r="C75" s="87">
        <v>6620553</v>
      </c>
      <c r="D75" s="89" t="s">
        <v>119</v>
      </c>
      <c r="E75" s="89" t="s">
        <v>316</v>
      </c>
      <c r="F75" s="88" t="s">
        <v>334</v>
      </c>
      <c r="G75" s="89" t="s">
        <v>318</v>
      </c>
      <c r="H75" s="88" t="s">
        <v>359</v>
      </c>
      <c r="I75" s="88" t="s">
        <v>130</v>
      </c>
      <c r="J75" s="102"/>
      <c r="K75" s="91">
        <v>4.6199999999823964</v>
      </c>
      <c r="L75" s="89" t="s">
        <v>132</v>
      </c>
      <c r="M75" s="90">
        <v>8.3999999999999995E-3</v>
      </c>
      <c r="N75" s="90">
        <v>3.379999999991716E-2</v>
      </c>
      <c r="O75" s="91">
        <v>0.80546100000000009</v>
      </c>
      <c r="P75" s="103">
        <v>4796011</v>
      </c>
      <c r="Q75" s="91"/>
      <c r="R75" s="91">
        <v>38.630019114</v>
      </c>
      <c r="S75" s="92">
        <v>1.0127763108261035E-4</v>
      </c>
      <c r="T75" s="92">
        <f t="shared" si="0"/>
        <v>1.3860944300316271E-3</v>
      </c>
      <c r="U75" s="92">
        <f>R75/'סכום נכסי הקרן'!$C$42</f>
        <v>3.3797564029757897E-4</v>
      </c>
    </row>
    <row r="76" spans="2:21">
      <c r="B76" s="86" t="s">
        <v>404</v>
      </c>
      <c r="C76" s="87">
        <v>1191329</v>
      </c>
      <c r="D76" s="89" t="s">
        <v>119</v>
      </c>
      <c r="E76" s="89" t="s">
        <v>316</v>
      </c>
      <c r="F76" s="88" t="s">
        <v>334</v>
      </c>
      <c r="G76" s="89" t="s">
        <v>318</v>
      </c>
      <c r="H76" s="88" t="s">
        <v>359</v>
      </c>
      <c r="I76" s="88" t="s">
        <v>130</v>
      </c>
      <c r="J76" s="102"/>
      <c r="K76" s="91">
        <v>4.9899999999895721</v>
      </c>
      <c r="L76" s="89" t="s">
        <v>132</v>
      </c>
      <c r="M76" s="90">
        <v>3.0899999999999997E-2</v>
      </c>
      <c r="N76" s="90">
        <v>3.3399999999900787E-2</v>
      </c>
      <c r="O76" s="91">
        <v>1.9161630000000003</v>
      </c>
      <c r="P76" s="103">
        <v>5154899</v>
      </c>
      <c r="Q76" s="91"/>
      <c r="R76" s="91">
        <v>98.776285497000018</v>
      </c>
      <c r="S76" s="92">
        <v>1.0085068421052633E-4</v>
      </c>
      <c r="T76" s="92">
        <f t="shared" ref="T76:T139" si="1">IFERROR(R76/$R$11,0)</f>
        <v>3.5442192959461018E-3</v>
      </c>
      <c r="U76" s="92">
        <f>R76/'סכום נכסי הקרן'!$C$42</f>
        <v>8.6419782083323583E-4</v>
      </c>
    </row>
    <row r="77" spans="2:21">
      <c r="B77" s="86" t="s">
        <v>405</v>
      </c>
      <c r="C77" s="87">
        <v>1157569</v>
      </c>
      <c r="D77" s="89" t="s">
        <v>119</v>
      </c>
      <c r="E77" s="89" t="s">
        <v>316</v>
      </c>
      <c r="F77" s="88" t="s">
        <v>406</v>
      </c>
      <c r="G77" s="89" t="s">
        <v>332</v>
      </c>
      <c r="H77" s="88" t="s">
        <v>364</v>
      </c>
      <c r="I77" s="88" t="s">
        <v>327</v>
      </c>
      <c r="J77" s="102"/>
      <c r="K77" s="91">
        <v>3.2300000000170659</v>
      </c>
      <c r="L77" s="89" t="s">
        <v>132</v>
      </c>
      <c r="M77" s="90">
        <v>1.4199999999999999E-2</v>
      </c>
      <c r="N77" s="90">
        <v>2.6800000000148198E-2</v>
      </c>
      <c r="O77" s="91">
        <v>83725.349278000009</v>
      </c>
      <c r="P77" s="103">
        <v>106.38</v>
      </c>
      <c r="Q77" s="91"/>
      <c r="R77" s="91">
        <v>89.067024176000018</v>
      </c>
      <c r="S77" s="92">
        <v>8.6960366480334355E-5</v>
      </c>
      <c r="T77" s="92">
        <f t="shared" si="1"/>
        <v>3.1958385975818524E-3</v>
      </c>
      <c r="U77" s="92">
        <f>R77/'סכום נכסי הקרן'!$C$42</f>
        <v>7.7925109062071472E-4</v>
      </c>
    </row>
    <row r="78" spans="2:21">
      <c r="B78" s="86" t="s">
        <v>407</v>
      </c>
      <c r="C78" s="87">
        <v>1129899</v>
      </c>
      <c r="D78" s="89" t="s">
        <v>119</v>
      </c>
      <c r="E78" s="89" t="s">
        <v>316</v>
      </c>
      <c r="F78" s="88" t="s">
        <v>408</v>
      </c>
      <c r="G78" s="89" t="s">
        <v>332</v>
      </c>
      <c r="H78" s="88" t="s">
        <v>364</v>
      </c>
      <c r="I78" s="88" t="s">
        <v>327</v>
      </c>
      <c r="J78" s="102"/>
      <c r="K78" s="91">
        <v>0.71000000001449703</v>
      </c>
      <c r="L78" s="89" t="s">
        <v>132</v>
      </c>
      <c r="M78" s="90">
        <v>0.04</v>
      </c>
      <c r="N78" s="90">
        <v>2.8399999998969104E-2</v>
      </c>
      <c r="O78" s="91">
        <v>5525.2800190000007</v>
      </c>
      <c r="P78" s="103">
        <v>112.36</v>
      </c>
      <c r="Q78" s="91"/>
      <c r="R78" s="91">
        <v>6.2082049210000001</v>
      </c>
      <c r="S78" s="92">
        <v>3.3934516562484489E-5</v>
      </c>
      <c r="T78" s="92">
        <f t="shared" si="1"/>
        <v>2.2275832264277657E-4</v>
      </c>
      <c r="U78" s="92">
        <f>R78/'סכום נכסי הקרן'!$C$42</f>
        <v>5.4315842482022849E-5</v>
      </c>
    </row>
    <row r="79" spans="2:21">
      <c r="B79" s="86" t="s">
        <v>409</v>
      </c>
      <c r="C79" s="87">
        <v>1136753</v>
      </c>
      <c r="D79" s="89" t="s">
        <v>119</v>
      </c>
      <c r="E79" s="89" t="s">
        <v>316</v>
      </c>
      <c r="F79" s="88" t="s">
        <v>408</v>
      </c>
      <c r="G79" s="89" t="s">
        <v>332</v>
      </c>
      <c r="H79" s="88" t="s">
        <v>364</v>
      </c>
      <c r="I79" s="88" t="s">
        <v>327</v>
      </c>
      <c r="J79" s="102"/>
      <c r="K79" s="91">
        <v>3.0500000000056895</v>
      </c>
      <c r="L79" s="89" t="s">
        <v>132</v>
      </c>
      <c r="M79" s="90">
        <v>0.04</v>
      </c>
      <c r="N79" s="90">
        <v>2.5300000000042268E-2</v>
      </c>
      <c r="O79" s="91">
        <v>209574.63928300006</v>
      </c>
      <c r="P79" s="103">
        <v>117.41</v>
      </c>
      <c r="Q79" s="91"/>
      <c r="R79" s="91">
        <v>246.06158903200006</v>
      </c>
      <c r="S79" s="92">
        <v>2.2517067395194844E-4</v>
      </c>
      <c r="T79" s="92">
        <f t="shared" si="1"/>
        <v>8.8290041222987784E-3</v>
      </c>
      <c r="U79" s="92">
        <f>R79/'סכום נכסי הקרן'!$C$42</f>
        <v>2.1528030535089928E-3</v>
      </c>
    </row>
    <row r="80" spans="2:21">
      <c r="B80" s="86" t="s">
        <v>410</v>
      </c>
      <c r="C80" s="87">
        <v>1138544</v>
      </c>
      <c r="D80" s="89" t="s">
        <v>119</v>
      </c>
      <c r="E80" s="89" t="s">
        <v>316</v>
      </c>
      <c r="F80" s="88" t="s">
        <v>408</v>
      </c>
      <c r="G80" s="89" t="s">
        <v>332</v>
      </c>
      <c r="H80" s="88" t="s">
        <v>364</v>
      </c>
      <c r="I80" s="88" t="s">
        <v>327</v>
      </c>
      <c r="J80" s="102"/>
      <c r="K80" s="91">
        <v>4.4199999999750998</v>
      </c>
      <c r="L80" s="89" t="s">
        <v>132</v>
      </c>
      <c r="M80" s="90">
        <v>3.5000000000000003E-2</v>
      </c>
      <c r="N80" s="90">
        <v>2.6899999999846359E-2</v>
      </c>
      <c r="O80" s="91">
        <v>64284.221629000007</v>
      </c>
      <c r="P80" s="103">
        <v>117.45</v>
      </c>
      <c r="Q80" s="91"/>
      <c r="R80" s="91">
        <v>75.501818564000018</v>
      </c>
      <c r="S80" s="92">
        <v>7.2078551964195497E-5</v>
      </c>
      <c r="T80" s="92">
        <f t="shared" si="1"/>
        <v>2.709101692649474E-3</v>
      </c>
      <c r="U80" s="92">
        <f>R80/'סכום נכסי הקרן'!$C$42</f>
        <v>6.6056854379219253E-4</v>
      </c>
    </row>
    <row r="81" spans="2:21">
      <c r="B81" s="86" t="s">
        <v>411</v>
      </c>
      <c r="C81" s="87">
        <v>1171271</v>
      </c>
      <c r="D81" s="89" t="s">
        <v>119</v>
      </c>
      <c r="E81" s="89" t="s">
        <v>316</v>
      </c>
      <c r="F81" s="88" t="s">
        <v>408</v>
      </c>
      <c r="G81" s="89" t="s">
        <v>332</v>
      </c>
      <c r="H81" s="88" t="s">
        <v>364</v>
      </c>
      <c r="I81" s="88" t="s">
        <v>327</v>
      </c>
      <c r="J81" s="102"/>
      <c r="K81" s="91">
        <v>6.6999999999732252</v>
      </c>
      <c r="L81" s="89" t="s">
        <v>132</v>
      </c>
      <c r="M81" s="90">
        <v>2.5000000000000001E-2</v>
      </c>
      <c r="N81" s="90">
        <v>2.7999999999873997E-2</v>
      </c>
      <c r="O81" s="91">
        <v>116334.61247600001</v>
      </c>
      <c r="P81" s="103">
        <v>109.15</v>
      </c>
      <c r="Q81" s="91"/>
      <c r="R81" s="91">
        <v>126.979228402</v>
      </c>
      <c r="S81" s="92">
        <v>1.8741943217350239E-4</v>
      </c>
      <c r="T81" s="92">
        <f t="shared" si="1"/>
        <v>4.5561769125281003E-3</v>
      </c>
      <c r="U81" s="92">
        <f>R81/'סכום נכסי הקרן'!$C$42</f>
        <v>1.1109465386752871E-3</v>
      </c>
    </row>
    <row r="82" spans="2:21">
      <c r="B82" s="86" t="s">
        <v>412</v>
      </c>
      <c r="C82" s="87">
        <v>1410307</v>
      </c>
      <c r="D82" s="89" t="s">
        <v>119</v>
      </c>
      <c r="E82" s="89" t="s">
        <v>316</v>
      </c>
      <c r="F82" s="88" t="s">
        <v>413</v>
      </c>
      <c r="G82" s="89" t="s">
        <v>128</v>
      </c>
      <c r="H82" s="88" t="s">
        <v>364</v>
      </c>
      <c r="I82" s="88" t="s">
        <v>327</v>
      </c>
      <c r="J82" s="102"/>
      <c r="K82" s="91">
        <v>1.5699999999990002</v>
      </c>
      <c r="L82" s="89" t="s">
        <v>132</v>
      </c>
      <c r="M82" s="90">
        <v>1.8000000000000002E-2</v>
      </c>
      <c r="N82" s="90">
        <v>2.8700000000089997E-2</v>
      </c>
      <c r="O82" s="91">
        <v>82370.396344000008</v>
      </c>
      <c r="P82" s="103">
        <v>109.27</v>
      </c>
      <c r="Q82" s="91"/>
      <c r="R82" s="91">
        <v>90.006135837000002</v>
      </c>
      <c r="S82" s="92">
        <v>8.4508155895512982E-5</v>
      </c>
      <c r="T82" s="92">
        <f t="shared" si="1"/>
        <v>3.229535123556857E-3</v>
      </c>
      <c r="U82" s="92">
        <f>R82/'סכום נכסי הקרן'!$C$42</f>
        <v>7.8746741751407532E-4</v>
      </c>
    </row>
    <row r="83" spans="2:21">
      <c r="B83" s="86" t="s">
        <v>414</v>
      </c>
      <c r="C83" s="87">
        <v>1192749</v>
      </c>
      <c r="D83" s="89" t="s">
        <v>119</v>
      </c>
      <c r="E83" s="89" t="s">
        <v>316</v>
      </c>
      <c r="F83" s="88" t="s">
        <v>413</v>
      </c>
      <c r="G83" s="89" t="s">
        <v>128</v>
      </c>
      <c r="H83" s="88" t="s">
        <v>364</v>
      </c>
      <c r="I83" s="88" t="s">
        <v>327</v>
      </c>
      <c r="J83" s="102"/>
      <c r="K83" s="91">
        <v>4.0599999999869398</v>
      </c>
      <c r="L83" s="89" t="s">
        <v>132</v>
      </c>
      <c r="M83" s="90">
        <v>2.2000000000000002E-2</v>
      </c>
      <c r="N83" s="90">
        <v>2.8899999999919334E-2</v>
      </c>
      <c r="O83" s="91">
        <v>52307.913074000004</v>
      </c>
      <c r="P83" s="103">
        <v>99.54</v>
      </c>
      <c r="Q83" s="91"/>
      <c r="R83" s="91">
        <v>52.067296378000009</v>
      </c>
      <c r="S83" s="92">
        <v>1.8550780816174004E-4</v>
      </c>
      <c r="T83" s="92">
        <f t="shared" si="1"/>
        <v>1.8682411024279395E-3</v>
      </c>
      <c r="U83" s="92">
        <f>R83/'סכום נכסי הקרן'!$C$42</f>
        <v>4.5553893670067646E-4</v>
      </c>
    </row>
    <row r="84" spans="2:21">
      <c r="B84" s="86" t="s">
        <v>415</v>
      </c>
      <c r="C84" s="87">
        <v>1110915</v>
      </c>
      <c r="D84" s="89" t="s">
        <v>119</v>
      </c>
      <c r="E84" s="89" t="s">
        <v>316</v>
      </c>
      <c r="F84" s="88" t="s">
        <v>416</v>
      </c>
      <c r="G84" s="89" t="s">
        <v>417</v>
      </c>
      <c r="H84" s="88" t="s">
        <v>418</v>
      </c>
      <c r="I84" s="88" t="s">
        <v>327</v>
      </c>
      <c r="J84" s="102"/>
      <c r="K84" s="91">
        <v>5.9200000000054693</v>
      </c>
      <c r="L84" s="89" t="s">
        <v>132</v>
      </c>
      <c r="M84" s="90">
        <v>5.1500000000000004E-2</v>
      </c>
      <c r="N84" s="90">
        <v>2.9200000000034584E-2</v>
      </c>
      <c r="O84" s="91">
        <v>327600.78139800008</v>
      </c>
      <c r="P84" s="103">
        <v>151.80000000000001</v>
      </c>
      <c r="Q84" s="91"/>
      <c r="R84" s="91">
        <v>497.29796873400011</v>
      </c>
      <c r="S84" s="92">
        <v>1.0475279734675382E-4</v>
      </c>
      <c r="T84" s="92">
        <f t="shared" si="1"/>
        <v>1.7843686343878309E-2</v>
      </c>
      <c r="U84" s="92">
        <f>R84/'סכום נכסי הקרן'!$C$42</f>
        <v>4.3508805653333675E-3</v>
      </c>
    </row>
    <row r="85" spans="2:21">
      <c r="B85" s="86" t="s">
        <v>419</v>
      </c>
      <c r="C85" s="87">
        <v>2300184</v>
      </c>
      <c r="D85" s="89" t="s">
        <v>119</v>
      </c>
      <c r="E85" s="89" t="s">
        <v>316</v>
      </c>
      <c r="F85" s="88" t="s">
        <v>420</v>
      </c>
      <c r="G85" s="89" t="s">
        <v>155</v>
      </c>
      <c r="H85" s="88" t="s">
        <v>421</v>
      </c>
      <c r="I85" s="88" t="s">
        <v>130</v>
      </c>
      <c r="J85" s="102"/>
      <c r="K85" s="91">
        <v>1.3999999999970594</v>
      </c>
      <c r="L85" s="89" t="s">
        <v>132</v>
      </c>
      <c r="M85" s="90">
        <v>2.2000000000000002E-2</v>
      </c>
      <c r="N85" s="90">
        <v>2.4399999999835331E-2</v>
      </c>
      <c r="O85" s="91">
        <v>61546.947883000008</v>
      </c>
      <c r="P85" s="103">
        <v>110.51</v>
      </c>
      <c r="Q85" s="91"/>
      <c r="R85" s="91">
        <v>68.015531323000019</v>
      </c>
      <c r="S85" s="92">
        <v>7.7562383526287769E-5</v>
      </c>
      <c r="T85" s="92">
        <f t="shared" si="1"/>
        <v>2.4404841438011408E-3</v>
      </c>
      <c r="U85" s="92">
        <f>R85/'סכום נכסי הקרן'!$C$42</f>
        <v>5.9507070605460774E-4</v>
      </c>
    </row>
    <row r="86" spans="2:21">
      <c r="B86" s="86" t="s">
        <v>422</v>
      </c>
      <c r="C86" s="87">
        <v>2300242</v>
      </c>
      <c r="D86" s="89" t="s">
        <v>119</v>
      </c>
      <c r="E86" s="89" t="s">
        <v>316</v>
      </c>
      <c r="F86" s="88" t="s">
        <v>420</v>
      </c>
      <c r="G86" s="89" t="s">
        <v>155</v>
      </c>
      <c r="H86" s="88" t="s">
        <v>421</v>
      </c>
      <c r="I86" s="88" t="s">
        <v>130</v>
      </c>
      <c r="J86" s="102"/>
      <c r="K86" s="91">
        <v>4.7100000000105426</v>
      </c>
      <c r="L86" s="89" t="s">
        <v>132</v>
      </c>
      <c r="M86" s="90">
        <v>1.7000000000000001E-2</v>
      </c>
      <c r="N86" s="90">
        <v>2.2900000000073258E-2</v>
      </c>
      <c r="O86" s="91">
        <v>52773.310486000009</v>
      </c>
      <c r="P86" s="103">
        <v>106.05</v>
      </c>
      <c r="Q86" s="91"/>
      <c r="R86" s="91">
        <v>55.966098371000008</v>
      </c>
      <c r="S86" s="92">
        <v>4.1578669507736923E-5</v>
      </c>
      <c r="T86" s="92">
        <f t="shared" si="1"/>
        <v>2.0081350980882986E-3</v>
      </c>
      <c r="U86" s="92">
        <f>R86/'סכום נכסי הקרן'!$C$42</f>
        <v>4.8964971712998516E-4</v>
      </c>
    </row>
    <row r="87" spans="2:21">
      <c r="B87" s="86" t="s">
        <v>423</v>
      </c>
      <c r="C87" s="87">
        <v>2300317</v>
      </c>
      <c r="D87" s="89" t="s">
        <v>119</v>
      </c>
      <c r="E87" s="89" t="s">
        <v>316</v>
      </c>
      <c r="F87" s="88" t="s">
        <v>420</v>
      </c>
      <c r="G87" s="89" t="s">
        <v>155</v>
      </c>
      <c r="H87" s="88" t="s">
        <v>421</v>
      </c>
      <c r="I87" s="88" t="s">
        <v>130</v>
      </c>
      <c r="J87" s="102"/>
      <c r="K87" s="91">
        <v>9.5799999999795258</v>
      </c>
      <c r="L87" s="89" t="s">
        <v>132</v>
      </c>
      <c r="M87" s="90">
        <v>5.7999999999999996E-3</v>
      </c>
      <c r="N87" s="90">
        <v>2.509999999997441E-2</v>
      </c>
      <c r="O87" s="91">
        <v>26069.644188000002</v>
      </c>
      <c r="P87" s="103">
        <v>89.93</v>
      </c>
      <c r="Q87" s="91"/>
      <c r="R87" s="91">
        <v>23.444430506</v>
      </c>
      <c r="S87" s="92">
        <v>5.4497618310780733E-5</v>
      </c>
      <c r="T87" s="92">
        <f t="shared" si="1"/>
        <v>8.4121611339956956E-4</v>
      </c>
      <c r="U87" s="92">
        <f>R87/'סכום נכסי הקרן'!$C$42</f>
        <v>2.0511629539437157E-4</v>
      </c>
    </row>
    <row r="88" spans="2:21">
      <c r="B88" s="86" t="s">
        <v>424</v>
      </c>
      <c r="C88" s="87">
        <v>1136084</v>
      </c>
      <c r="D88" s="89" t="s">
        <v>119</v>
      </c>
      <c r="E88" s="89" t="s">
        <v>316</v>
      </c>
      <c r="F88" s="88" t="s">
        <v>368</v>
      </c>
      <c r="G88" s="89" t="s">
        <v>332</v>
      </c>
      <c r="H88" s="88" t="s">
        <v>421</v>
      </c>
      <c r="I88" s="88" t="s">
        <v>130</v>
      </c>
      <c r="J88" s="102"/>
      <c r="K88" s="91">
        <v>1.34</v>
      </c>
      <c r="L88" s="89" t="s">
        <v>132</v>
      </c>
      <c r="M88" s="90">
        <v>2.5000000000000001E-2</v>
      </c>
      <c r="N88" s="90">
        <v>2.7500000000000004E-2</v>
      </c>
      <c r="O88" s="91">
        <v>3.102000000000001E-3</v>
      </c>
      <c r="P88" s="103">
        <v>110.7</v>
      </c>
      <c r="Q88" s="91"/>
      <c r="R88" s="91">
        <v>3.4200000000000003E-6</v>
      </c>
      <c r="S88" s="92">
        <v>6.5871827299205345E-12</v>
      </c>
      <c r="T88" s="92">
        <f t="shared" si="1"/>
        <v>1.2271396855173104E-10</v>
      </c>
      <c r="U88" s="92">
        <f>R88/'סכום נכסי הקרן'!$C$42</f>
        <v>2.9921721923218418E-11</v>
      </c>
    </row>
    <row r="89" spans="2:21">
      <c r="B89" s="86" t="s">
        <v>425</v>
      </c>
      <c r="C89" s="87">
        <v>1141050</v>
      </c>
      <c r="D89" s="89" t="s">
        <v>119</v>
      </c>
      <c r="E89" s="89" t="s">
        <v>316</v>
      </c>
      <c r="F89" s="88" t="s">
        <v>368</v>
      </c>
      <c r="G89" s="89" t="s">
        <v>332</v>
      </c>
      <c r="H89" s="88" t="s">
        <v>421</v>
      </c>
      <c r="I89" s="88" t="s">
        <v>130</v>
      </c>
      <c r="J89" s="102"/>
      <c r="K89" s="91">
        <v>2.1899999999843627</v>
      </c>
      <c r="L89" s="89" t="s">
        <v>132</v>
      </c>
      <c r="M89" s="90">
        <v>1.95E-2</v>
      </c>
      <c r="N89" s="90">
        <v>2.9299999999806522E-2</v>
      </c>
      <c r="O89" s="91">
        <v>69109.541740000001</v>
      </c>
      <c r="P89" s="103">
        <v>109.19</v>
      </c>
      <c r="Q89" s="91"/>
      <c r="R89" s="91">
        <v>75.460712822000019</v>
      </c>
      <c r="S89" s="92">
        <v>1.2144133197300333E-4</v>
      </c>
      <c r="T89" s="92">
        <f t="shared" si="1"/>
        <v>2.7076267661199174E-3</v>
      </c>
      <c r="U89" s="92">
        <f>R89/'סכום נכסי הקרן'!$C$42</f>
        <v>6.6020890794962772E-4</v>
      </c>
    </row>
    <row r="90" spans="2:21">
      <c r="B90" s="86" t="s">
        <v>426</v>
      </c>
      <c r="C90" s="87">
        <v>1162221</v>
      </c>
      <c r="D90" s="89" t="s">
        <v>119</v>
      </c>
      <c r="E90" s="89" t="s">
        <v>316</v>
      </c>
      <c r="F90" s="88" t="s">
        <v>368</v>
      </c>
      <c r="G90" s="89" t="s">
        <v>332</v>
      </c>
      <c r="H90" s="88" t="s">
        <v>421</v>
      </c>
      <c r="I90" s="88" t="s">
        <v>130</v>
      </c>
      <c r="J90" s="102"/>
      <c r="K90" s="91">
        <v>5.3700000000343797</v>
      </c>
      <c r="L90" s="89" t="s">
        <v>132</v>
      </c>
      <c r="M90" s="90">
        <v>1.1699999999999999E-2</v>
      </c>
      <c r="N90" s="90">
        <v>3.670000000028744E-2</v>
      </c>
      <c r="O90" s="91">
        <v>18348.597267000005</v>
      </c>
      <c r="P90" s="103">
        <v>96.7</v>
      </c>
      <c r="Q90" s="91"/>
      <c r="R90" s="91">
        <v>17.743093047000002</v>
      </c>
      <c r="S90" s="92">
        <v>2.5436094305062174E-5</v>
      </c>
      <c r="T90" s="92">
        <f t="shared" si="1"/>
        <v>6.3664484274268891E-4</v>
      </c>
      <c r="U90" s="92">
        <f>R90/'סכום נכסי הקרן'!$C$42</f>
        <v>1.5523505737138134E-4</v>
      </c>
    </row>
    <row r="91" spans="2:21">
      <c r="B91" s="86" t="s">
        <v>427</v>
      </c>
      <c r="C91" s="87">
        <v>1156231</v>
      </c>
      <c r="D91" s="89" t="s">
        <v>119</v>
      </c>
      <c r="E91" s="89" t="s">
        <v>316</v>
      </c>
      <c r="F91" s="88" t="s">
        <v>368</v>
      </c>
      <c r="G91" s="89" t="s">
        <v>332</v>
      </c>
      <c r="H91" s="88" t="s">
        <v>421</v>
      </c>
      <c r="I91" s="88" t="s">
        <v>130</v>
      </c>
      <c r="J91" s="102"/>
      <c r="K91" s="91">
        <v>3.7000000000154807</v>
      </c>
      <c r="L91" s="89" t="s">
        <v>132</v>
      </c>
      <c r="M91" s="90">
        <v>3.3500000000000002E-2</v>
      </c>
      <c r="N91" s="90">
        <v>3.1000000000182947E-2</v>
      </c>
      <c r="O91" s="91">
        <v>63157.966878000007</v>
      </c>
      <c r="P91" s="103">
        <v>112.51</v>
      </c>
      <c r="Q91" s="91"/>
      <c r="R91" s="91">
        <v>71.059033567</v>
      </c>
      <c r="S91" s="92">
        <v>1.518426075176916E-4</v>
      </c>
      <c r="T91" s="92">
        <f t="shared" si="1"/>
        <v>2.5496888919465609E-3</v>
      </c>
      <c r="U91" s="92">
        <f>R91/'סכום נכסי הקרן'!$C$42</f>
        <v>6.2169843348667164E-4</v>
      </c>
    </row>
    <row r="92" spans="2:21">
      <c r="B92" s="86" t="s">
        <v>428</v>
      </c>
      <c r="C92" s="87">
        <v>1174226</v>
      </c>
      <c r="D92" s="89" t="s">
        <v>119</v>
      </c>
      <c r="E92" s="89" t="s">
        <v>316</v>
      </c>
      <c r="F92" s="88" t="s">
        <v>368</v>
      </c>
      <c r="G92" s="89" t="s">
        <v>332</v>
      </c>
      <c r="H92" s="88" t="s">
        <v>421</v>
      </c>
      <c r="I92" s="88" t="s">
        <v>130</v>
      </c>
      <c r="J92" s="102"/>
      <c r="K92" s="91">
        <v>5.3799999999965751</v>
      </c>
      <c r="L92" s="89" t="s">
        <v>132</v>
      </c>
      <c r="M92" s="90">
        <v>1.3300000000000001E-2</v>
      </c>
      <c r="N92" s="90">
        <v>3.6899999999982877E-2</v>
      </c>
      <c r="O92" s="91">
        <v>263073.63446700008</v>
      </c>
      <c r="P92" s="103">
        <v>97.7</v>
      </c>
      <c r="Q92" s="91"/>
      <c r="R92" s="91">
        <v>257.02293317600004</v>
      </c>
      <c r="S92" s="92">
        <v>2.2153569218273691E-4</v>
      </c>
      <c r="T92" s="92">
        <f t="shared" si="1"/>
        <v>9.2223111517056536E-3</v>
      </c>
      <c r="U92" s="92">
        <f>R92/'סכום נכסי הקרן'!$C$42</f>
        <v>2.2487043082988953E-3</v>
      </c>
    </row>
    <row r="93" spans="2:21">
      <c r="B93" s="86" t="s">
        <v>429</v>
      </c>
      <c r="C93" s="87">
        <v>1186188</v>
      </c>
      <c r="D93" s="89" t="s">
        <v>119</v>
      </c>
      <c r="E93" s="89" t="s">
        <v>316</v>
      </c>
      <c r="F93" s="88" t="s">
        <v>368</v>
      </c>
      <c r="G93" s="89" t="s">
        <v>332</v>
      </c>
      <c r="H93" s="88" t="s">
        <v>418</v>
      </c>
      <c r="I93" s="88" t="s">
        <v>327</v>
      </c>
      <c r="J93" s="102"/>
      <c r="K93" s="91">
        <v>6.020000000004134</v>
      </c>
      <c r="L93" s="89" t="s">
        <v>132</v>
      </c>
      <c r="M93" s="90">
        <v>1.8700000000000001E-2</v>
      </c>
      <c r="N93" s="90">
        <v>3.7500000000034457E-2</v>
      </c>
      <c r="O93" s="91">
        <v>152572.231363</v>
      </c>
      <c r="P93" s="103">
        <v>95.12</v>
      </c>
      <c r="Q93" s="91"/>
      <c r="R93" s="91">
        <v>145.12670447000002</v>
      </c>
      <c r="S93" s="92">
        <v>2.7286707142102165E-4</v>
      </c>
      <c r="T93" s="92">
        <f t="shared" si="1"/>
        <v>5.2073315346046634E-3</v>
      </c>
      <c r="U93" s="92">
        <f>R93/'סכום נכסי הקרן'!$C$42</f>
        <v>1.2697195598784911E-3</v>
      </c>
    </row>
    <row r="94" spans="2:21">
      <c r="B94" s="86" t="s">
        <v>430</v>
      </c>
      <c r="C94" s="87">
        <v>1185537</v>
      </c>
      <c r="D94" s="89" t="s">
        <v>119</v>
      </c>
      <c r="E94" s="89" t="s">
        <v>316</v>
      </c>
      <c r="F94" s="88">
        <v>513141879</v>
      </c>
      <c r="G94" s="89" t="s">
        <v>318</v>
      </c>
      <c r="H94" s="88" t="s">
        <v>421</v>
      </c>
      <c r="I94" s="88" t="s">
        <v>130</v>
      </c>
      <c r="J94" s="102"/>
      <c r="K94" s="91">
        <v>4.6399999999983486</v>
      </c>
      <c r="L94" s="89" t="s">
        <v>132</v>
      </c>
      <c r="M94" s="90">
        <v>1.09E-2</v>
      </c>
      <c r="N94" s="90">
        <v>3.4599999999933906E-2</v>
      </c>
      <c r="O94" s="91">
        <v>2.5216610000000004</v>
      </c>
      <c r="P94" s="103">
        <v>4800000</v>
      </c>
      <c r="Q94" s="91"/>
      <c r="R94" s="91">
        <v>121.03972963000001</v>
      </c>
      <c r="S94" s="92">
        <v>1.3886563136736606E-4</v>
      </c>
      <c r="T94" s="92">
        <f t="shared" si="1"/>
        <v>4.3430601097444003E-3</v>
      </c>
      <c r="U94" s="92">
        <f>R94/'סכום נכסי הקרן'!$C$42</f>
        <v>1.0589816174416376E-3</v>
      </c>
    </row>
    <row r="95" spans="2:21">
      <c r="B95" s="86" t="s">
        <v>432</v>
      </c>
      <c r="C95" s="87">
        <v>1151000</v>
      </c>
      <c r="D95" s="89" t="s">
        <v>119</v>
      </c>
      <c r="E95" s="89" t="s">
        <v>316</v>
      </c>
      <c r="F95" s="88">
        <v>513141879</v>
      </c>
      <c r="G95" s="89" t="s">
        <v>318</v>
      </c>
      <c r="H95" s="88" t="s">
        <v>421</v>
      </c>
      <c r="I95" s="88" t="s">
        <v>130</v>
      </c>
      <c r="J95" s="102"/>
      <c r="K95" s="91">
        <v>1.009999999998094</v>
      </c>
      <c r="L95" s="89" t="s">
        <v>132</v>
      </c>
      <c r="M95" s="90">
        <v>2.2000000000000002E-2</v>
      </c>
      <c r="N95" s="90">
        <v>2.64999999999047E-2</v>
      </c>
      <c r="O95" s="91">
        <v>0.46720500000000004</v>
      </c>
      <c r="P95" s="103">
        <v>5614899</v>
      </c>
      <c r="Q95" s="91"/>
      <c r="R95" s="91">
        <v>26.233088605000006</v>
      </c>
      <c r="S95" s="92">
        <v>9.2809892729439823E-5</v>
      </c>
      <c r="T95" s="92">
        <f t="shared" si="1"/>
        <v>9.412767280961242E-4</v>
      </c>
      <c r="U95" s="92">
        <f>R95/'סכום נכסי הקרן'!$C$42</f>
        <v>2.2951438082630403E-4</v>
      </c>
    </row>
    <row r="96" spans="2:21">
      <c r="B96" s="86" t="s">
        <v>433</v>
      </c>
      <c r="C96" s="87">
        <v>1167030</v>
      </c>
      <c r="D96" s="89" t="s">
        <v>119</v>
      </c>
      <c r="E96" s="89" t="s">
        <v>316</v>
      </c>
      <c r="F96" s="88">
        <v>513141879</v>
      </c>
      <c r="G96" s="89" t="s">
        <v>318</v>
      </c>
      <c r="H96" s="88" t="s">
        <v>421</v>
      </c>
      <c r="I96" s="88" t="s">
        <v>130</v>
      </c>
      <c r="J96" s="102"/>
      <c r="K96" s="91">
        <v>2.9199999999602126</v>
      </c>
      <c r="L96" s="89" t="s">
        <v>132</v>
      </c>
      <c r="M96" s="90">
        <v>2.3199999999999998E-2</v>
      </c>
      <c r="N96" s="90">
        <v>3.1499999999502662E-2</v>
      </c>
      <c r="O96" s="91">
        <v>0.29776500000000006</v>
      </c>
      <c r="P96" s="103">
        <v>5402041</v>
      </c>
      <c r="Q96" s="91"/>
      <c r="R96" s="91">
        <v>16.085403792000001</v>
      </c>
      <c r="S96" s="92">
        <v>4.9627500000000012E-5</v>
      </c>
      <c r="T96" s="92">
        <f t="shared" si="1"/>
        <v>5.7716483481677877E-4</v>
      </c>
      <c r="U96" s="92">
        <f>R96/'סכום נכסי הקרן'!$C$42</f>
        <v>1.4073186528856932E-4</v>
      </c>
    </row>
    <row r="97" spans="2:21">
      <c r="B97" s="86" t="s">
        <v>434</v>
      </c>
      <c r="C97" s="87">
        <v>1189497</v>
      </c>
      <c r="D97" s="89" t="s">
        <v>119</v>
      </c>
      <c r="E97" s="89" t="s">
        <v>316</v>
      </c>
      <c r="F97" s="88">
        <v>513141879</v>
      </c>
      <c r="G97" s="89" t="s">
        <v>318</v>
      </c>
      <c r="H97" s="88" t="s">
        <v>421</v>
      </c>
      <c r="I97" s="88" t="s">
        <v>130</v>
      </c>
      <c r="J97" s="102"/>
      <c r="K97" s="91">
        <v>5.2799999999950229</v>
      </c>
      <c r="L97" s="89" t="s">
        <v>132</v>
      </c>
      <c r="M97" s="90">
        <v>2.9900000000000003E-2</v>
      </c>
      <c r="N97" s="90">
        <v>3.5499999999933002E-2</v>
      </c>
      <c r="O97" s="91">
        <v>2.069407</v>
      </c>
      <c r="P97" s="103">
        <v>5048968</v>
      </c>
      <c r="Q97" s="91"/>
      <c r="R97" s="91">
        <v>104.48368233400002</v>
      </c>
      <c r="S97" s="92">
        <v>1.2933793750000001E-4</v>
      </c>
      <c r="T97" s="92">
        <f t="shared" si="1"/>
        <v>3.7490079848255952E-3</v>
      </c>
      <c r="U97" s="92">
        <f>R97/'סכום נכסי הקרן'!$C$42</f>
        <v>9.1413207260580029E-4</v>
      </c>
    </row>
    <row r="98" spans="2:21">
      <c r="B98" s="86" t="s">
        <v>435</v>
      </c>
      <c r="C98" s="87">
        <v>7480197</v>
      </c>
      <c r="D98" s="89" t="s">
        <v>119</v>
      </c>
      <c r="E98" s="89" t="s">
        <v>316</v>
      </c>
      <c r="F98" s="88">
        <v>520029935</v>
      </c>
      <c r="G98" s="89" t="s">
        <v>318</v>
      </c>
      <c r="H98" s="88" t="s">
        <v>421</v>
      </c>
      <c r="I98" s="88" t="s">
        <v>130</v>
      </c>
      <c r="J98" s="102"/>
      <c r="K98" s="91">
        <v>2.2900000000037393</v>
      </c>
      <c r="L98" s="89" t="s">
        <v>132</v>
      </c>
      <c r="M98" s="90">
        <v>1.46E-2</v>
      </c>
      <c r="N98" s="90">
        <v>3.0200000000011031E-2</v>
      </c>
      <c r="O98" s="91">
        <v>3.0474220000000001</v>
      </c>
      <c r="P98" s="103">
        <v>5353345</v>
      </c>
      <c r="Q98" s="91"/>
      <c r="R98" s="91">
        <v>163.13903959100003</v>
      </c>
      <c r="S98" s="92">
        <v>1.1442278376450269E-4</v>
      </c>
      <c r="T98" s="92">
        <f t="shared" si="1"/>
        <v>5.8536371268799953E-3</v>
      </c>
      <c r="U98" s="92">
        <f>R98/'סכום נכסי הקרן'!$C$42</f>
        <v>1.4273102273283107E-3</v>
      </c>
    </row>
    <row r="99" spans="2:21">
      <c r="B99" s="86" t="s">
        <v>437</v>
      </c>
      <c r="C99" s="87">
        <v>7480247</v>
      </c>
      <c r="D99" s="89" t="s">
        <v>119</v>
      </c>
      <c r="E99" s="89" t="s">
        <v>316</v>
      </c>
      <c r="F99" s="88">
        <v>520029935</v>
      </c>
      <c r="G99" s="89" t="s">
        <v>318</v>
      </c>
      <c r="H99" s="88" t="s">
        <v>421</v>
      </c>
      <c r="I99" s="88" t="s">
        <v>130</v>
      </c>
      <c r="J99" s="102"/>
      <c r="K99" s="91">
        <v>2.9299999999985809</v>
      </c>
      <c r="L99" s="89" t="s">
        <v>132</v>
      </c>
      <c r="M99" s="90">
        <v>2.4199999999999999E-2</v>
      </c>
      <c r="N99" s="90">
        <v>3.2700000000001846E-2</v>
      </c>
      <c r="O99" s="91">
        <v>2.9309330000000005</v>
      </c>
      <c r="P99" s="103">
        <v>5395500</v>
      </c>
      <c r="Q99" s="91">
        <v>3.9212232770000011</v>
      </c>
      <c r="R99" s="91">
        <v>162.05969741100003</v>
      </c>
      <c r="S99" s="92">
        <v>9.6781567824593857E-5</v>
      </c>
      <c r="T99" s="92">
        <f t="shared" si="1"/>
        <v>5.8149089507592124E-3</v>
      </c>
      <c r="U99" s="92">
        <f>R99/'סכום נכסי הקרן'!$C$42</f>
        <v>1.4178670178049304E-3</v>
      </c>
    </row>
    <row r="100" spans="2:21">
      <c r="B100" s="86" t="s">
        <v>438</v>
      </c>
      <c r="C100" s="87">
        <v>7480312</v>
      </c>
      <c r="D100" s="89" t="s">
        <v>119</v>
      </c>
      <c r="E100" s="89" t="s">
        <v>316</v>
      </c>
      <c r="F100" s="88">
        <v>520029935</v>
      </c>
      <c r="G100" s="89" t="s">
        <v>318</v>
      </c>
      <c r="H100" s="88" t="s">
        <v>421</v>
      </c>
      <c r="I100" s="88" t="s">
        <v>130</v>
      </c>
      <c r="J100" s="102"/>
      <c r="K100" s="91">
        <v>4.3199999999999994</v>
      </c>
      <c r="L100" s="89" t="s">
        <v>132</v>
      </c>
      <c r="M100" s="90">
        <v>2E-3</v>
      </c>
      <c r="N100" s="90">
        <v>3.4500000000030402E-2</v>
      </c>
      <c r="O100" s="91">
        <v>1.7498380000000002</v>
      </c>
      <c r="P100" s="103">
        <v>4700163</v>
      </c>
      <c r="Q100" s="91"/>
      <c r="R100" s="91">
        <v>82.245261875000011</v>
      </c>
      <c r="S100" s="92">
        <v>1.526642819752225E-4</v>
      </c>
      <c r="T100" s="92">
        <f t="shared" si="1"/>
        <v>2.9510650524145134E-3</v>
      </c>
      <c r="U100" s="92">
        <f>R100/'סכום נכסי הקרן'!$C$42</f>
        <v>7.195672091596571E-4</v>
      </c>
    </row>
    <row r="101" spans="2:21">
      <c r="B101" s="86" t="s">
        <v>439</v>
      </c>
      <c r="C101" s="87">
        <v>1191246</v>
      </c>
      <c r="D101" s="89" t="s">
        <v>119</v>
      </c>
      <c r="E101" s="89" t="s">
        <v>316</v>
      </c>
      <c r="F101" s="88">
        <v>520029935</v>
      </c>
      <c r="G101" s="89" t="s">
        <v>318</v>
      </c>
      <c r="H101" s="88" t="s">
        <v>421</v>
      </c>
      <c r="I101" s="88" t="s">
        <v>130</v>
      </c>
      <c r="J101" s="102"/>
      <c r="K101" s="91">
        <v>4.9700000000112228</v>
      </c>
      <c r="L101" s="89" t="s">
        <v>132</v>
      </c>
      <c r="M101" s="90">
        <v>3.1699999999999999E-2</v>
      </c>
      <c r="N101" s="90">
        <v>3.650000000009903E-2</v>
      </c>
      <c r="O101" s="91">
        <v>2.3746470000000004</v>
      </c>
      <c r="P101" s="103">
        <v>5103222</v>
      </c>
      <c r="Q101" s="91"/>
      <c r="R101" s="91">
        <v>121.18352521200001</v>
      </c>
      <c r="S101" s="92">
        <v>1.4059484902309062E-4</v>
      </c>
      <c r="T101" s="92">
        <f t="shared" si="1"/>
        <v>4.348219678904466E-3</v>
      </c>
      <c r="U101" s="92">
        <f>R101/'סכום נכסי הקרן'!$C$42</f>
        <v>1.0602396909557871E-3</v>
      </c>
    </row>
    <row r="102" spans="2:21">
      <c r="B102" s="86" t="s">
        <v>440</v>
      </c>
      <c r="C102" s="87">
        <v>7670284</v>
      </c>
      <c r="D102" s="89" t="s">
        <v>119</v>
      </c>
      <c r="E102" s="89" t="s">
        <v>316</v>
      </c>
      <c r="F102" s="88" t="s">
        <v>441</v>
      </c>
      <c r="G102" s="89" t="s">
        <v>442</v>
      </c>
      <c r="H102" s="88" t="s">
        <v>418</v>
      </c>
      <c r="I102" s="88" t="s">
        <v>327</v>
      </c>
      <c r="J102" s="102"/>
      <c r="K102" s="91">
        <v>5.5300000000281582</v>
      </c>
      <c r="L102" s="89" t="s">
        <v>132</v>
      </c>
      <c r="M102" s="90">
        <v>4.4000000000000003E-3</v>
      </c>
      <c r="N102" s="90">
        <v>2.58000000000576E-2</v>
      </c>
      <c r="O102" s="91">
        <v>63682.325482000007</v>
      </c>
      <c r="P102" s="103">
        <v>98.15</v>
      </c>
      <c r="Q102" s="91"/>
      <c r="R102" s="91">
        <v>62.504203008000005</v>
      </c>
      <c r="S102" s="92">
        <v>8.4146088821727172E-5</v>
      </c>
      <c r="T102" s="92">
        <f t="shared" si="1"/>
        <v>2.2427306439399782E-3</v>
      </c>
      <c r="U102" s="92">
        <f>R102/'סכום נכסי הקרן'!$C$42</f>
        <v>5.4685186591747607E-4</v>
      </c>
    </row>
    <row r="103" spans="2:21">
      <c r="B103" s="86" t="s">
        <v>443</v>
      </c>
      <c r="C103" s="87">
        <v>1126077</v>
      </c>
      <c r="D103" s="89" t="s">
        <v>119</v>
      </c>
      <c r="E103" s="89" t="s">
        <v>316</v>
      </c>
      <c r="F103" s="88">
        <v>513834200</v>
      </c>
      <c r="G103" s="89" t="s">
        <v>442</v>
      </c>
      <c r="H103" s="88" t="s">
        <v>418</v>
      </c>
      <c r="I103" s="88" t="s">
        <v>327</v>
      </c>
      <c r="J103" s="102"/>
      <c r="K103" s="91">
        <v>0.90999999998781189</v>
      </c>
      <c r="L103" s="89" t="s">
        <v>132</v>
      </c>
      <c r="M103" s="90">
        <v>3.85E-2</v>
      </c>
      <c r="N103" s="90">
        <v>2.429999999977896E-2</v>
      </c>
      <c r="O103" s="91">
        <v>41766.140566000009</v>
      </c>
      <c r="P103" s="103">
        <v>115.9</v>
      </c>
      <c r="Q103" s="91"/>
      <c r="R103" s="91">
        <v>48.406956748999995</v>
      </c>
      <c r="S103" s="92">
        <v>1.6706456226400003E-4</v>
      </c>
      <c r="T103" s="92">
        <f t="shared" si="1"/>
        <v>1.7369034409888276E-3</v>
      </c>
      <c r="U103" s="92">
        <f>R103/'סכום נכסי הקרן'!$C$42</f>
        <v>4.2351447338971892E-4</v>
      </c>
    </row>
    <row r="104" spans="2:21">
      <c r="B104" s="86" t="s">
        <v>445</v>
      </c>
      <c r="C104" s="87">
        <v>6130223</v>
      </c>
      <c r="D104" s="89" t="s">
        <v>119</v>
      </c>
      <c r="E104" s="89" t="s">
        <v>316</v>
      </c>
      <c r="F104" s="88" t="s">
        <v>376</v>
      </c>
      <c r="G104" s="89" t="s">
        <v>332</v>
      </c>
      <c r="H104" s="88" t="s">
        <v>421</v>
      </c>
      <c r="I104" s="88" t="s">
        <v>130</v>
      </c>
      <c r="J104" s="102"/>
      <c r="K104" s="91">
        <v>4.3399999999991099</v>
      </c>
      <c r="L104" s="89" t="s">
        <v>132</v>
      </c>
      <c r="M104" s="90">
        <v>2.4E-2</v>
      </c>
      <c r="N104" s="90">
        <v>2.8099999999994064E-2</v>
      </c>
      <c r="O104" s="91">
        <v>121814.41538000002</v>
      </c>
      <c r="P104" s="103">
        <v>110.68</v>
      </c>
      <c r="Q104" s="91"/>
      <c r="R104" s="91">
        <v>134.82419816800004</v>
      </c>
      <c r="S104" s="92">
        <v>1.130265231799783E-4</v>
      </c>
      <c r="T104" s="92">
        <f t="shared" si="1"/>
        <v>4.8376644485381027E-3</v>
      </c>
      <c r="U104" s="92">
        <f>R104/'סכום נכסי הקרן'!$C$42</f>
        <v>1.1795825047087108E-3</v>
      </c>
    </row>
    <row r="105" spans="2:21">
      <c r="B105" s="86" t="s">
        <v>446</v>
      </c>
      <c r="C105" s="87">
        <v>6130181</v>
      </c>
      <c r="D105" s="89" t="s">
        <v>119</v>
      </c>
      <c r="E105" s="89" t="s">
        <v>316</v>
      </c>
      <c r="F105" s="88" t="s">
        <v>376</v>
      </c>
      <c r="G105" s="89" t="s">
        <v>332</v>
      </c>
      <c r="H105" s="88" t="s">
        <v>421</v>
      </c>
      <c r="I105" s="88" t="s">
        <v>130</v>
      </c>
      <c r="J105" s="102"/>
      <c r="K105" s="91">
        <v>0.5</v>
      </c>
      <c r="L105" s="89" t="s">
        <v>132</v>
      </c>
      <c r="M105" s="90">
        <v>3.4799999999999998E-2</v>
      </c>
      <c r="N105" s="90">
        <v>3.2799999987109835E-2</v>
      </c>
      <c r="O105" s="91">
        <v>761.5415220000001</v>
      </c>
      <c r="P105" s="103">
        <v>110.02</v>
      </c>
      <c r="Q105" s="91"/>
      <c r="R105" s="91">
        <v>0.8378479860000001</v>
      </c>
      <c r="S105" s="92">
        <v>5.8483939338927309E-6</v>
      </c>
      <c r="T105" s="92">
        <f t="shared" si="1"/>
        <v>3.0063055966413802E-5</v>
      </c>
      <c r="U105" s="92">
        <f>R105/'סכום נכסי הקרן'!$C$42</f>
        <v>7.3303667985440342E-6</v>
      </c>
    </row>
    <row r="106" spans="2:21">
      <c r="B106" s="86" t="s">
        <v>447</v>
      </c>
      <c r="C106" s="87">
        <v>6130348</v>
      </c>
      <c r="D106" s="89" t="s">
        <v>119</v>
      </c>
      <c r="E106" s="89" t="s">
        <v>316</v>
      </c>
      <c r="F106" s="88" t="s">
        <v>376</v>
      </c>
      <c r="G106" s="89" t="s">
        <v>332</v>
      </c>
      <c r="H106" s="88" t="s">
        <v>421</v>
      </c>
      <c r="I106" s="88" t="s">
        <v>130</v>
      </c>
      <c r="J106" s="102"/>
      <c r="K106" s="91">
        <v>6.5200000000136731</v>
      </c>
      <c r="L106" s="89" t="s">
        <v>132</v>
      </c>
      <c r="M106" s="90">
        <v>1.4999999999999999E-2</v>
      </c>
      <c r="N106" s="90">
        <v>2.9999999999999995E-2</v>
      </c>
      <c r="O106" s="91">
        <v>78277.378534000018</v>
      </c>
      <c r="P106" s="103">
        <v>97.16</v>
      </c>
      <c r="Q106" s="91"/>
      <c r="R106" s="91">
        <v>76.054301298000027</v>
      </c>
      <c r="S106" s="92">
        <v>2.9902438892961508E-4</v>
      </c>
      <c r="T106" s="92">
        <f t="shared" si="1"/>
        <v>2.7289254788615946E-3</v>
      </c>
      <c r="U106" s="92">
        <f>R106/'סכום נכסי הקרן'!$C$42</f>
        <v>6.6540223815889652E-4</v>
      </c>
    </row>
    <row r="107" spans="2:21">
      <c r="B107" s="86" t="s">
        <v>448</v>
      </c>
      <c r="C107" s="87">
        <v>1136050</v>
      </c>
      <c r="D107" s="89" t="s">
        <v>119</v>
      </c>
      <c r="E107" s="89" t="s">
        <v>316</v>
      </c>
      <c r="F107" s="88">
        <v>513754069</v>
      </c>
      <c r="G107" s="89" t="s">
        <v>442</v>
      </c>
      <c r="H107" s="88" t="s">
        <v>421</v>
      </c>
      <c r="I107" s="88" t="s">
        <v>130</v>
      </c>
      <c r="J107" s="102"/>
      <c r="K107" s="91">
        <v>2.0299999999789877</v>
      </c>
      <c r="L107" s="89" t="s">
        <v>132</v>
      </c>
      <c r="M107" s="90">
        <v>2.4799999999999999E-2</v>
      </c>
      <c r="N107" s="90">
        <v>2.3499999999809732E-2</v>
      </c>
      <c r="O107" s="91">
        <v>53912.223566000008</v>
      </c>
      <c r="P107" s="103">
        <v>112.11</v>
      </c>
      <c r="Q107" s="91"/>
      <c r="R107" s="91">
        <v>60.440996509000001</v>
      </c>
      <c r="S107" s="92">
        <v>1.2730573550126761E-4</v>
      </c>
      <c r="T107" s="92">
        <f t="shared" si="1"/>
        <v>2.1687001593101497E-3</v>
      </c>
      <c r="U107" s="92">
        <f>R107/'סכום נכסי הקרן'!$C$42</f>
        <v>5.288007866387465E-4</v>
      </c>
    </row>
    <row r="108" spans="2:21">
      <c r="B108" s="86" t="s">
        <v>450</v>
      </c>
      <c r="C108" s="87">
        <v>1147602</v>
      </c>
      <c r="D108" s="89" t="s">
        <v>119</v>
      </c>
      <c r="E108" s="89" t="s">
        <v>316</v>
      </c>
      <c r="F108" s="88" t="s">
        <v>451</v>
      </c>
      <c r="G108" s="89" t="s">
        <v>332</v>
      </c>
      <c r="H108" s="88" t="s">
        <v>418</v>
      </c>
      <c r="I108" s="88" t="s">
        <v>327</v>
      </c>
      <c r="J108" s="102"/>
      <c r="K108" s="91">
        <v>2.4799999999851354</v>
      </c>
      <c r="L108" s="89" t="s">
        <v>132</v>
      </c>
      <c r="M108" s="90">
        <v>1.3999999999999999E-2</v>
      </c>
      <c r="N108" s="90">
        <v>2.9599999999942461E-2</v>
      </c>
      <c r="O108" s="91">
        <v>77787.25731500001</v>
      </c>
      <c r="P108" s="103">
        <v>107.24</v>
      </c>
      <c r="Q108" s="91"/>
      <c r="R108" s="91">
        <v>83.419054788000011</v>
      </c>
      <c r="S108" s="92">
        <v>8.7539114691649803E-5</v>
      </c>
      <c r="T108" s="92">
        <f t="shared" si="1"/>
        <v>2.9931822414823867E-3</v>
      </c>
      <c r="U108" s="92">
        <f>R108/'סכום נכסי הקרן'!$C$42</f>
        <v>7.2983677206557248E-4</v>
      </c>
    </row>
    <row r="109" spans="2:21">
      <c r="B109" s="86" t="s">
        <v>452</v>
      </c>
      <c r="C109" s="87">
        <v>2310399</v>
      </c>
      <c r="D109" s="89" t="s">
        <v>119</v>
      </c>
      <c r="E109" s="89" t="s">
        <v>316</v>
      </c>
      <c r="F109" s="88">
        <v>520032046</v>
      </c>
      <c r="G109" s="89" t="s">
        <v>318</v>
      </c>
      <c r="H109" s="88" t="s">
        <v>421</v>
      </c>
      <c r="I109" s="88" t="s">
        <v>130</v>
      </c>
      <c r="J109" s="102"/>
      <c r="K109" s="91">
        <v>2.9299999999859163</v>
      </c>
      <c r="L109" s="89" t="s">
        <v>132</v>
      </c>
      <c r="M109" s="90">
        <v>1.89E-2</v>
      </c>
      <c r="N109" s="90">
        <v>3.3399999999870242E-2</v>
      </c>
      <c r="O109" s="91">
        <v>1.1923070000000002</v>
      </c>
      <c r="P109" s="103">
        <v>5300000</v>
      </c>
      <c r="Q109" s="91"/>
      <c r="R109" s="91">
        <v>63.192281673000004</v>
      </c>
      <c r="S109" s="92">
        <v>1.4903837500000004E-4</v>
      </c>
      <c r="T109" s="92">
        <f t="shared" si="1"/>
        <v>2.2674197853604248E-3</v>
      </c>
      <c r="U109" s="92">
        <f>R109/'סכום נכסי הקרן'!$C$42</f>
        <v>5.528718947114612E-4</v>
      </c>
    </row>
    <row r="110" spans="2:21">
      <c r="B110" s="86" t="s">
        <v>453</v>
      </c>
      <c r="C110" s="87">
        <v>1191675</v>
      </c>
      <c r="D110" s="89" t="s">
        <v>119</v>
      </c>
      <c r="E110" s="89" t="s">
        <v>316</v>
      </c>
      <c r="F110" s="88">
        <v>520032046</v>
      </c>
      <c r="G110" s="89" t="s">
        <v>318</v>
      </c>
      <c r="H110" s="88" t="s">
        <v>421</v>
      </c>
      <c r="I110" s="88" t="s">
        <v>130</v>
      </c>
      <c r="J110" s="102"/>
      <c r="K110" s="91">
        <v>4.6300000000217718</v>
      </c>
      <c r="L110" s="89" t="s">
        <v>132</v>
      </c>
      <c r="M110" s="90">
        <v>3.3099999999999997E-2</v>
      </c>
      <c r="N110" s="90">
        <v>3.5300000000108855E-2</v>
      </c>
      <c r="O110" s="91">
        <v>1.8059030000000005</v>
      </c>
      <c r="P110" s="103">
        <v>5086667</v>
      </c>
      <c r="Q110" s="91"/>
      <c r="R110" s="91">
        <v>91.860276400000032</v>
      </c>
      <c r="S110" s="92">
        <v>1.2872642383633906E-4</v>
      </c>
      <c r="T110" s="92">
        <f t="shared" si="1"/>
        <v>3.2960640553517323E-3</v>
      </c>
      <c r="U110" s="92">
        <f>R110/'סכום נכסי הקרן'!$C$42</f>
        <v>8.0368937024291934E-4</v>
      </c>
    </row>
    <row r="111" spans="2:21">
      <c r="B111" s="86" t="s">
        <v>454</v>
      </c>
      <c r="C111" s="87">
        <v>2310266</v>
      </c>
      <c r="D111" s="89" t="s">
        <v>119</v>
      </c>
      <c r="E111" s="89" t="s">
        <v>316</v>
      </c>
      <c r="F111" s="88">
        <v>520032046</v>
      </c>
      <c r="G111" s="89" t="s">
        <v>318</v>
      </c>
      <c r="H111" s="88" t="s">
        <v>421</v>
      </c>
      <c r="I111" s="88" t="s">
        <v>130</v>
      </c>
      <c r="J111" s="102"/>
      <c r="K111" s="91">
        <v>0.30999999999698935</v>
      </c>
      <c r="L111" s="89" t="s">
        <v>132</v>
      </c>
      <c r="M111" s="90">
        <v>1.8200000000000001E-2</v>
      </c>
      <c r="N111" s="90">
        <v>4.0999999999999995E-2</v>
      </c>
      <c r="O111" s="91">
        <v>1.1997819999999999</v>
      </c>
      <c r="P111" s="103">
        <v>5536999</v>
      </c>
      <c r="Q111" s="91"/>
      <c r="R111" s="91">
        <v>66.431946620000019</v>
      </c>
      <c r="S111" s="92">
        <v>8.44262894940539E-5</v>
      </c>
      <c r="T111" s="92">
        <f t="shared" si="1"/>
        <v>2.3836631018587595E-3</v>
      </c>
      <c r="U111" s="92">
        <f>R111/'סכום נכסי הקרן'!$C$42</f>
        <v>5.8121585777243571E-4</v>
      </c>
    </row>
    <row r="112" spans="2:21">
      <c r="B112" s="86" t="s">
        <v>455</v>
      </c>
      <c r="C112" s="87">
        <v>2310290</v>
      </c>
      <c r="D112" s="89" t="s">
        <v>119</v>
      </c>
      <c r="E112" s="89" t="s">
        <v>316</v>
      </c>
      <c r="F112" s="88">
        <v>520032046</v>
      </c>
      <c r="G112" s="89" t="s">
        <v>318</v>
      </c>
      <c r="H112" s="88" t="s">
        <v>421</v>
      </c>
      <c r="I112" s="88" t="s">
        <v>130</v>
      </c>
      <c r="J112" s="102"/>
      <c r="K112" s="91">
        <v>1.4699999999985958</v>
      </c>
      <c r="L112" s="89" t="s">
        <v>132</v>
      </c>
      <c r="M112" s="90">
        <v>1.89E-2</v>
      </c>
      <c r="N112" s="90">
        <v>3.2500000000000001E-2</v>
      </c>
      <c r="O112" s="91">
        <v>3.1720100000000007</v>
      </c>
      <c r="P112" s="103">
        <v>5388408</v>
      </c>
      <c r="Q112" s="91"/>
      <c r="R112" s="91">
        <v>170.92086019200002</v>
      </c>
      <c r="S112" s="92">
        <v>1.455183961831361E-4</v>
      </c>
      <c r="T112" s="92">
        <f t="shared" si="1"/>
        <v>6.1328587901859381E-3</v>
      </c>
      <c r="U112" s="92">
        <f>R112/'סכום נכסי הקרן'!$C$42</f>
        <v>1.4953936986965837E-3</v>
      </c>
    </row>
    <row r="113" spans="2:21">
      <c r="B113" s="86" t="s">
        <v>456</v>
      </c>
      <c r="C113" s="87">
        <v>1132927</v>
      </c>
      <c r="D113" s="89" t="s">
        <v>119</v>
      </c>
      <c r="E113" s="89" t="s">
        <v>316</v>
      </c>
      <c r="F113" s="88" t="s">
        <v>457</v>
      </c>
      <c r="G113" s="89" t="s">
        <v>332</v>
      </c>
      <c r="H113" s="88" t="s">
        <v>421</v>
      </c>
      <c r="I113" s="88" t="s">
        <v>130</v>
      </c>
      <c r="J113" s="102"/>
      <c r="K113" s="91">
        <v>1.0300000000157452</v>
      </c>
      <c r="L113" s="89" t="s">
        <v>132</v>
      </c>
      <c r="M113" s="90">
        <v>2.75E-2</v>
      </c>
      <c r="N113" s="90">
        <v>2.6000000000149955E-2</v>
      </c>
      <c r="O113" s="91">
        <v>11931.729311000001</v>
      </c>
      <c r="P113" s="103">
        <v>111.78</v>
      </c>
      <c r="Q113" s="91"/>
      <c r="R113" s="91">
        <v>13.337287193000002</v>
      </c>
      <c r="S113" s="92">
        <v>4.3155463173007756E-5</v>
      </c>
      <c r="T113" s="92">
        <f t="shared" si="1"/>
        <v>4.7855890092608403E-4</v>
      </c>
      <c r="U113" s="92">
        <f>R113/'סכום נכסי הקרן'!$C$42</f>
        <v>1.1668847912252875E-4</v>
      </c>
    </row>
    <row r="114" spans="2:21">
      <c r="B114" s="86" t="s">
        <v>458</v>
      </c>
      <c r="C114" s="87">
        <v>1138973</v>
      </c>
      <c r="D114" s="89" t="s">
        <v>119</v>
      </c>
      <c r="E114" s="89" t="s">
        <v>316</v>
      </c>
      <c r="F114" s="88" t="s">
        <v>457</v>
      </c>
      <c r="G114" s="89" t="s">
        <v>332</v>
      </c>
      <c r="H114" s="88" t="s">
        <v>421</v>
      </c>
      <c r="I114" s="88" t="s">
        <v>130</v>
      </c>
      <c r="J114" s="102"/>
      <c r="K114" s="91">
        <v>4.0900000000012513</v>
      </c>
      <c r="L114" s="89" t="s">
        <v>132</v>
      </c>
      <c r="M114" s="90">
        <v>1.9599999999999999E-2</v>
      </c>
      <c r="N114" s="90">
        <v>2.849999999997915E-2</v>
      </c>
      <c r="O114" s="91">
        <v>89032.284548000011</v>
      </c>
      <c r="P114" s="103">
        <v>107.72</v>
      </c>
      <c r="Q114" s="91"/>
      <c r="R114" s="91">
        <v>95.90558063200001</v>
      </c>
      <c r="S114" s="92">
        <v>8.4708624786407482E-5</v>
      </c>
      <c r="T114" s="92">
        <f t="shared" si="1"/>
        <v>3.4412147384826771E-3</v>
      </c>
      <c r="U114" s="92">
        <f>R114/'סכום נכסי הקרן'!$C$42</f>
        <v>8.3908190484079125E-4</v>
      </c>
    </row>
    <row r="115" spans="2:21">
      <c r="B115" s="86" t="s">
        <v>459</v>
      </c>
      <c r="C115" s="87">
        <v>1167147</v>
      </c>
      <c r="D115" s="89" t="s">
        <v>119</v>
      </c>
      <c r="E115" s="89" t="s">
        <v>316</v>
      </c>
      <c r="F115" s="88" t="s">
        <v>457</v>
      </c>
      <c r="G115" s="89" t="s">
        <v>332</v>
      </c>
      <c r="H115" s="88" t="s">
        <v>421</v>
      </c>
      <c r="I115" s="88" t="s">
        <v>130</v>
      </c>
      <c r="J115" s="102"/>
      <c r="K115" s="91">
        <v>6.2900000000024052</v>
      </c>
      <c r="L115" s="89" t="s">
        <v>132</v>
      </c>
      <c r="M115" s="90">
        <v>1.5800000000000002E-2</v>
      </c>
      <c r="N115" s="90">
        <v>2.9800000000018648E-2</v>
      </c>
      <c r="O115" s="91">
        <v>200220.50350500003</v>
      </c>
      <c r="P115" s="103">
        <v>101.77</v>
      </c>
      <c r="Q115" s="91"/>
      <c r="R115" s="91">
        <v>203.76439751900003</v>
      </c>
      <c r="S115" s="92">
        <v>1.6862806744564701E-4</v>
      </c>
      <c r="T115" s="92">
        <f t="shared" si="1"/>
        <v>7.3113268623125711E-3</v>
      </c>
      <c r="U115" s="92">
        <f>R115/'סכום נכסי הקרן'!$C$42</f>
        <v>1.7827431697121797E-3</v>
      </c>
    </row>
    <row r="116" spans="2:21">
      <c r="B116" s="86" t="s">
        <v>460</v>
      </c>
      <c r="C116" s="87">
        <v>1135417</v>
      </c>
      <c r="D116" s="89" t="s">
        <v>119</v>
      </c>
      <c r="E116" s="89" t="s">
        <v>316</v>
      </c>
      <c r="F116" s="88">
        <v>514290345</v>
      </c>
      <c r="G116" s="89" t="s">
        <v>442</v>
      </c>
      <c r="H116" s="88" t="s">
        <v>421</v>
      </c>
      <c r="I116" s="88" t="s">
        <v>130</v>
      </c>
      <c r="J116" s="102"/>
      <c r="K116" s="91">
        <v>3.2299999999430069</v>
      </c>
      <c r="L116" s="89" t="s">
        <v>132</v>
      </c>
      <c r="M116" s="90">
        <v>2.2499999999999999E-2</v>
      </c>
      <c r="N116" s="90">
        <v>2.1399999999762002E-2</v>
      </c>
      <c r="O116" s="91">
        <v>28329.899508000002</v>
      </c>
      <c r="P116" s="103">
        <v>112.72</v>
      </c>
      <c r="Q116" s="91"/>
      <c r="R116" s="91">
        <v>31.933462934000001</v>
      </c>
      <c r="S116" s="92">
        <v>6.924659548810023E-5</v>
      </c>
      <c r="T116" s="92">
        <f t="shared" si="1"/>
        <v>1.1458134404183466E-3</v>
      </c>
      <c r="U116" s="92">
        <f>R116/'סכום נכסי הקרן'!$C$42</f>
        <v>2.7938719238495625E-4</v>
      </c>
    </row>
    <row r="117" spans="2:21">
      <c r="B117" s="86" t="s">
        <v>461</v>
      </c>
      <c r="C117" s="87">
        <v>1140607</v>
      </c>
      <c r="D117" s="89" t="s">
        <v>119</v>
      </c>
      <c r="E117" s="89" t="s">
        <v>316</v>
      </c>
      <c r="F117" s="88" t="s">
        <v>406</v>
      </c>
      <c r="G117" s="89" t="s">
        <v>332</v>
      </c>
      <c r="H117" s="88" t="s">
        <v>418</v>
      </c>
      <c r="I117" s="88" t="s">
        <v>327</v>
      </c>
      <c r="J117" s="102"/>
      <c r="K117" s="91">
        <v>2.4299999999998381</v>
      </c>
      <c r="L117" s="89" t="s">
        <v>132</v>
      </c>
      <c r="M117" s="90">
        <v>2.1499999999999998E-2</v>
      </c>
      <c r="N117" s="90">
        <v>2.9499999999991897E-2</v>
      </c>
      <c r="O117" s="91">
        <v>280082.39394700003</v>
      </c>
      <c r="P117" s="103">
        <v>110.12</v>
      </c>
      <c r="Q117" s="91"/>
      <c r="R117" s="91">
        <v>308.42671443500001</v>
      </c>
      <c r="S117" s="92">
        <v>1.4280452158803718E-4</v>
      </c>
      <c r="T117" s="92">
        <f t="shared" si="1"/>
        <v>1.1066744484119977E-2</v>
      </c>
      <c r="U117" s="92">
        <f>R117/'סכום נכסי הקרן'!$C$42</f>
        <v>2.6984381236888786E-3</v>
      </c>
    </row>
    <row r="118" spans="2:21">
      <c r="B118" s="86" t="s">
        <v>462</v>
      </c>
      <c r="C118" s="87">
        <v>1174556</v>
      </c>
      <c r="D118" s="89" t="s">
        <v>119</v>
      </c>
      <c r="E118" s="89" t="s">
        <v>316</v>
      </c>
      <c r="F118" s="88" t="s">
        <v>406</v>
      </c>
      <c r="G118" s="89" t="s">
        <v>332</v>
      </c>
      <c r="H118" s="88" t="s">
        <v>418</v>
      </c>
      <c r="I118" s="88" t="s">
        <v>327</v>
      </c>
      <c r="J118" s="102"/>
      <c r="K118" s="91">
        <v>7.4599999999917515</v>
      </c>
      <c r="L118" s="89" t="s">
        <v>132</v>
      </c>
      <c r="M118" s="90">
        <v>1.15E-2</v>
      </c>
      <c r="N118" s="90">
        <v>3.5199999999985E-2</v>
      </c>
      <c r="O118" s="91">
        <v>143927.63797000004</v>
      </c>
      <c r="P118" s="103">
        <v>92.66</v>
      </c>
      <c r="Q118" s="91"/>
      <c r="R118" s="91">
        <v>133.36334918500003</v>
      </c>
      <c r="S118" s="92">
        <v>3.1304808681751326E-4</v>
      </c>
      <c r="T118" s="92">
        <f t="shared" si="1"/>
        <v>4.7852473210063216E-3</v>
      </c>
      <c r="U118" s="92">
        <f>R118/'סכום נכסי הקרן'!$C$42</f>
        <v>1.1668014763341077E-3</v>
      </c>
    </row>
    <row r="119" spans="2:21">
      <c r="B119" s="86" t="s">
        <v>463</v>
      </c>
      <c r="C119" s="87">
        <v>1158732</v>
      </c>
      <c r="D119" s="89" t="s">
        <v>119</v>
      </c>
      <c r="E119" s="89" t="s">
        <v>316</v>
      </c>
      <c r="F119" s="88" t="s">
        <v>464</v>
      </c>
      <c r="G119" s="89" t="s">
        <v>128</v>
      </c>
      <c r="H119" s="88" t="s">
        <v>465</v>
      </c>
      <c r="I119" s="88" t="s">
        <v>327</v>
      </c>
      <c r="J119" s="102"/>
      <c r="K119" s="91">
        <v>1.7500000000163385</v>
      </c>
      <c r="L119" s="89" t="s">
        <v>132</v>
      </c>
      <c r="M119" s="90">
        <v>1.8500000000000003E-2</v>
      </c>
      <c r="N119" s="90">
        <v>3.770000000009803E-2</v>
      </c>
      <c r="O119" s="91">
        <v>14476.322522000002</v>
      </c>
      <c r="P119" s="103">
        <v>105.7</v>
      </c>
      <c r="Q119" s="91"/>
      <c r="R119" s="91">
        <v>15.301473505000002</v>
      </c>
      <c r="S119" s="92">
        <v>1.7441935396060028E-5</v>
      </c>
      <c r="T119" s="92">
        <f t="shared" si="1"/>
        <v>5.4903641476249012E-4</v>
      </c>
      <c r="U119" s="92">
        <f>R119/'סכום נכסי הקרן'!$C$42</f>
        <v>1.3387322667605389E-4</v>
      </c>
    </row>
    <row r="120" spans="2:21">
      <c r="B120" s="86" t="s">
        <v>466</v>
      </c>
      <c r="C120" s="87">
        <v>1191824</v>
      </c>
      <c r="D120" s="89" t="s">
        <v>119</v>
      </c>
      <c r="E120" s="89" t="s">
        <v>316</v>
      </c>
      <c r="F120" s="88" t="s">
        <v>464</v>
      </c>
      <c r="G120" s="89" t="s">
        <v>128</v>
      </c>
      <c r="H120" s="88" t="s">
        <v>465</v>
      </c>
      <c r="I120" s="88" t="s">
        <v>327</v>
      </c>
      <c r="J120" s="102"/>
      <c r="K120" s="91">
        <v>2.3700000000016979</v>
      </c>
      <c r="L120" s="89" t="s">
        <v>132</v>
      </c>
      <c r="M120" s="90">
        <v>3.2000000000000001E-2</v>
      </c>
      <c r="N120" s="90">
        <v>3.7899999999949079E-2</v>
      </c>
      <c r="O120" s="91">
        <v>115894.84770800002</v>
      </c>
      <c r="P120" s="103">
        <v>101.66</v>
      </c>
      <c r="Q120" s="91"/>
      <c r="R120" s="91">
        <v>117.81870314000001</v>
      </c>
      <c r="S120" s="92">
        <v>3.1877163688673619E-4</v>
      </c>
      <c r="T120" s="92">
        <f t="shared" si="1"/>
        <v>4.2274855648911395E-3</v>
      </c>
      <c r="U120" s="92">
        <f>R120/'סכום נכסי הקרן'!$C$42</f>
        <v>1.0308007230144154E-3</v>
      </c>
    </row>
    <row r="121" spans="2:21">
      <c r="B121" s="86" t="s">
        <v>467</v>
      </c>
      <c r="C121" s="87">
        <v>1155357</v>
      </c>
      <c r="D121" s="89" t="s">
        <v>119</v>
      </c>
      <c r="E121" s="89" t="s">
        <v>316</v>
      </c>
      <c r="F121" s="88" t="s">
        <v>468</v>
      </c>
      <c r="G121" s="89" t="s">
        <v>128</v>
      </c>
      <c r="H121" s="88" t="s">
        <v>465</v>
      </c>
      <c r="I121" s="88" t="s">
        <v>327</v>
      </c>
      <c r="J121" s="102"/>
      <c r="K121" s="91">
        <v>0.74999999999999989</v>
      </c>
      <c r="L121" s="89" t="s">
        <v>132</v>
      </c>
      <c r="M121" s="90">
        <v>3.15E-2</v>
      </c>
      <c r="N121" s="90">
        <v>2.9700000000376647E-2</v>
      </c>
      <c r="O121" s="91">
        <v>44862.961657000007</v>
      </c>
      <c r="P121" s="103">
        <v>111.26</v>
      </c>
      <c r="Q121" s="91"/>
      <c r="R121" s="91">
        <v>49.914532896000004</v>
      </c>
      <c r="S121" s="92">
        <v>3.3086495307979466E-4</v>
      </c>
      <c r="T121" s="92">
        <f t="shared" si="1"/>
        <v>1.7909971988520729E-3</v>
      </c>
      <c r="U121" s="92">
        <f>R121/'סכום נכסי הקרן'!$C$42</f>
        <v>4.3670431966124268E-4</v>
      </c>
    </row>
    <row r="122" spans="2:21">
      <c r="B122" s="86" t="s">
        <v>469</v>
      </c>
      <c r="C122" s="87">
        <v>1184779</v>
      </c>
      <c r="D122" s="89" t="s">
        <v>119</v>
      </c>
      <c r="E122" s="89" t="s">
        <v>316</v>
      </c>
      <c r="F122" s="88" t="s">
        <v>468</v>
      </c>
      <c r="G122" s="89" t="s">
        <v>128</v>
      </c>
      <c r="H122" s="88" t="s">
        <v>465</v>
      </c>
      <c r="I122" s="88" t="s">
        <v>327</v>
      </c>
      <c r="J122" s="102"/>
      <c r="K122" s="91">
        <v>3.0799999999897216</v>
      </c>
      <c r="L122" s="89" t="s">
        <v>132</v>
      </c>
      <c r="M122" s="90">
        <v>0.01</v>
      </c>
      <c r="N122" s="90">
        <v>3.5099999999913027E-2</v>
      </c>
      <c r="O122" s="91">
        <v>101718.13227600003</v>
      </c>
      <c r="P122" s="103">
        <v>99.47</v>
      </c>
      <c r="Q122" s="91"/>
      <c r="R122" s="91">
        <v>101.17902788800001</v>
      </c>
      <c r="S122" s="92">
        <v>2.754558490110272E-4</v>
      </c>
      <c r="T122" s="92">
        <f t="shared" si="1"/>
        <v>3.6304327620885236E-3</v>
      </c>
      <c r="U122" s="92">
        <f>R122/'סכום נכסי הקרן'!$C$42</f>
        <v>8.8521951372113944E-4</v>
      </c>
    </row>
    <row r="123" spans="2:21">
      <c r="B123" s="86" t="s">
        <v>470</v>
      </c>
      <c r="C123" s="87">
        <v>1192442</v>
      </c>
      <c r="D123" s="89" t="s">
        <v>119</v>
      </c>
      <c r="E123" s="89" t="s">
        <v>316</v>
      </c>
      <c r="F123" s="88" t="s">
        <v>468</v>
      </c>
      <c r="G123" s="89" t="s">
        <v>128</v>
      </c>
      <c r="H123" s="88" t="s">
        <v>465</v>
      </c>
      <c r="I123" s="88" t="s">
        <v>327</v>
      </c>
      <c r="J123" s="102"/>
      <c r="K123" s="91">
        <v>3.4500000000025253</v>
      </c>
      <c r="L123" s="89" t="s">
        <v>132</v>
      </c>
      <c r="M123" s="90">
        <v>3.2300000000000002E-2</v>
      </c>
      <c r="N123" s="90">
        <v>3.8500000000075751E-2</v>
      </c>
      <c r="O123" s="91">
        <v>116596.16516800004</v>
      </c>
      <c r="P123" s="103">
        <v>101.9</v>
      </c>
      <c r="Q123" s="91"/>
      <c r="R123" s="91">
        <v>118.81150184600001</v>
      </c>
      <c r="S123" s="92">
        <v>2.4811918021790948E-4</v>
      </c>
      <c r="T123" s="92">
        <f t="shared" si="1"/>
        <v>4.2631084506181225E-3</v>
      </c>
      <c r="U123" s="92">
        <f>R123/'סכום נכסי הקרן'!$C$42</f>
        <v>1.0394867600923871E-3</v>
      </c>
    </row>
    <row r="124" spans="2:21">
      <c r="B124" s="86" t="s">
        <v>471</v>
      </c>
      <c r="C124" s="87">
        <v>1139849</v>
      </c>
      <c r="D124" s="89" t="s">
        <v>119</v>
      </c>
      <c r="E124" s="89" t="s">
        <v>316</v>
      </c>
      <c r="F124" s="88" t="s">
        <v>472</v>
      </c>
      <c r="G124" s="89" t="s">
        <v>332</v>
      </c>
      <c r="H124" s="88" t="s">
        <v>473</v>
      </c>
      <c r="I124" s="88" t="s">
        <v>130</v>
      </c>
      <c r="J124" s="102"/>
      <c r="K124" s="91">
        <v>2.2400000000006854</v>
      </c>
      <c r="L124" s="89" t="s">
        <v>132</v>
      </c>
      <c r="M124" s="90">
        <v>2.5000000000000001E-2</v>
      </c>
      <c r="N124" s="90">
        <v>3.1499999999982854E-2</v>
      </c>
      <c r="O124" s="91">
        <v>52925.360065000008</v>
      </c>
      <c r="P124" s="103">
        <v>110.23</v>
      </c>
      <c r="Q124" s="91"/>
      <c r="R124" s="91">
        <v>58.339624454000003</v>
      </c>
      <c r="S124" s="92">
        <v>1.4880300225312784E-4</v>
      </c>
      <c r="T124" s="92">
        <f t="shared" si="1"/>
        <v>2.0933002457801039E-3</v>
      </c>
      <c r="U124" s="92">
        <f>R124/'סכום נכסי הקרן'!$C$42</f>
        <v>5.1041579532677803E-4</v>
      </c>
    </row>
    <row r="125" spans="2:21">
      <c r="B125" s="86" t="s">
        <v>474</v>
      </c>
      <c r="C125" s="87">
        <v>1142629</v>
      </c>
      <c r="D125" s="89" t="s">
        <v>119</v>
      </c>
      <c r="E125" s="89" t="s">
        <v>316</v>
      </c>
      <c r="F125" s="88" t="s">
        <v>472</v>
      </c>
      <c r="G125" s="89" t="s">
        <v>332</v>
      </c>
      <c r="H125" s="88" t="s">
        <v>473</v>
      </c>
      <c r="I125" s="88" t="s">
        <v>130</v>
      </c>
      <c r="J125" s="102"/>
      <c r="K125" s="91">
        <v>5.2499999999646034</v>
      </c>
      <c r="L125" s="89" t="s">
        <v>132</v>
      </c>
      <c r="M125" s="90">
        <v>1.9E-2</v>
      </c>
      <c r="N125" s="90">
        <v>3.5599999999848975E-2</v>
      </c>
      <c r="O125" s="91">
        <v>62331.484305000005</v>
      </c>
      <c r="P125" s="103">
        <v>101.98</v>
      </c>
      <c r="Q125" s="91"/>
      <c r="R125" s="91">
        <v>63.565647541000004</v>
      </c>
      <c r="S125" s="92">
        <v>2.0739885362506164E-4</v>
      </c>
      <c r="T125" s="92">
        <f t="shared" si="1"/>
        <v>2.2808166296247644E-3</v>
      </c>
      <c r="U125" s="92">
        <f>R125/'סכום נכסי הקרן'!$C$42</f>
        <v>5.5613848818453638E-4</v>
      </c>
    </row>
    <row r="126" spans="2:21">
      <c r="B126" s="86" t="s">
        <v>475</v>
      </c>
      <c r="C126" s="87">
        <v>1183151</v>
      </c>
      <c r="D126" s="89" t="s">
        <v>119</v>
      </c>
      <c r="E126" s="89" t="s">
        <v>316</v>
      </c>
      <c r="F126" s="88" t="s">
        <v>472</v>
      </c>
      <c r="G126" s="89" t="s">
        <v>332</v>
      </c>
      <c r="H126" s="88" t="s">
        <v>473</v>
      </c>
      <c r="I126" s="88" t="s">
        <v>130</v>
      </c>
      <c r="J126" s="102"/>
      <c r="K126" s="91">
        <v>7.0299999999446472</v>
      </c>
      <c r="L126" s="89" t="s">
        <v>132</v>
      </c>
      <c r="M126" s="90">
        <v>3.9000000000000003E-3</v>
      </c>
      <c r="N126" s="90">
        <v>3.8199999999643242E-2</v>
      </c>
      <c r="O126" s="91">
        <v>64560.474135000004</v>
      </c>
      <c r="P126" s="103">
        <v>84.23</v>
      </c>
      <c r="Q126" s="91"/>
      <c r="R126" s="91">
        <v>54.379287467000012</v>
      </c>
      <c r="S126" s="92">
        <v>2.7472542185106387E-4</v>
      </c>
      <c r="T126" s="92">
        <f t="shared" si="1"/>
        <v>1.9511982959330356E-3</v>
      </c>
      <c r="U126" s="92">
        <f>R126/'סכום נכסי הקרן'!$C$42</f>
        <v>4.7576664268138318E-4</v>
      </c>
    </row>
    <row r="127" spans="2:21">
      <c r="B127" s="86" t="s">
        <v>476</v>
      </c>
      <c r="C127" s="87">
        <v>1177526</v>
      </c>
      <c r="D127" s="89" t="s">
        <v>119</v>
      </c>
      <c r="E127" s="89" t="s">
        <v>316</v>
      </c>
      <c r="F127" s="88" t="s">
        <v>477</v>
      </c>
      <c r="G127" s="89" t="s">
        <v>478</v>
      </c>
      <c r="H127" s="88" t="s">
        <v>465</v>
      </c>
      <c r="I127" s="88" t="s">
        <v>327</v>
      </c>
      <c r="J127" s="102"/>
      <c r="K127" s="91">
        <v>4.6699999999383692</v>
      </c>
      <c r="L127" s="89" t="s">
        <v>132</v>
      </c>
      <c r="M127" s="90">
        <v>7.4999999999999997E-3</v>
      </c>
      <c r="N127" s="90">
        <v>4.1099999999634783E-2</v>
      </c>
      <c r="O127" s="91">
        <v>37604.69664100001</v>
      </c>
      <c r="P127" s="103">
        <v>93.2</v>
      </c>
      <c r="Q127" s="91"/>
      <c r="R127" s="91">
        <v>35.047576848000006</v>
      </c>
      <c r="S127" s="92">
        <v>7.6938159881752654E-5</v>
      </c>
      <c r="T127" s="92">
        <f t="shared" si="1"/>
        <v>1.2575518254794881E-3</v>
      </c>
      <c r="U127" s="92">
        <f>R127/'סכום נכסי הקרן'!$C$42</f>
        <v>3.0663270424809467E-4</v>
      </c>
    </row>
    <row r="128" spans="2:21">
      <c r="B128" s="86" t="s">
        <v>479</v>
      </c>
      <c r="C128" s="87">
        <v>1184555</v>
      </c>
      <c r="D128" s="89" t="s">
        <v>119</v>
      </c>
      <c r="E128" s="89" t="s">
        <v>316</v>
      </c>
      <c r="F128" s="88" t="s">
        <v>477</v>
      </c>
      <c r="G128" s="89" t="s">
        <v>478</v>
      </c>
      <c r="H128" s="88" t="s">
        <v>465</v>
      </c>
      <c r="I128" s="88" t="s">
        <v>327</v>
      </c>
      <c r="J128" s="102"/>
      <c r="K128" s="91">
        <v>5.3200000000092995</v>
      </c>
      <c r="L128" s="89" t="s">
        <v>132</v>
      </c>
      <c r="M128" s="90">
        <v>7.4999999999999997E-3</v>
      </c>
      <c r="N128" s="90">
        <v>4.3100000000054609E-2</v>
      </c>
      <c r="O128" s="91">
        <v>207870.31087200006</v>
      </c>
      <c r="P128" s="103">
        <v>88.98</v>
      </c>
      <c r="Q128" s="91"/>
      <c r="R128" s="91">
        <v>184.96299582900002</v>
      </c>
      <c r="S128" s="92">
        <v>2.39548435535673E-4</v>
      </c>
      <c r="T128" s="92">
        <f t="shared" si="1"/>
        <v>6.6367085536239382E-3</v>
      </c>
      <c r="U128" s="92">
        <f>R128/'סכום נכסי הקרן'!$C$42</f>
        <v>1.6182489261054812E-3</v>
      </c>
    </row>
    <row r="129" spans="2:21">
      <c r="B129" s="86" t="s">
        <v>480</v>
      </c>
      <c r="C129" s="87">
        <v>1130632</v>
      </c>
      <c r="D129" s="89" t="s">
        <v>119</v>
      </c>
      <c r="E129" s="89" t="s">
        <v>316</v>
      </c>
      <c r="F129" s="88" t="s">
        <v>451</v>
      </c>
      <c r="G129" s="89" t="s">
        <v>332</v>
      </c>
      <c r="H129" s="88" t="s">
        <v>465</v>
      </c>
      <c r="I129" s="88" t="s">
        <v>327</v>
      </c>
      <c r="J129" s="102"/>
      <c r="K129" s="91">
        <v>0.85000000059151526</v>
      </c>
      <c r="L129" s="89" t="s">
        <v>132</v>
      </c>
      <c r="M129" s="90">
        <v>3.4500000000000003E-2</v>
      </c>
      <c r="N129" s="90">
        <v>3.1200000013013332E-2</v>
      </c>
      <c r="O129" s="91">
        <v>610.03996200000006</v>
      </c>
      <c r="P129" s="103">
        <v>110.85</v>
      </c>
      <c r="Q129" s="91"/>
      <c r="R129" s="91">
        <v>0.67622927600000016</v>
      </c>
      <c r="S129" s="92">
        <v>4.7202037756448419E-6</v>
      </c>
      <c r="T129" s="92">
        <f t="shared" si="1"/>
        <v>2.4263970207258443E-5</v>
      </c>
      <c r="U129" s="92">
        <f>R129/'סכום נכסי הקרן'!$C$42</f>
        <v>5.916357997898047E-6</v>
      </c>
    </row>
    <row r="130" spans="2:21">
      <c r="B130" s="86" t="s">
        <v>481</v>
      </c>
      <c r="C130" s="87">
        <v>1138668</v>
      </c>
      <c r="D130" s="89" t="s">
        <v>119</v>
      </c>
      <c r="E130" s="89" t="s">
        <v>316</v>
      </c>
      <c r="F130" s="88" t="s">
        <v>451</v>
      </c>
      <c r="G130" s="89" t="s">
        <v>332</v>
      </c>
      <c r="H130" s="88" t="s">
        <v>465</v>
      </c>
      <c r="I130" s="88" t="s">
        <v>327</v>
      </c>
      <c r="J130" s="102"/>
      <c r="K130" s="91">
        <v>1.9599999998933921</v>
      </c>
      <c r="L130" s="89" t="s">
        <v>132</v>
      </c>
      <c r="M130" s="90">
        <v>2.0499999999999997E-2</v>
      </c>
      <c r="N130" s="90">
        <v>3.3799999998134364E-2</v>
      </c>
      <c r="O130" s="91">
        <v>10317.307485000001</v>
      </c>
      <c r="P130" s="103">
        <v>109.1</v>
      </c>
      <c r="Q130" s="91"/>
      <c r="R130" s="91">
        <v>11.256182695000001</v>
      </c>
      <c r="S130" s="92">
        <v>2.7884871063680047E-5</v>
      </c>
      <c r="T130" s="92">
        <f t="shared" si="1"/>
        <v>4.038862132300495E-4</v>
      </c>
      <c r="U130" s="92">
        <f>R130/'סכום נכסי הקרן'!$C$42</f>
        <v>9.8480809507816742E-5</v>
      </c>
    </row>
    <row r="131" spans="2:21">
      <c r="B131" s="86" t="s">
        <v>482</v>
      </c>
      <c r="C131" s="87">
        <v>1141696</v>
      </c>
      <c r="D131" s="89" t="s">
        <v>119</v>
      </c>
      <c r="E131" s="89" t="s">
        <v>316</v>
      </c>
      <c r="F131" s="88" t="s">
        <v>451</v>
      </c>
      <c r="G131" s="89" t="s">
        <v>332</v>
      </c>
      <c r="H131" s="88" t="s">
        <v>465</v>
      </c>
      <c r="I131" s="88" t="s">
        <v>327</v>
      </c>
      <c r="J131" s="102"/>
      <c r="K131" s="91">
        <v>2.4299999999838997</v>
      </c>
      <c r="L131" s="89" t="s">
        <v>132</v>
      </c>
      <c r="M131" s="90">
        <v>2.0499999999999997E-2</v>
      </c>
      <c r="N131" s="90">
        <v>3.649999999975017E-2</v>
      </c>
      <c r="O131" s="91">
        <v>66413.385781999998</v>
      </c>
      <c r="P131" s="103">
        <v>108.48</v>
      </c>
      <c r="Q131" s="91"/>
      <c r="R131" s="91">
        <v>72.045243111999994</v>
      </c>
      <c r="S131" s="92">
        <v>8.669157871307353E-5</v>
      </c>
      <c r="T131" s="92">
        <f t="shared" si="1"/>
        <v>2.5850753501601709E-3</v>
      </c>
      <c r="U131" s="92">
        <f>R131/'סכום נכסי הקרן'!$C$42</f>
        <v>6.3032682172161714E-4</v>
      </c>
    </row>
    <row r="132" spans="2:21">
      <c r="B132" s="86" t="s">
        <v>483</v>
      </c>
      <c r="C132" s="87">
        <v>1165141</v>
      </c>
      <c r="D132" s="89" t="s">
        <v>119</v>
      </c>
      <c r="E132" s="89" t="s">
        <v>316</v>
      </c>
      <c r="F132" s="88" t="s">
        <v>451</v>
      </c>
      <c r="G132" s="89" t="s">
        <v>332</v>
      </c>
      <c r="H132" s="88" t="s">
        <v>465</v>
      </c>
      <c r="I132" s="88" t="s">
        <v>327</v>
      </c>
      <c r="J132" s="102"/>
      <c r="K132" s="91">
        <v>5.5000000000048495</v>
      </c>
      <c r="L132" s="89" t="s">
        <v>132</v>
      </c>
      <c r="M132" s="90">
        <v>8.3999999999999995E-3</v>
      </c>
      <c r="N132" s="90">
        <v>3.8299999999958298E-2</v>
      </c>
      <c r="O132" s="91">
        <v>109592.756719</v>
      </c>
      <c r="P132" s="103">
        <v>94.09</v>
      </c>
      <c r="Q132" s="91"/>
      <c r="R132" s="91">
        <v>103.11582112100001</v>
      </c>
      <c r="S132" s="92">
        <v>1.6182046338905217E-4</v>
      </c>
      <c r="T132" s="92">
        <f t="shared" si="1"/>
        <v>3.6999273772597425E-3</v>
      </c>
      <c r="U132" s="92">
        <f>R132/'סכום נכסי הקרן'!$C$42</f>
        <v>9.0216459808973519E-4</v>
      </c>
    </row>
    <row r="133" spans="2:21">
      <c r="B133" s="86" t="s">
        <v>484</v>
      </c>
      <c r="C133" s="87">
        <v>1178367</v>
      </c>
      <c r="D133" s="89" t="s">
        <v>119</v>
      </c>
      <c r="E133" s="89" t="s">
        <v>316</v>
      </c>
      <c r="F133" s="88" t="s">
        <v>451</v>
      </c>
      <c r="G133" s="89" t="s">
        <v>332</v>
      </c>
      <c r="H133" s="88" t="s">
        <v>465</v>
      </c>
      <c r="I133" s="88" t="s">
        <v>327</v>
      </c>
      <c r="J133" s="102"/>
      <c r="K133" s="91">
        <v>6.3200000000336534</v>
      </c>
      <c r="L133" s="89" t="s">
        <v>132</v>
      </c>
      <c r="M133" s="90">
        <v>5.0000000000000001E-3</v>
      </c>
      <c r="N133" s="90">
        <v>3.4100000000028052E-2</v>
      </c>
      <c r="O133" s="91">
        <v>19642.269783000003</v>
      </c>
      <c r="P133" s="103">
        <v>90.77</v>
      </c>
      <c r="Q133" s="91"/>
      <c r="R133" s="91">
        <v>17.829287794999999</v>
      </c>
      <c r="S133" s="92">
        <v>1.0904448202639418E-4</v>
      </c>
      <c r="T133" s="92">
        <f t="shared" si="1"/>
        <v>6.3973762040216142E-4</v>
      </c>
      <c r="U133" s="92">
        <f>R133/'סכום נכסי הקרן'!$C$42</f>
        <v>1.5598917879854442E-4</v>
      </c>
    </row>
    <row r="134" spans="2:21">
      <c r="B134" s="86" t="s">
        <v>485</v>
      </c>
      <c r="C134" s="87">
        <v>1178375</v>
      </c>
      <c r="D134" s="89" t="s">
        <v>119</v>
      </c>
      <c r="E134" s="89" t="s">
        <v>316</v>
      </c>
      <c r="F134" s="88" t="s">
        <v>451</v>
      </c>
      <c r="G134" s="89" t="s">
        <v>332</v>
      </c>
      <c r="H134" s="88" t="s">
        <v>465</v>
      </c>
      <c r="I134" s="88" t="s">
        <v>327</v>
      </c>
      <c r="J134" s="102"/>
      <c r="K134" s="91">
        <v>6.1899999999438355</v>
      </c>
      <c r="L134" s="89" t="s">
        <v>132</v>
      </c>
      <c r="M134" s="90">
        <v>9.7000000000000003E-3</v>
      </c>
      <c r="N134" s="90">
        <v>3.979999999969365E-2</v>
      </c>
      <c r="O134" s="91">
        <v>53977.768173999997</v>
      </c>
      <c r="P134" s="103">
        <v>90.71</v>
      </c>
      <c r="Q134" s="91"/>
      <c r="R134" s="91">
        <v>48.96323622500001</v>
      </c>
      <c r="S134" s="92">
        <v>1.2942609615164435E-4</v>
      </c>
      <c r="T134" s="92">
        <f t="shared" si="1"/>
        <v>1.7568634591536927E-3</v>
      </c>
      <c r="U134" s="92">
        <f>R134/'סכום נכסי הקרן'!$C$42</f>
        <v>4.2838138560973824E-4</v>
      </c>
    </row>
    <row r="135" spans="2:21">
      <c r="B135" s="86" t="s">
        <v>486</v>
      </c>
      <c r="C135" s="87">
        <v>1171214</v>
      </c>
      <c r="D135" s="89" t="s">
        <v>119</v>
      </c>
      <c r="E135" s="89" t="s">
        <v>316</v>
      </c>
      <c r="F135" s="88" t="s">
        <v>487</v>
      </c>
      <c r="G135" s="89" t="s">
        <v>488</v>
      </c>
      <c r="H135" s="88" t="s">
        <v>473</v>
      </c>
      <c r="I135" s="88" t="s">
        <v>130</v>
      </c>
      <c r="J135" s="102"/>
      <c r="K135" s="91">
        <v>1.5399999999986591</v>
      </c>
      <c r="L135" s="89" t="s">
        <v>132</v>
      </c>
      <c r="M135" s="90">
        <v>1.8500000000000003E-2</v>
      </c>
      <c r="N135" s="90">
        <v>3.5100000000080428E-2</v>
      </c>
      <c r="O135" s="91">
        <v>83083.141441000014</v>
      </c>
      <c r="P135" s="103">
        <v>107.74</v>
      </c>
      <c r="Q135" s="91"/>
      <c r="R135" s="91">
        <v>89.513776628000016</v>
      </c>
      <c r="S135" s="92">
        <v>1.4079979230104394E-4</v>
      </c>
      <c r="T135" s="92">
        <f t="shared" si="1"/>
        <v>3.211868646220781E-3</v>
      </c>
      <c r="U135" s="92">
        <f>R135/'סכום נכסי הקרן'!$C$42</f>
        <v>7.8315974636260352E-4</v>
      </c>
    </row>
    <row r="136" spans="2:21">
      <c r="B136" s="86" t="s">
        <v>489</v>
      </c>
      <c r="C136" s="87">
        <v>1175660</v>
      </c>
      <c r="D136" s="89" t="s">
        <v>119</v>
      </c>
      <c r="E136" s="89" t="s">
        <v>316</v>
      </c>
      <c r="F136" s="88" t="s">
        <v>487</v>
      </c>
      <c r="G136" s="89" t="s">
        <v>488</v>
      </c>
      <c r="H136" s="88" t="s">
        <v>473</v>
      </c>
      <c r="I136" s="88" t="s">
        <v>130</v>
      </c>
      <c r="J136" s="102"/>
      <c r="K136" s="91">
        <v>1.1299999999945165</v>
      </c>
      <c r="L136" s="89" t="s">
        <v>132</v>
      </c>
      <c r="M136" s="90">
        <v>0.01</v>
      </c>
      <c r="N136" s="90">
        <v>4.0099999999890328E-2</v>
      </c>
      <c r="O136" s="91">
        <v>164853.40826200004</v>
      </c>
      <c r="P136" s="103">
        <v>106.2</v>
      </c>
      <c r="Q136" s="91"/>
      <c r="R136" s="91">
        <v>175.07432199200005</v>
      </c>
      <c r="S136" s="92">
        <v>1.7329564274864957E-4</v>
      </c>
      <c r="T136" s="92">
        <f t="shared" si="1"/>
        <v>6.2818903050122603E-3</v>
      </c>
      <c r="U136" s="92">
        <f>R136/'סכום נכסי הקרן'!$C$42</f>
        <v>1.5317325083452128E-3</v>
      </c>
    </row>
    <row r="137" spans="2:21">
      <c r="B137" s="86" t="s">
        <v>490</v>
      </c>
      <c r="C137" s="87">
        <v>1182831</v>
      </c>
      <c r="D137" s="89" t="s">
        <v>119</v>
      </c>
      <c r="E137" s="89" t="s">
        <v>316</v>
      </c>
      <c r="F137" s="88" t="s">
        <v>487</v>
      </c>
      <c r="G137" s="89" t="s">
        <v>488</v>
      </c>
      <c r="H137" s="88" t="s">
        <v>473</v>
      </c>
      <c r="I137" s="88" t="s">
        <v>130</v>
      </c>
      <c r="J137" s="102"/>
      <c r="K137" s="91">
        <v>4.1400000000053243</v>
      </c>
      <c r="L137" s="89" t="s">
        <v>132</v>
      </c>
      <c r="M137" s="90">
        <v>0.01</v>
      </c>
      <c r="N137" s="90">
        <v>4.6800000000075788E-2</v>
      </c>
      <c r="O137" s="91">
        <v>209857.48570100003</v>
      </c>
      <c r="P137" s="103">
        <v>93.07</v>
      </c>
      <c r="Q137" s="91"/>
      <c r="R137" s="91">
        <v>195.31435481400001</v>
      </c>
      <c r="S137" s="92">
        <v>1.7723581589837662E-4</v>
      </c>
      <c r="T137" s="92">
        <f t="shared" si="1"/>
        <v>7.0081285363587237E-3</v>
      </c>
      <c r="U137" s="92">
        <f>R137/'סכום נכסי הקרן'!$C$42</f>
        <v>1.7088133954261181E-3</v>
      </c>
    </row>
    <row r="138" spans="2:21">
      <c r="B138" s="86" t="s">
        <v>491</v>
      </c>
      <c r="C138" s="87">
        <v>1191659</v>
      </c>
      <c r="D138" s="89" t="s">
        <v>119</v>
      </c>
      <c r="E138" s="89" t="s">
        <v>316</v>
      </c>
      <c r="F138" s="88" t="s">
        <v>487</v>
      </c>
      <c r="G138" s="89" t="s">
        <v>488</v>
      </c>
      <c r="H138" s="88" t="s">
        <v>473</v>
      </c>
      <c r="I138" s="88" t="s">
        <v>130</v>
      </c>
      <c r="J138" s="102"/>
      <c r="K138" s="91">
        <v>2.8000000000054404</v>
      </c>
      <c r="L138" s="89" t="s">
        <v>132</v>
      </c>
      <c r="M138" s="90">
        <v>3.5400000000000001E-2</v>
      </c>
      <c r="N138" s="90">
        <v>4.4100000000089096E-2</v>
      </c>
      <c r="O138" s="91">
        <v>145385.20499999999</v>
      </c>
      <c r="P138" s="103">
        <v>101.14</v>
      </c>
      <c r="Q138" s="91"/>
      <c r="R138" s="91">
        <v>147.042596309</v>
      </c>
      <c r="S138" s="92">
        <v>2.1162021659073375E-4</v>
      </c>
      <c r="T138" s="92">
        <f t="shared" si="1"/>
        <v>5.2760761810606753E-3</v>
      </c>
      <c r="U138" s="92">
        <f>R138/'סכום נכסי הקרן'!$C$42</f>
        <v>1.2864817770836142E-3</v>
      </c>
    </row>
    <row r="139" spans="2:21">
      <c r="B139" s="86" t="s">
        <v>492</v>
      </c>
      <c r="C139" s="87">
        <v>1139542</v>
      </c>
      <c r="D139" s="89" t="s">
        <v>119</v>
      </c>
      <c r="E139" s="89" t="s">
        <v>316</v>
      </c>
      <c r="F139" s="88" t="s">
        <v>493</v>
      </c>
      <c r="G139" s="89" t="s">
        <v>340</v>
      </c>
      <c r="H139" s="88" t="s">
        <v>465</v>
      </c>
      <c r="I139" s="88" t="s">
        <v>327</v>
      </c>
      <c r="J139" s="102"/>
      <c r="K139" s="91">
        <v>2.8099999999064913</v>
      </c>
      <c r="L139" s="89" t="s">
        <v>132</v>
      </c>
      <c r="M139" s="90">
        <v>1.9400000000000001E-2</v>
      </c>
      <c r="N139" s="90">
        <v>2.5499999999403805E-2</v>
      </c>
      <c r="O139" s="91">
        <v>14530.682977000002</v>
      </c>
      <c r="P139" s="103">
        <v>109.66</v>
      </c>
      <c r="Q139" s="91"/>
      <c r="R139" s="91">
        <v>15.934345729000002</v>
      </c>
      <c r="S139" s="92">
        <v>4.0201474167737257E-5</v>
      </c>
      <c r="T139" s="92">
        <f t="shared" si="1"/>
        <v>5.7174467856167138E-4</v>
      </c>
      <c r="U139" s="92">
        <f>R139/'סכום נכסי הקרן'!$C$42</f>
        <v>1.3941025202677225E-4</v>
      </c>
    </row>
    <row r="140" spans="2:21">
      <c r="B140" s="86" t="s">
        <v>494</v>
      </c>
      <c r="C140" s="87">
        <v>1142595</v>
      </c>
      <c r="D140" s="89" t="s">
        <v>119</v>
      </c>
      <c r="E140" s="89" t="s">
        <v>316</v>
      </c>
      <c r="F140" s="88" t="s">
        <v>493</v>
      </c>
      <c r="G140" s="89" t="s">
        <v>340</v>
      </c>
      <c r="H140" s="88" t="s">
        <v>465</v>
      </c>
      <c r="I140" s="88" t="s">
        <v>327</v>
      </c>
      <c r="J140" s="102"/>
      <c r="K140" s="91">
        <v>3.7800000000043745</v>
      </c>
      <c r="L140" s="89" t="s">
        <v>132</v>
      </c>
      <c r="M140" s="90">
        <v>1.23E-2</v>
      </c>
      <c r="N140" s="90">
        <v>2.5400000000025184E-2</v>
      </c>
      <c r="O140" s="91">
        <v>142481.48554800003</v>
      </c>
      <c r="P140" s="103">
        <v>105.9</v>
      </c>
      <c r="Q140" s="91"/>
      <c r="R140" s="91">
        <v>150.88788915300003</v>
      </c>
      <c r="S140" s="92">
        <v>1.1204260178606645E-4</v>
      </c>
      <c r="T140" s="92">
        <f t="shared" ref="T140:T167" si="2">IFERROR(R140/$R$11,0)</f>
        <v>5.4140502001047731E-3</v>
      </c>
      <c r="U140" s="92">
        <f>R140/'סכום נכסי הקרן'!$C$42</f>
        <v>1.3201244037477984E-3</v>
      </c>
    </row>
    <row r="141" spans="2:21">
      <c r="B141" s="86" t="s">
        <v>495</v>
      </c>
      <c r="C141" s="87">
        <v>1142231</v>
      </c>
      <c r="D141" s="89" t="s">
        <v>119</v>
      </c>
      <c r="E141" s="89" t="s">
        <v>316</v>
      </c>
      <c r="F141" s="88" t="s">
        <v>496</v>
      </c>
      <c r="G141" s="89" t="s">
        <v>497</v>
      </c>
      <c r="H141" s="88" t="s">
        <v>498</v>
      </c>
      <c r="I141" s="88" t="s">
        <v>130</v>
      </c>
      <c r="J141" s="102"/>
      <c r="K141" s="91">
        <v>2.659999999997257</v>
      </c>
      <c r="L141" s="89" t="s">
        <v>132</v>
      </c>
      <c r="M141" s="90">
        <v>2.5699999999999997E-2</v>
      </c>
      <c r="N141" s="90">
        <v>3.9399999999949059E-2</v>
      </c>
      <c r="O141" s="91">
        <v>141514.578687</v>
      </c>
      <c r="P141" s="103">
        <v>108.2</v>
      </c>
      <c r="Q141" s="91"/>
      <c r="R141" s="91">
        <v>153.11876778700002</v>
      </c>
      <c r="S141" s="92">
        <v>1.1035015971598561E-4</v>
      </c>
      <c r="T141" s="92">
        <f t="shared" si="2"/>
        <v>5.4940969751151253E-3</v>
      </c>
      <c r="U141" s="92">
        <f>R141/'סכום נכסי הקרן'!$C$42</f>
        <v>1.339642453493704E-3</v>
      </c>
    </row>
    <row r="142" spans="2:21">
      <c r="B142" s="86" t="s">
        <v>499</v>
      </c>
      <c r="C142" s="87">
        <v>1171628</v>
      </c>
      <c r="D142" s="89" t="s">
        <v>119</v>
      </c>
      <c r="E142" s="89" t="s">
        <v>316</v>
      </c>
      <c r="F142" s="88" t="s">
        <v>496</v>
      </c>
      <c r="G142" s="89" t="s">
        <v>497</v>
      </c>
      <c r="H142" s="88" t="s">
        <v>498</v>
      </c>
      <c r="I142" s="88" t="s">
        <v>130</v>
      </c>
      <c r="J142" s="102"/>
      <c r="K142" s="91">
        <v>1.4900000000027378</v>
      </c>
      <c r="L142" s="89" t="s">
        <v>132</v>
      </c>
      <c r="M142" s="90">
        <v>1.2199999999999999E-2</v>
      </c>
      <c r="N142" s="90">
        <v>3.6300000000100391E-2</v>
      </c>
      <c r="O142" s="91">
        <v>20546.893636000004</v>
      </c>
      <c r="P142" s="103">
        <v>106.66</v>
      </c>
      <c r="Q142" s="91"/>
      <c r="R142" s="91">
        <v>21.915317506000004</v>
      </c>
      <c r="S142" s="92">
        <v>4.4667160078260879E-5</v>
      </c>
      <c r="T142" s="92">
        <f t="shared" si="2"/>
        <v>7.8634958574049277E-4</v>
      </c>
      <c r="U142" s="92">
        <f>R142/'סכום נכסי הקרן'!$C$42</f>
        <v>1.9173802230221422E-4</v>
      </c>
    </row>
    <row r="143" spans="2:21">
      <c r="B143" s="86" t="s">
        <v>500</v>
      </c>
      <c r="C143" s="87">
        <v>1178292</v>
      </c>
      <c r="D143" s="89" t="s">
        <v>119</v>
      </c>
      <c r="E143" s="89" t="s">
        <v>316</v>
      </c>
      <c r="F143" s="88" t="s">
        <v>496</v>
      </c>
      <c r="G143" s="89" t="s">
        <v>497</v>
      </c>
      <c r="H143" s="88" t="s">
        <v>498</v>
      </c>
      <c r="I143" s="88" t="s">
        <v>130</v>
      </c>
      <c r="J143" s="102"/>
      <c r="K143" s="91">
        <v>5.3399999999863548</v>
      </c>
      <c r="L143" s="89" t="s">
        <v>132</v>
      </c>
      <c r="M143" s="90">
        <v>1.09E-2</v>
      </c>
      <c r="N143" s="90">
        <v>3.9899999999912276E-2</v>
      </c>
      <c r="O143" s="91">
        <v>54761.760550000006</v>
      </c>
      <c r="P143" s="103">
        <v>93.67</v>
      </c>
      <c r="Q143" s="91"/>
      <c r="R143" s="91">
        <v>51.295340955000007</v>
      </c>
      <c r="S143" s="92">
        <v>9.8017097938771724E-5</v>
      </c>
      <c r="T143" s="92">
        <f t="shared" si="2"/>
        <v>1.8405423557901147E-3</v>
      </c>
      <c r="U143" s="92">
        <f>R143/'סכום נכסי הקרן'!$C$42</f>
        <v>4.4878506667023015E-4</v>
      </c>
    </row>
    <row r="144" spans="2:21">
      <c r="B144" s="86" t="s">
        <v>501</v>
      </c>
      <c r="C144" s="87">
        <v>1184530</v>
      </c>
      <c r="D144" s="89" t="s">
        <v>119</v>
      </c>
      <c r="E144" s="89" t="s">
        <v>316</v>
      </c>
      <c r="F144" s="88" t="s">
        <v>496</v>
      </c>
      <c r="G144" s="89" t="s">
        <v>497</v>
      </c>
      <c r="H144" s="88" t="s">
        <v>498</v>
      </c>
      <c r="I144" s="88" t="s">
        <v>130</v>
      </c>
      <c r="J144" s="102"/>
      <c r="K144" s="91">
        <v>6.2599999999513081</v>
      </c>
      <c r="L144" s="89" t="s">
        <v>132</v>
      </c>
      <c r="M144" s="90">
        <v>1.54E-2</v>
      </c>
      <c r="N144" s="90">
        <v>4.1699999999763648E-2</v>
      </c>
      <c r="O144" s="91">
        <v>61331.443809000004</v>
      </c>
      <c r="P144" s="103">
        <v>91.75</v>
      </c>
      <c r="Q144" s="91"/>
      <c r="R144" s="91">
        <v>56.271599349000006</v>
      </c>
      <c r="S144" s="92">
        <v>1.7523269659714286E-4</v>
      </c>
      <c r="T144" s="92">
        <f t="shared" si="2"/>
        <v>2.0190968634119285E-3</v>
      </c>
      <c r="U144" s="92">
        <f>R144/'סכום נכסי הקרן'!$C$42</f>
        <v>4.9232255786419191E-4</v>
      </c>
    </row>
    <row r="145" spans="2:21">
      <c r="B145" s="86" t="s">
        <v>502</v>
      </c>
      <c r="C145" s="87">
        <v>1182989</v>
      </c>
      <c r="D145" s="89" t="s">
        <v>119</v>
      </c>
      <c r="E145" s="89" t="s">
        <v>316</v>
      </c>
      <c r="F145" s="88" t="s">
        <v>503</v>
      </c>
      <c r="G145" s="89" t="s">
        <v>504</v>
      </c>
      <c r="H145" s="88" t="s">
        <v>505</v>
      </c>
      <c r="I145" s="88" t="s">
        <v>327</v>
      </c>
      <c r="J145" s="102"/>
      <c r="K145" s="91">
        <v>4.4800000000018532</v>
      </c>
      <c r="L145" s="89" t="s">
        <v>132</v>
      </c>
      <c r="M145" s="90">
        <v>7.4999999999999997E-3</v>
      </c>
      <c r="N145" s="90">
        <v>3.7900000000011203E-2</v>
      </c>
      <c r="O145" s="91">
        <v>274644.14459900005</v>
      </c>
      <c r="P145" s="103">
        <v>94.32</v>
      </c>
      <c r="Q145" s="91"/>
      <c r="R145" s="91">
        <v>259.04435834899999</v>
      </c>
      <c r="S145" s="92">
        <v>1.7846098862867694E-4</v>
      </c>
      <c r="T145" s="92">
        <f t="shared" si="2"/>
        <v>9.2948424689890449E-3</v>
      </c>
      <c r="U145" s="92">
        <f>R145/'סכום נכסי הקרן'!$C$42</f>
        <v>2.2663898410226081E-3</v>
      </c>
    </row>
    <row r="146" spans="2:21">
      <c r="B146" s="86" t="s">
        <v>506</v>
      </c>
      <c r="C146" s="87">
        <v>1260769</v>
      </c>
      <c r="D146" s="89" t="s">
        <v>119</v>
      </c>
      <c r="E146" s="89" t="s">
        <v>316</v>
      </c>
      <c r="F146" s="88" t="s">
        <v>507</v>
      </c>
      <c r="G146" s="89" t="s">
        <v>497</v>
      </c>
      <c r="H146" s="88" t="s">
        <v>498</v>
      </c>
      <c r="I146" s="88" t="s">
        <v>130</v>
      </c>
      <c r="J146" s="102"/>
      <c r="K146" s="91">
        <v>3.53999999999757</v>
      </c>
      <c r="L146" s="89" t="s">
        <v>132</v>
      </c>
      <c r="M146" s="90">
        <v>1.3300000000000001E-2</v>
      </c>
      <c r="N146" s="90">
        <v>3.5499999999885262E-2</v>
      </c>
      <c r="O146" s="91">
        <v>72133.215616000016</v>
      </c>
      <c r="P146" s="103">
        <v>102.71</v>
      </c>
      <c r="Q146" s="91"/>
      <c r="R146" s="91">
        <v>74.088028667000017</v>
      </c>
      <c r="S146" s="92">
        <v>2.1991834029268297E-4</v>
      </c>
      <c r="T146" s="92">
        <f t="shared" si="2"/>
        <v>2.6583731052344994E-3</v>
      </c>
      <c r="U146" s="92">
        <f>R146/'סכום נכסי הקרן'!$C$42</f>
        <v>6.4819923731386216E-4</v>
      </c>
    </row>
    <row r="147" spans="2:21">
      <c r="B147" s="86" t="s">
        <v>508</v>
      </c>
      <c r="C147" s="87">
        <v>6120224</v>
      </c>
      <c r="D147" s="89" t="s">
        <v>119</v>
      </c>
      <c r="E147" s="89" t="s">
        <v>316</v>
      </c>
      <c r="F147" s="88" t="s">
        <v>509</v>
      </c>
      <c r="G147" s="89" t="s">
        <v>332</v>
      </c>
      <c r="H147" s="88" t="s">
        <v>505</v>
      </c>
      <c r="I147" s="88" t="s">
        <v>327</v>
      </c>
      <c r="J147" s="102"/>
      <c r="K147" s="91">
        <v>3.7600000001853453</v>
      </c>
      <c r="L147" s="89" t="s">
        <v>132</v>
      </c>
      <c r="M147" s="90">
        <v>1.8000000000000002E-2</v>
      </c>
      <c r="N147" s="90">
        <v>3.2900000001621771E-2</v>
      </c>
      <c r="O147" s="91">
        <v>8178.6115180000015</v>
      </c>
      <c r="P147" s="103">
        <v>105.55</v>
      </c>
      <c r="Q147" s="91"/>
      <c r="R147" s="91">
        <v>8.632524440000001</v>
      </c>
      <c r="S147" s="92">
        <v>9.7594696008170532E-6</v>
      </c>
      <c r="T147" s="92">
        <f t="shared" si="2"/>
        <v>3.0974600369947656E-4</v>
      </c>
      <c r="U147" s="92">
        <f>R147/'סכום נכסי הקרן'!$C$42</f>
        <v>7.5526314558206666E-5</v>
      </c>
    </row>
    <row r="148" spans="2:21">
      <c r="B148" s="86" t="s">
        <v>510</v>
      </c>
      <c r="C148" s="87">
        <v>1193630</v>
      </c>
      <c r="D148" s="89" t="s">
        <v>119</v>
      </c>
      <c r="E148" s="89" t="s">
        <v>316</v>
      </c>
      <c r="F148" s="88" t="s">
        <v>511</v>
      </c>
      <c r="G148" s="89" t="s">
        <v>332</v>
      </c>
      <c r="H148" s="88" t="s">
        <v>505</v>
      </c>
      <c r="I148" s="88" t="s">
        <v>327</v>
      </c>
      <c r="J148" s="102"/>
      <c r="K148" s="91">
        <v>4.9999999999955227</v>
      </c>
      <c r="L148" s="89" t="s">
        <v>132</v>
      </c>
      <c r="M148" s="90">
        <v>3.6200000000000003E-2</v>
      </c>
      <c r="N148" s="90">
        <v>4.1299999999948954E-2</v>
      </c>
      <c r="O148" s="91">
        <v>224440.86066600002</v>
      </c>
      <c r="P148" s="103">
        <v>99.51</v>
      </c>
      <c r="Q148" s="91"/>
      <c r="R148" s="91">
        <v>223.34109937800005</v>
      </c>
      <c r="S148" s="92">
        <v>1.2628904866634263E-4</v>
      </c>
      <c r="T148" s="92">
        <f t="shared" si="2"/>
        <v>8.0137639313979346E-3</v>
      </c>
      <c r="U148" s="92">
        <f>R148/'סכום נכסי הקרן'!$C$42</f>
        <v>1.954020546670879E-3</v>
      </c>
    </row>
    <row r="149" spans="2:21">
      <c r="B149" s="86" t="s">
        <v>512</v>
      </c>
      <c r="C149" s="87">
        <v>1132828</v>
      </c>
      <c r="D149" s="89" t="s">
        <v>119</v>
      </c>
      <c r="E149" s="89" t="s">
        <v>316</v>
      </c>
      <c r="F149" s="88" t="s">
        <v>513</v>
      </c>
      <c r="G149" s="89" t="s">
        <v>155</v>
      </c>
      <c r="H149" s="88" t="s">
        <v>505</v>
      </c>
      <c r="I149" s="88" t="s">
        <v>327</v>
      </c>
      <c r="J149" s="102"/>
      <c r="K149" s="91">
        <v>1.0100000000055478</v>
      </c>
      <c r="L149" s="89" t="s">
        <v>132</v>
      </c>
      <c r="M149" s="90">
        <v>1.9799999999999998E-2</v>
      </c>
      <c r="N149" s="90">
        <v>2.9800000000188929E-2</v>
      </c>
      <c r="O149" s="91">
        <v>30014.120121</v>
      </c>
      <c r="P149" s="103">
        <v>109.45</v>
      </c>
      <c r="Q149" s="91">
        <v>33.839416391999997</v>
      </c>
      <c r="R149" s="91">
        <v>66.689870863000024</v>
      </c>
      <c r="S149" s="92">
        <v>3.9507913137829139E-4</v>
      </c>
      <c r="T149" s="92">
        <f t="shared" si="2"/>
        <v>2.3929177531582424E-3</v>
      </c>
      <c r="U149" s="92">
        <f>R149/'סכום נכסי הקרן'!$C$42</f>
        <v>5.8347244767778734E-4</v>
      </c>
    </row>
    <row r="150" spans="2:21">
      <c r="B150" s="86" t="s">
        <v>514</v>
      </c>
      <c r="C150" s="87">
        <v>1166057</v>
      </c>
      <c r="D150" s="89" t="s">
        <v>119</v>
      </c>
      <c r="E150" s="89" t="s">
        <v>316</v>
      </c>
      <c r="F150" s="88" t="s">
        <v>515</v>
      </c>
      <c r="G150" s="89" t="s">
        <v>340</v>
      </c>
      <c r="H150" s="88" t="s">
        <v>516</v>
      </c>
      <c r="I150" s="88" t="s">
        <v>327</v>
      </c>
      <c r="J150" s="102"/>
      <c r="K150" s="91">
        <v>3.7200000000044424</v>
      </c>
      <c r="L150" s="89" t="s">
        <v>132</v>
      </c>
      <c r="M150" s="90">
        <v>2.75E-2</v>
      </c>
      <c r="N150" s="90">
        <v>3.5800000000004939E-2</v>
      </c>
      <c r="O150" s="91">
        <v>150854.08249600002</v>
      </c>
      <c r="P150" s="103">
        <v>107.45</v>
      </c>
      <c r="Q150" s="91"/>
      <c r="R150" s="91">
        <v>162.09270732400003</v>
      </c>
      <c r="S150" s="92">
        <v>1.6705888172969315E-4</v>
      </c>
      <c r="T150" s="92">
        <f t="shared" si="2"/>
        <v>5.816093388603007E-3</v>
      </c>
      <c r="U150" s="92">
        <f>R150/'סכום נכסי הקרן'!$C$42</f>
        <v>1.4181558229036132E-3</v>
      </c>
    </row>
    <row r="151" spans="2:21">
      <c r="B151" s="86" t="s">
        <v>517</v>
      </c>
      <c r="C151" s="87">
        <v>1180355</v>
      </c>
      <c r="D151" s="89" t="s">
        <v>119</v>
      </c>
      <c r="E151" s="89" t="s">
        <v>316</v>
      </c>
      <c r="F151" s="88" t="s">
        <v>515</v>
      </c>
      <c r="G151" s="89" t="s">
        <v>340</v>
      </c>
      <c r="H151" s="88" t="s">
        <v>516</v>
      </c>
      <c r="I151" s="88" t="s">
        <v>327</v>
      </c>
      <c r="J151" s="102"/>
      <c r="K151" s="91">
        <v>3.9700000000117011</v>
      </c>
      <c r="L151" s="89" t="s">
        <v>132</v>
      </c>
      <c r="M151" s="90">
        <v>2.5000000000000001E-2</v>
      </c>
      <c r="N151" s="90">
        <v>5.9700000000117007E-2</v>
      </c>
      <c r="O151" s="91">
        <v>14540.659739000002</v>
      </c>
      <c r="P151" s="103">
        <v>88.16</v>
      </c>
      <c r="Q151" s="91"/>
      <c r="R151" s="91">
        <v>12.819045305000001</v>
      </c>
      <c r="S151" s="92">
        <v>1.7091236189226901E-5</v>
      </c>
      <c r="T151" s="92">
        <f t="shared" si="2"/>
        <v>4.5996372000613617E-4</v>
      </c>
      <c r="U151" s="92">
        <f>R151/'סכום נכסי הקרן'!$C$42</f>
        <v>1.1215435933840602E-4</v>
      </c>
    </row>
    <row r="152" spans="2:21">
      <c r="B152" s="86" t="s">
        <v>518</v>
      </c>
      <c r="C152" s="87">
        <v>1260603</v>
      </c>
      <c r="D152" s="89" t="s">
        <v>119</v>
      </c>
      <c r="E152" s="89" t="s">
        <v>316</v>
      </c>
      <c r="F152" s="88" t="s">
        <v>507</v>
      </c>
      <c r="G152" s="89" t="s">
        <v>497</v>
      </c>
      <c r="H152" s="88" t="s">
        <v>519</v>
      </c>
      <c r="I152" s="88" t="s">
        <v>130</v>
      </c>
      <c r="J152" s="102"/>
      <c r="K152" s="91">
        <v>2.6299999999900581</v>
      </c>
      <c r="L152" s="89" t="s">
        <v>132</v>
      </c>
      <c r="M152" s="90">
        <v>0.04</v>
      </c>
      <c r="N152" s="90">
        <v>9.3299999999747654E-2</v>
      </c>
      <c r="O152" s="91">
        <v>108294.12068300002</v>
      </c>
      <c r="P152" s="103">
        <v>96.6</v>
      </c>
      <c r="Q152" s="91"/>
      <c r="R152" s="91">
        <v>104.612118908</v>
      </c>
      <c r="S152" s="92">
        <v>4.1723764101404077E-5</v>
      </c>
      <c r="T152" s="92">
        <f t="shared" si="2"/>
        <v>3.7536164531597254E-3</v>
      </c>
      <c r="U152" s="92">
        <f>R152/'סכום נכסי הקרן'!$C$42</f>
        <v>9.1525576952158915E-4</v>
      </c>
    </row>
    <row r="153" spans="2:21">
      <c r="B153" s="86" t="s">
        <v>520</v>
      </c>
      <c r="C153" s="87">
        <v>1260652</v>
      </c>
      <c r="D153" s="89" t="s">
        <v>119</v>
      </c>
      <c r="E153" s="89" t="s">
        <v>316</v>
      </c>
      <c r="F153" s="88" t="s">
        <v>507</v>
      </c>
      <c r="G153" s="89" t="s">
        <v>497</v>
      </c>
      <c r="H153" s="88" t="s">
        <v>519</v>
      </c>
      <c r="I153" s="88" t="s">
        <v>130</v>
      </c>
      <c r="J153" s="102"/>
      <c r="K153" s="91">
        <v>3.3000000000061496</v>
      </c>
      <c r="L153" s="89" t="s">
        <v>132</v>
      </c>
      <c r="M153" s="90">
        <v>3.2799999999999996E-2</v>
      </c>
      <c r="N153" s="90">
        <v>9.4300000000262396E-2</v>
      </c>
      <c r="O153" s="91">
        <v>105825.09765000001</v>
      </c>
      <c r="P153" s="103">
        <v>92.19</v>
      </c>
      <c r="Q153" s="91"/>
      <c r="R153" s="91">
        <v>97.560157408000009</v>
      </c>
      <c r="S153" s="92">
        <v>7.5154457661049377E-5</v>
      </c>
      <c r="T153" s="92">
        <f t="shared" si="2"/>
        <v>3.5005830666863286E-3</v>
      </c>
      <c r="U153" s="92">
        <f>R153/'סכום נכסי הקרן'!$C$42</f>
        <v>8.535578657156705E-4</v>
      </c>
    </row>
    <row r="154" spans="2:21">
      <c r="B154" s="86" t="s">
        <v>521</v>
      </c>
      <c r="C154" s="87">
        <v>1260736</v>
      </c>
      <c r="D154" s="89" t="s">
        <v>119</v>
      </c>
      <c r="E154" s="89" t="s">
        <v>316</v>
      </c>
      <c r="F154" s="88" t="s">
        <v>507</v>
      </c>
      <c r="G154" s="89" t="s">
        <v>497</v>
      </c>
      <c r="H154" s="88" t="s">
        <v>519</v>
      </c>
      <c r="I154" s="88" t="s">
        <v>130</v>
      </c>
      <c r="J154" s="102"/>
      <c r="K154" s="91">
        <v>3.9100000000024133</v>
      </c>
      <c r="L154" s="89" t="s">
        <v>132</v>
      </c>
      <c r="M154" s="90">
        <v>1.7899999999999999E-2</v>
      </c>
      <c r="N154" s="90">
        <v>8.4999999999758685E-2</v>
      </c>
      <c r="O154" s="91">
        <v>49257.761921000005</v>
      </c>
      <c r="P154" s="103">
        <v>84.13</v>
      </c>
      <c r="Q154" s="91"/>
      <c r="R154" s="91">
        <v>41.440553390000005</v>
      </c>
      <c r="S154" s="92">
        <v>4.789180982429556E-5</v>
      </c>
      <c r="T154" s="92">
        <f t="shared" si="2"/>
        <v>1.4869399899025708E-3</v>
      </c>
      <c r="U154" s="92">
        <f>R154/'סכום נכסי הקרן'!$C$42</f>
        <v>3.6256512130990241E-4</v>
      </c>
    </row>
    <row r="155" spans="2:21">
      <c r="B155" s="86" t="s">
        <v>522</v>
      </c>
      <c r="C155" s="87">
        <v>6120323</v>
      </c>
      <c r="D155" s="89" t="s">
        <v>119</v>
      </c>
      <c r="E155" s="89" t="s">
        <v>316</v>
      </c>
      <c r="F155" s="88" t="s">
        <v>509</v>
      </c>
      <c r="G155" s="89" t="s">
        <v>332</v>
      </c>
      <c r="H155" s="88" t="s">
        <v>516</v>
      </c>
      <c r="I155" s="88" t="s">
        <v>327</v>
      </c>
      <c r="J155" s="102"/>
      <c r="K155" s="91">
        <v>3.0099999999947959</v>
      </c>
      <c r="L155" s="89" t="s">
        <v>132</v>
      </c>
      <c r="M155" s="90">
        <v>3.3000000000000002E-2</v>
      </c>
      <c r="N155" s="90">
        <v>4.9799999999955394E-2</v>
      </c>
      <c r="O155" s="91">
        <v>128060.12919900002</v>
      </c>
      <c r="P155" s="103">
        <v>105.04</v>
      </c>
      <c r="Q155" s="91"/>
      <c r="R155" s="91">
        <v>134.51436017000003</v>
      </c>
      <c r="S155" s="92">
        <v>2.0282126405857519E-4</v>
      </c>
      <c r="T155" s="92">
        <f t="shared" si="2"/>
        <v>4.8265470653969609E-3</v>
      </c>
      <c r="U155" s="92">
        <f>R155/'סכום נכסי הקרן'!$C$42</f>
        <v>1.176871719206546E-3</v>
      </c>
    </row>
    <row r="156" spans="2:21">
      <c r="B156" s="86" t="s">
        <v>523</v>
      </c>
      <c r="C156" s="87">
        <v>1168350</v>
      </c>
      <c r="D156" s="89" t="s">
        <v>119</v>
      </c>
      <c r="E156" s="89" t="s">
        <v>316</v>
      </c>
      <c r="F156" s="88" t="s">
        <v>524</v>
      </c>
      <c r="G156" s="89" t="s">
        <v>332</v>
      </c>
      <c r="H156" s="88" t="s">
        <v>516</v>
      </c>
      <c r="I156" s="88" t="s">
        <v>327</v>
      </c>
      <c r="J156" s="102"/>
      <c r="K156" s="91">
        <v>2.5000000000035847</v>
      </c>
      <c r="L156" s="89" t="s">
        <v>132</v>
      </c>
      <c r="M156" s="90">
        <v>1E-3</v>
      </c>
      <c r="N156" s="90">
        <v>2.750000000001792E-2</v>
      </c>
      <c r="O156" s="91">
        <v>134812.23904400002</v>
      </c>
      <c r="P156" s="103">
        <v>103.46</v>
      </c>
      <c r="Q156" s="91"/>
      <c r="R156" s="91">
        <v>139.47674196100002</v>
      </c>
      <c r="S156" s="92">
        <v>2.3805378510709685E-4</v>
      </c>
      <c r="T156" s="92">
        <f t="shared" si="2"/>
        <v>5.004603662777796E-3</v>
      </c>
      <c r="U156" s="92">
        <f>R156/'סכום נכסי הקרן'!$C$42</f>
        <v>1.2202878034250093E-3</v>
      </c>
    </row>
    <row r="157" spans="2:21">
      <c r="B157" s="86" t="s">
        <v>525</v>
      </c>
      <c r="C157" s="87">
        <v>1175975</v>
      </c>
      <c r="D157" s="89" t="s">
        <v>119</v>
      </c>
      <c r="E157" s="89" t="s">
        <v>316</v>
      </c>
      <c r="F157" s="88" t="s">
        <v>524</v>
      </c>
      <c r="G157" s="89" t="s">
        <v>332</v>
      </c>
      <c r="H157" s="88" t="s">
        <v>516</v>
      </c>
      <c r="I157" s="88" t="s">
        <v>327</v>
      </c>
      <c r="J157" s="102"/>
      <c r="K157" s="91">
        <v>5.2100000000326556</v>
      </c>
      <c r="L157" s="89" t="s">
        <v>132</v>
      </c>
      <c r="M157" s="90">
        <v>3.0000000000000001E-3</v>
      </c>
      <c r="N157" s="90">
        <v>3.7300000000234895E-2</v>
      </c>
      <c r="O157" s="91">
        <v>76025.392170000021</v>
      </c>
      <c r="P157" s="103">
        <v>91.84</v>
      </c>
      <c r="Q157" s="91"/>
      <c r="R157" s="91">
        <v>69.821722131999991</v>
      </c>
      <c r="S157" s="92">
        <v>2.1013447478399316E-4</v>
      </c>
      <c r="T157" s="92">
        <f t="shared" si="2"/>
        <v>2.5052925771736696E-3</v>
      </c>
      <c r="U157" s="92">
        <f>R157/'סכום נכסי הקרן'!$C$42</f>
        <v>6.108731443958855E-4</v>
      </c>
    </row>
    <row r="158" spans="2:21">
      <c r="B158" s="86" t="s">
        <v>526</v>
      </c>
      <c r="C158" s="87">
        <v>1185834</v>
      </c>
      <c r="D158" s="89" t="s">
        <v>119</v>
      </c>
      <c r="E158" s="89" t="s">
        <v>316</v>
      </c>
      <c r="F158" s="88" t="s">
        <v>524</v>
      </c>
      <c r="G158" s="89" t="s">
        <v>332</v>
      </c>
      <c r="H158" s="88" t="s">
        <v>516</v>
      </c>
      <c r="I158" s="88" t="s">
        <v>327</v>
      </c>
      <c r="J158" s="102"/>
      <c r="K158" s="91">
        <v>3.7300000000142792</v>
      </c>
      <c r="L158" s="89" t="s">
        <v>132</v>
      </c>
      <c r="M158" s="90">
        <v>3.0000000000000001E-3</v>
      </c>
      <c r="N158" s="90">
        <v>3.6200000000101581E-2</v>
      </c>
      <c r="O158" s="91">
        <v>110420.75550800002</v>
      </c>
      <c r="P158" s="103">
        <v>94.5</v>
      </c>
      <c r="Q158" s="91"/>
      <c r="R158" s="91">
        <v>104.34761608700002</v>
      </c>
      <c r="S158" s="92">
        <v>2.1710726604011013E-4</v>
      </c>
      <c r="T158" s="92">
        <f t="shared" si="2"/>
        <v>3.7441257540784282E-3</v>
      </c>
      <c r="U158" s="92">
        <f>R158/'סכום נכסי הקרן'!$C$42</f>
        <v>9.1294162336431775E-4</v>
      </c>
    </row>
    <row r="159" spans="2:21">
      <c r="B159" s="86" t="s">
        <v>527</v>
      </c>
      <c r="C159" s="87">
        <v>1192129</v>
      </c>
      <c r="D159" s="89" t="s">
        <v>119</v>
      </c>
      <c r="E159" s="89" t="s">
        <v>316</v>
      </c>
      <c r="F159" s="88" t="s">
        <v>524</v>
      </c>
      <c r="G159" s="89" t="s">
        <v>332</v>
      </c>
      <c r="H159" s="88" t="s">
        <v>516</v>
      </c>
      <c r="I159" s="88" t="s">
        <v>327</v>
      </c>
      <c r="J159" s="102"/>
      <c r="K159" s="91">
        <v>3.2400000000091596</v>
      </c>
      <c r="L159" s="89" t="s">
        <v>132</v>
      </c>
      <c r="M159" s="90">
        <v>3.0000000000000001E-3</v>
      </c>
      <c r="N159" s="90">
        <v>3.5500000000114496E-2</v>
      </c>
      <c r="O159" s="91">
        <v>42502.326216000009</v>
      </c>
      <c r="P159" s="103">
        <v>92.47</v>
      </c>
      <c r="Q159" s="91"/>
      <c r="R159" s="91">
        <v>39.301902561000013</v>
      </c>
      <c r="S159" s="92">
        <v>1.7000930486400003E-4</v>
      </c>
      <c r="T159" s="92">
        <f t="shared" si="2"/>
        <v>1.4102024663432027E-3</v>
      </c>
      <c r="U159" s="92">
        <f>R159/'סכום נכסי הקרן'!$C$42</f>
        <v>3.4385397645721286E-4</v>
      </c>
    </row>
    <row r="160" spans="2:21">
      <c r="B160" s="86" t="s">
        <v>528</v>
      </c>
      <c r="C160" s="87">
        <v>1188192</v>
      </c>
      <c r="D160" s="89" t="s">
        <v>119</v>
      </c>
      <c r="E160" s="89" t="s">
        <v>316</v>
      </c>
      <c r="F160" s="88" t="s">
        <v>529</v>
      </c>
      <c r="G160" s="89" t="s">
        <v>530</v>
      </c>
      <c r="H160" s="88" t="s">
        <v>519</v>
      </c>
      <c r="I160" s="88" t="s">
        <v>130</v>
      </c>
      <c r="J160" s="102"/>
      <c r="K160" s="91">
        <v>4.2699999999679044</v>
      </c>
      <c r="L160" s="89" t="s">
        <v>132</v>
      </c>
      <c r="M160" s="90">
        <v>3.2500000000000001E-2</v>
      </c>
      <c r="N160" s="90">
        <v>4.939999999954689E-2</v>
      </c>
      <c r="O160" s="91">
        <v>54476.322315000005</v>
      </c>
      <c r="P160" s="103">
        <v>97.23</v>
      </c>
      <c r="Q160" s="91"/>
      <c r="R160" s="91">
        <v>52.967326710000009</v>
      </c>
      <c r="S160" s="92">
        <v>2.0952431659615386E-4</v>
      </c>
      <c r="T160" s="92">
        <f t="shared" si="2"/>
        <v>1.9005353403977207E-3</v>
      </c>
      <c r="U160" s="92">
        <f>R160/'סכום נכסי הקרן'!$C$42</f>
        <v>4.6341333942481858E-4</v>
      </c>
    </row>
    <row r="161" spans="2:21">
      <c r="B161" s="86" t="s">
        <v>535</v>
      </c>
      <c r="C161" s="87">
        <v>3660156</v>
      </c>
      <c r="D161" s="89" t="s">
        <v>119</v>
      </c>
      <c r="E161" s="89" t="s">
        <v>316</v>
      </c>
      <c r="F161" s="88" t="s">
        <v>536</v>
      </c>
      <c r="G161" s="89" t="s">
        <v>332</v>
      </c>
      <c r="H161" s="88" t="s">
        <v>534</v>
      </c>
      <c r="I161" s="88"/>
      <c r="J161" s="102"/>
      <c r="K161" s="91">
        <v>3.4199999999901678</v>
      </c>
      <c r="L161" s="89" t="s">
        <v>132</v>
      </c>
      <c r="M161" s="90">
        <v>1.9E-2</v>
      </c>
      <c r="N161" s="90">
        <v>3.4999999999865937E-2</v>
      </c>
      <c r="O161" s="91">
        <v>110769.68</v>
      </c>
      <c r="P161" s="103">
        <v>101</v>
      </c>
      <c r="Q161" s="91"/>
      <c r="R161" s="91">
        <v>111.87737440500001</v>
      </c>
      <c r="S161" s="92">
        <v>2.036915031141334E-4</v>
      </c>
      <c r="T161" s="92">
        <f t="shared" si="2"/>
        <v>4.0143031006974889E-3</v>
      </c>
      <c r="U161" s="92">
        <f>R161/'סכום נכסי הקרן'!$C$42</f>
        <v>9.7881979135853894E-4</v>
      </c>
    </row>
    <row r="162" spans="2:21">
      <c r="B162" s="86" t="s">
        <v>537</v>
      </c>
      <c r="C162" s="87">
        <v>1155928</v>
      </c>
      <c r="D162" s="89" t="s">
        <v>119</v>
      </c>
      <c r="E162" s="89" t="s">
        <v>316</v>
      </c>
      <c r="F162" s="88" t="s">
        <v>538</v>
      </c>
      <c r="G162" s="89" t="s">
        <v>332</v>
      </c>
      <c r="H162" s="88" t="s">
        <v>534</v>
      </c>
      <c r="I162" s="88"/>
      <c r="J162" s="102"/>
      <c r="K162" s="91">
        <v>3.7499999999940914</v>
      </c>
      <c r="L162" s="89" t="s">
        <v>132</v>
      </c>
      <c r="M162" s="90">
        <v>2.75E-2</v>
      </c>
      <c r="N162" s="90">
        <v>2.8599999999910187E-2</v>
      </c>
      <c r="O162" s="91">
        <v>116016.44059700001</v>
      </c>
      <c r="P162" s="103">
        <v>109.41</v>
      </c>
      <c r="Q162" s="91"/>
      <c r="R162" s="91">
        <v>126.93358594900003</v>
      </c>
      <c r="S162" s="92">
        <v>2.2713911712776363E-4</v>
      </c>
      <c r="T162" s="92">
        <f t="shared" si="2"/>
        <v>4.5545392030128772E-3</v>
      </c>
      <c r="U162" s="92">
        <f>R162/'סכום נכסי הקרן'!$C$42</f>
        <v>1.1105472109599189E-3</v>
      </c>
    </row>
    <row r="163" spans="2:21">
      <c r="B163" s="86" t="s">
        <v>539</v>
      </c>
      <c r="C163" s="87">
        <v>1177658</v>
      </c>
      <c r="D163" s="89" t="s">
        <v>119</v>
      </c>
      <c r="E163" s="89" t="s">
        <v>316</v>
      </c>
      <c r="F163" s="88" t="s">
        <v>538</v>
      </c>
      <c r="G163" s="89" t="s">
        <v>332</v>
      </c>
      <c r="H163" s="88" t="s">
        <v>534</v>
      </c>
      <c r="I163" s="88"/>
      <c r="J163" s="102"/>
      <c r="K163" s="91">
        <v>5.4100000000151773</v>
      </c>
      <c r="L163" s="89" t="s">
        <v>132</v>
      </c>
      <c r="M163" s="90">
        <v>8.5000000000000006E-3</v>
      </c>
      <c r="N163" s="90">
        <v>3.0200000000119579E-2</v>
      </c>
      <c r="O163" s="91">
        <v>89255.575979000016</v>
      </c>
      <c r="P163" s="103">
        <v>97.44</v>
      </c>
      <c r="Q163" s="91"/>
      <c r="R163" s="91">
        <v>86.970640648000014</v>
      </c>
      <c r="S163" s="92">
        <v>1.7260662454554598E-4</v>
      </c>
      <c r="T163" s="92">
        <f t="shared" si="2"/>
        <v>3.120617678772683E-3</v>
      </c>
      <c r="U163" s="92">
        <f>R163/'סכום נכסי הקרן'!$C$42</f>
        <v>7.6090974413848319E-4</v>
      </c>
    </row>
    <row r="164" spans="2:21">
      <c r="B164" s="86" t="s">
        <v>540</v>
      </c>
      <c r="C164" s="87">
        <v>1193929</v>
      </c>
      <c r="D164" s="89" t="s">
        <v>119</v>
      </c>
      <c r="E164" s="89" t="s">
        <v>316</v>
      </c>
      <c r="F164" s="88" t="s">
        <v>538</v>
      </c>
      <c r="G164" s="89" t="s">
        <v>332</v>
      </c>
      <c r="H164" s="88" t="s">
        <v>534</v>
      </c>
      <c r="I164" s="88"/>
      <c r="J164" s="102"/>
      <c r="K164" s="91">
        <v>6.7300000000371103</v>
      </c>
      <c r="L164" s="89" t="s">
        <v>132</v>
      </c>
      <c r="M164" s="90">
        <v>3.1800000000000002E-2</v>
      </c>
      <c r="N164" s="90">
        <v>3.6100000000097388E-2</v>
      </c>
      <c r="O164" s="91">
        <v>37934.461537000003</v>
      </c>
      <c r="P164" s="103">
        <v>100.16</v>
      </c>
      <c r="Q164" s="91"/>
      <c r="R164" s="91">
        <v>37.995155983000004</v>
      </c>
      <c r="S164" s="92">
        <v>1.9368151504646177E-4</v>
      </c>
      <c r="T164" s="92">
        <f t="shared" si="2"/>
        <v>1.3633147299461925E-3</v>
      </c>
      <c r="U164" s="92">
        <f>R164/'סכום נכסי הקרן'!$C$42</f>
        <v>3.3242119641889895E-4</v>
      </c>
    </row>
    <row r="165" spans="2:21">
      <c r="B165" s="86" t="s">
        <v>541</v>
      </c>
      <c r="C165" s="87">
        <v>1169531</v>
      </c>
      <c r="D165" s="89" t="s">
        <v>119</v>
      </c>
      <c r="E165" s="89" t="s">
        <v>316</v>
      </c>
      <c r="F165" s="88" t="s">
        <v>542</v>
      </c>
      <c r="G165" s="89" t="s">
        <v>340</v>
      </c>
      <c r="H165" s="88" t="s">
        <v>534</v>
      </c>
      <c r="I165" s="88"/>
      <c r="J165" s="102"/>
      <c r="K165" s="91">
        <v>2.5100000000099452</v>
      </c>
      <c r="L165" s="89" t="s">
        <v>132</v>
      </c>
      <c r="M165" s="90">
        <v>1.6399999999999998E-2</v>
      </c>
      <c r="N165" s="90">
        <v>2.8800000000120098E-2</v>
      </c>
      <c r="O165" s="91">
        <v>49484.100363000005</v>
      </c>
      <c r="P165" s="103">
        <v>107.69</v>
      </c>
      <c r="Q165" s="91"/>
      <c r="R165" s="91">
        <v>53.289425997000016</v>
      </c>
      <c r="S165" s="92">
        <v>1.8976375546772396E-4</v>
      </c>
      <c r="T165" s="92">
        <f t="shared" si="2"/>
        <v>1.9120926742501926E-3</v>
      </c>
      <c r="U165" s="92">
        <f>R165/'סכום נכסי הקרן'!$C$42</f>
        <v>4.6623139945326333E-4</v>
      </c>
    </row>
    <row r="166" spans="2:21">
      <c r="B166" s="86" t="s">
        <v>543</v>
      </c>
      <c r="C166" s="87">
        <v>1179340</v>
      </c>
      <c r="D166" s="89" t="s">
        <v>119</v>
      </c>
      <c r="E166" s="89" t="s">
        <v>316</v>
      </c>
      <c r="F166" s="88" t="s">
        <v>544</v>
      </c>
      <c r="G166" s="89" t="s">
        <v>545</v>
      </c>
      <c r="H166" s="88" t="s">
        <v>534</v>
      </c>
      <c r="I166" s="88"/>
      <c r="J166" s="102"/>
      <c r="K166" s="91">
        <v>3.2699999999946501</v>
      </c>
      <c r="L166" s="89" t="s">
        <v>132</v>
      </c>
      <c r="M166" s="90">
        <v>1.4800000000000001E-2</v>
      </c>
      <c r="N166" s="90">
        <v>4.299999999995055E-2</v>
      </c>
      <c r="O166" s="91">
        <v>224621.38788400003</v>
      </c>
      <c r="P166" s="103">
        <v>99.03</v>
      </c>
      <c r="Q166" s="91"/>
      <c r="R166" s="91">
        <v>222.44255219700005</v>
      </c>
      <c r="S166" s="92">
        <v>2.5809517000544068E-4</v>
      </c>
      <c r="T166" s="92">
        <f t="shared" si="2"/>
        <v>7.9815229107805426E-3</v>
      </c>
      <c r="U166" s="92">
        <f>R166/'סכום נכסי הקרן'!$C$42</f>
        <v>1.9461591200963838E-3</v>
      </c>
    </row>
    <row r="167" spans="2:21">
      <c r="B167" s="86" t="s">
        <v>546</v>
      </c>
      <c r="C167" s="87">
        <v>1113034</v>
      </c>
      <c r="D167" s="89" t="s">
        <v>119</v>
      </c>
      <c r="E167" s="89" t="s">
        <v>316</v>
      </c>
      <c r="F167" s="88" t="s">
        <v>547</v>
      </c>
      <c r="G167" s="89" t="s">
        <v>478</v>
      </c>
      <c r="H167" s="88" t="s">
        <v>534</v>
      </c>
      <c r="I167" s="88"/>
      <c r="J167" s="102"/>
      <c r="K167" s="91">
        <v>0</v>
      </c>
      <c r="L167" s="89" t="s">
        <v>132</v>
      </c>
      <c r="M167" s="90">
        <v>4.9000000000000002E-2</v>
      </c>
      <c r="N167" s="90">
        <v>0</v>
      </c>
      <c r="O167" s="91">
        <v>37196.876284000005</v>
      </c>
      <c r="P167" s="103">
        <v>23.05</v>
      </c>
      <c r="Q167" s="91"/>
      <c r="R167" s="91">
        <v>8.5738783330000032</v>
      </c>
      <c r="S167" s="92">
        <v>8.1905235883988499E-5</v>
      </c>
      <c r="T167" s="92">
        <f t="shared" si="2"/>
        <v>3.0764170646845924E-4</v>
      </c>
      <c r="U167" s="92">
        <f>R167/'סכום נכסי הקרן'!$C$42</f>
        <v>7.5013217334366536E-5</v>
      </c>
    </row>
    <row r="168" spans="2:21">
      <c r="B168" s="93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1"/>
      <c r="P168" s="103"/>
      <c r="Q168" s="88"/>
      <c r="R168" s="88"/>
      <c r="S168" s="88"/>
      <c r="T168" s="92"/>
      <c r="U168" s="88"/>
    </row>
    <row r="169" spans="2:21">
      <c r="B169" s="85" t="s">
        <v>47</v>
      </c>
      <c r="C169" s="80"/>
      <c r="D169" s="81"/>
      <c r="E169" s="81"/>
      <c r="F169" s="80"/>
      <c r="G169" s="81"/>
      <c r="H169" s="80"/>
      <c r="I169" s="80"/>
      <c r="J169" s="100"/>
      <c r="K169" s="83">
        <v>4.0009711223242226</v>
      </c>
      <c r="L169" s="81"/>
      <c r="M169" s="82"/>
      <c r="N169" s="82">
        <v>5.6734226340653511E-2</v>
      </c>
      <c r="O169" s="83"/>
      <c r="P169" s="101"/>
      <c r="Q169" s="83">
        <v>16.416878242000003</v>
      </c>
      <c r="R169" s="83">
        <v>3724.0362421760019</v>
      </c>
      <c r="S169" s="84"/>
      <c r="T169" s="84">
        <f t="shared" ref="T169:T202" si="3">IFERROR(R169/$R$11,0)</f>
        <v>0.13362317728300951</v>
      </c>
      <c r="U169" s="84">
        <f>R169/'סכום נכסי הקרן'!$C$42</f>
        <v>3.2581747622917427E-2</v>
      </c>
    </row>
    <row r="170" spans="2:21">
      <c r="B170" s="86" t="s">
        <v>548</v>
      </c>
      <c r="C170" s="87">
        <v>7480163</v>
      </c>
      <c r="D170" s="89" t="s">
        <v>119</v>
      </c>
      <c r="E170" s="89" t="s">
        <v>316</v>
      </c>
      <c r="F170" s="88">
        <v>520029935</v>
      </c>
      <c r="G170" s="89" t="s">
        <v>318</v>
      </c>
      <c r="H170" s="88" t="s">
        <v>319</v>
      </c>
      <c r="I170" s="88" t="s">
        <v>130</v>
      </c>
      <c r="J170" s="102"/>
      <c r="K170" s="91">
        <v>3.58</v>
      </c>
      <c r="L170" s="89" t="s">
        <v>132</v>
      </c>
      <c r="M170" s="90">
        <v>2.6800000000000001E-2</v>
      </c>
      <c r="N170" s="90">
        <v>4.5705452501405286E-2</v>
      </c>
      <c r="O170" s="91">
        <v>3.752000000000001E-3</v>
      </c>
      <c r="P170" s="103">
        <v>95.02</v>
      </c>
      <c r="Q170" s="91"/>
      <c r="R170" s="91">
        <v>3.5580000000000005E-6</v>
      </c>
      <c r="S170" s="92">
        <v>1.4377948045059416E-12</v>
      </c>
      <c r="T170" s="92">
        <f t="shared" si="3"/>
        <v>1.2766558482662546E-10</v>
      </c>
      <c r="U170" s="92">
        <f>R170/'סכום נכסי הקרן'!$C$42</f>
        <v>3.1129089649944776E-11</v>
      </c>
    </row>
    <row r="171" spans="2:21">
      <c r="B171" s="86" t="s">
        <v>549</v>
      </c>
      <c r="C171" s="87">
        <v>6620488</v>
      </c>
      <c r="D171" s="89" t="s">
        <v>119</v>
      </c>
      <c r="E171" s="89" t="s">
        <v>316</v>
      </c>
      <c r="F171" s="88" t="s">
        <v>334</v>
      </c>
      <c r="G171" s="89" t="s">
        <v>318</v>
      </c>
      <c r="H171" s="88" t="s">
        <v>319</v>
      </c>
      <c r="I171" s="88" t="s">
        <v>130</v>
      </c>
      <c r="J171" s="102"/>
      <c r="K171" s="91">
        <v>4.01</v>
      </c>
      <c r="L171" s="89" t="s">
        <v>132</v>
      </c>
      <c r="M171" s="90">
        <v>2.5000000000000001E-2</v>
      </c>
      <c r="N171" s="90">
        <v>4.5019354838709676E-2</v>
      </c>
      <c r="O171" s="91">
        <v>8.3100000000000025E-4</v>
      </c>
      <c r="P171" s="103">
        <v>93.69</v>
      </c>
      <c r="Q171" s="91"/>
      <c r="R171" s="91">
        <v>7.750000000000001E-7</v>
      </c>
      <c r="S171" s="92">
        <v>2.8008009684097968E-13</v>
      </c>
      <c r="T171" s="92">
        <f t="shared" si="3"/>
        <v>2.7807989949588177E-11</v>
      </c>
      <c r="U171" s="92">
        <f>R171/'סכום נכסי הקרן'!$C$42</f>
        <v>6.7805071609632379E-12</v>
      </c>
    </row>
    <row r="172" spans="2:21">
      <c r="B172" s="86" t="s">
        <v>550</v>
      </c>
      <c r="C172" s="87">
        <v>1133131</v>
      </c>
      <c r="D172" s="89" t="s">
        <v>119</v>
      </c>
      <c r="E172" s="89" t="s">
        <v>316</v>
      </c>
      <c r="F172" s="88" t="s">
        <v>551</v>
      </c>
      <c r="G172" s="89" t="s">
        <v>552</v>
      </c>
      <c r="H172" s="88" t="s">
        <v>351</v>
      </c>
      <c r="I172" s="88" t="s">
        <v>327</v>
      </c>
      <c r="J172" s="102"/>
      <c r="K172" s="91">
        <v>0.42</v>
      </c>
      <c r="L172" s="89" t="s">
        <v>132</v>
      </c>
      <c r="M172" s="90">
        <v>5.7000000000000002E-2</v>
      </c>
      <c r="N172" s="90">
        <v>4.839786928908011E-2</v>
      </c>
      <c r="O172" s="91">
        <v>9.692000000000001E-3</v>
      </c>
      <c r="P172" s="103">
        <v>100.82</v>
      </c>
      <c r="Q172" s="91"/>
      <c r="R172" s="91">
        <v>9.761999999999999E-6</v>
      </c>
      <c r="S172" s="92">
        <v>6.2751528124669036E-11</v>
      </c>
      <c r="T172" s="92">
        <f t="shared" si="3"/>
        <v>3.5027302953274803E-10</v>
      </c>
      <c r="U172" s="92">
        <f>R172/'סכום נכסי הקרן'!$C$42</f>
        <v>8.5408143103642719E-11</v>
      </c>
    </row>
    <row r="173" spans="2:21">
      <c r="B173" s="86" t="s">
        <v>553</v>
      </c>
      <c r="C173" s="87">
        <v>2810372</v>
      </c>
      <c r="D173" s="89" t="s">
        <v>119</v>
      </c>
      <c r="E173" s="89" t="s">
        <v>316</v>
      </c>
      <c r="F173" s="88" t="s">
        <v>554</v>
      </c>
      <c r="G173" s="89" t="s">
        <v>417</v>
      </c>
      <c r="H173" s="88" t="s">
        <v>364</v>
      </c>
      <c r="I173" s="88" t="s">
        <v>327</v>
      </c>
      <c r="J173" s="102"/>
      <c r="K173" s="91">
        <v>8.4700000000000006</v>
      </c>
      <c r="L173" s="89" t="s">
        <v>132</v>
      </c>
      <c r="M173" s="90">
        <v>2.4E-2</v>
      </c>
      <c r="N173" s="90">
        <v>5.0305069537909378E-2</v>
      </c>
      <c r="O173" s="91">
        <v>5.5380000000000004E-3</v>
      </c>
      <c r="P173" s="103">
        <v>80.430000000000007</v>
      </c>
      <c r="Q173" s="91"/>
      <c r="R173" s="91">
        <v>4.4580000000000012E-6</v>
      </c>
      <c r="S173" s="92">
        <v>7.37374950502142E-12</v>
      </c>
      <c r="T173" s="92">
        <f t="shared" si="3"/>
        <v>1.599587344455021E-10</v>
      </c>
      <c r="U173" s="92">
        <f>R173/'סכום נכסי הקרן'!$C$42</f>
        <v>3.9003226998160153E-11</v>
      </c>
    </row>
    <row r="174" spans="2:21">
      <c r="B174" s="86" t="s">
        <v>555</v>
      </c>
      <c r="C174" s="87">
        <v>1138114</v>
      </c>
      <c r="D174" s="89" t="s">
        <v>119</v>
      </c>
      <c r="E174" s="89" t="s">
        <v>316</v>
      </c>
      <c r="F174" s="88" t="s">
        <v>358</v>
      </c>
      <c r="G174" s="89" t="s">
        <v>332</v>
      </c>
      <c r="H174" s="88" t="s">
        <v>359</v>
      </c>
      <c r="I174" s="88" t="s">
        <v>130</v>
      </c>
      <c r="J174" s="102"/>
      <c r="K174" s="91">
        <v>1.46</v>
      </c>
      <c r="L174" s="89" t="s">
        <v>132</v>
      </c>
      <c r="M174" s="90">
        <v>3.39E-2</v>
      </c>
      <c r="N174" s="90">
        <v>5.1110512129380059E-2</v>
      </c>
      <c r="O174" s="91">
        <v>1.8690000000000004E-3</v>
      </c>
      <c r="P174" s="103">
        <v>99.19</v>
      </c>
      <c r="Q174" s="91"/>
      <c r="R174" s="91">
        <v>1.8550000000000002E-6</v>
      </c>
      <c r="S174" s="92">
        <v>2.8704045077237846E-12</v>
      </c>
      <c r="T174" s="92">
        <f t="shared" si="3"/>
        <v>6.655976949224009E-11</v>
      </c>
      <c r="U174" s="92">
        <f>R174/'סכום נכסי הקרן'!$C$42</f>
        <v>1.6229471978821686E-11</v>
      </c>
    </row>
    <row r="175" spans="2:21">
      <c r="B175" s="86" t="s">
        <v>556</v>
      </c>
      <c r="C175" s="87">
        <v>1162866</v>
      </c>
      <c r="D175" s="89" t="s">
        <v>119</v>
      </c>
      <c r="E175" s="89" t="s">
        <v>316</v>
      </c>
      <c r="F175" s="88" t="s">
        <v>358</v>
      </c>
      <c r="G175" s="89" t="s">
        <v>332</v>
      </c>
      <c r="H175" s="88" t="s">
        <v>359</v>
      </c>
      <c r="I175" s="88" t="s">
        <v>130</v>
      </c>
      <c r="J175" s="102"/>
      <c r="K175" s="91">
        <v>6.36</v>
      </c>
      <c r="L175" s="89" t="s">
        <v>132</v>
      </c>
      <c r="M175" s="90">
        <v>2.4399999999999998E-2</v>
      </c>
      <c r="N175" s="90">
        <v>5.2094451503600168E-2</v>
      </c>
      <c r="O175" s="91">
        <v>5.5380000000000004E-3</v>
      </c>
      <c r="P175" s="103">
        <v>85.25</v>
      </c>
      <c r="Q175" s="91"/>
      <c r="R175" s="91">
        <v>4.7220000000000007E-6</v>
      </c>
      <c r="S175" s="92">
        <v>5.0412457284135826E-12</v>
      </c>
      <c r="T175" s="92">
        <f t="shared" si="3"/>
        <v>1.6943139166703921E-10</v>
      </c>
      <c r="U175" s="92">
        <f>R175/'סכום נכסי הקרן'!$C$42</f>
        <v>4.1312973953636658E-11</v>
      </c>
    </row>
    <row r="176" spans="2:21">
      <c r="B176" s="86" t="s">
        <v>557</v>
      </c>
      <c r="C176" s="87">
        <v>1132521</v>
      </c>
      <c r="D176" s="89" t="s">
        <v>119</v>
      </c>
      <c r="E176" s="89" t="s">
        <v>316</v>
      </c>
      <c r="F176" s="88" t="s">
        <v>368</v>
      </c>
      <c r="G176" s="89" t="s">
        <v>332</v>
      </c>
      <c r="H176" s="88" t="s">
        <v>359</v>
      </c>
      <c r="I176" s="88" t="s">
        <v>130</v>
      </c>
      <c r="J176" s="102"/>
      <c r="K176" s="91">
        <v>0.01</v>
      </c>
      <c r="L176" s="89" t="s">
        <v>132</v>
      </c>
      <c r="M176" s="90">
        <v>3.5000000000000003E-2</v>
      </c>
      <c r="N176" s="90">
        <v>0.14070000000203142</v>
      </c>
      <c r="O176" s="91">
        <v>26298.872293000004</v>
      </c>
      <c r="P176" s="103">
        <v>101.64</v>
      </c>
      <c r="Q176" s="91"/>
      <c r="R176" s="91">
        <v>26.730172651000004</v>
      </c>
      <c r="S176" s="92">
        <v>2.3067769779925798E-4</v>
      </c>
      <c r="T176" s="92">
        <f t="shared" si="3"/>
        <v>9.5911273861905137E-4</v>
      </c>
      <c r="U176" s="92">
        <f>R176/'סכום נכסי הקרן'!$C$42</f>
        <v>2.3386338977276024E-4</v>
      </c>
    </row>
    <row r="177" spans="2:21">
      <c r="B177" s="86" t="s">
        <v>558</v>
      </c>
      <c r="C177" s="87">
        <v>7590151</v>
      </c>
      <c r="D177" s="89" t="s">
        <v>119</v>
      </c>
      <c r="E177" s="89" t="s">
        <v>316</v>
      </c>
      <c r="F177" s="88" t="s">
        <v>372</v>
      </c>
      <c r="G177" s="89" t="s">
        <v>332</v>
      </c>
      <c r="H177" s="88" t="s">
        <v>364</v>
      </c>
      <c r="I177" s="88" t="s">
        <v>327</v>
      </c>
      <c r="J177" s="102"/>
      <c r="K177" s="91">
        <v>6.06</v>
      </c>
      <c r="L177" s="89" t="s">
        <v>132</v>
      </c>
      <c r="M177" s="90">
        <v>2.5499999999999998E-2</v>
      </c>
      <c r="N177" s="90">
        <v>5.2399999999881992E-2</v>
      </c>
      <c r="O177" s="91">
        <v>202645.06532000002</v>
      </c>
      <c r="P177" s="103">
        <v>85.31</v>
      </c>
      <c r="Q177" s="91"/>
      <c r="R177" s="91">
        <v>172.87651197100004</v>
      </c>
      <c r="S177" s="92">
        <v>1.4868948338051012E-4</v>
      </c>
      <c r="T177" s="92">
        <f t="shared" si="3"/>
        <v>6.2030300740766823E-3</v>
      </c>
      <c r="U177" s="92">
        <f>R177/'סכום נכסי הקרן'!$C$42</f>
        <v>1.5125037772667259E-3</v>
      </c>
    </row>
    <row r="178" spans="2:21">
      <c r="B178" s="86" t="s">
        <v>559</v>
      </c>
      <c r="C178" s="87">
        <v>5850110</v>
      </c>
      <c r="D178" s="89" t="s">
        <v>119</v>
      </c>
      <c r="E178" s="89" t="s">
        <v>316</v>
      </c>
      <c r="F178" s="88" t="s">
        <v>444</v>
      </c>
      <c r="G178" s="89" t="s">
        <v>442</v>
      </c>
      <c r="H178" s="88" t="s">
        <v>359</v>
      </c>
      <c r="I178" s="88" t="s">
        <v>130</v>
      </c>
      <c r="J178" s="102"/>
      <c r="K178" s="91">
        <v>5.63</v>
      </c>
      <c r="L178" s="89" t="s">
        <v>132</v>
      </c>
      <c r="M178" s="90">
        <v>1.95E-2</v>
      </c>
      <c r="N178" s="90">
        <v>5.2299999987563732E-2</v>
      </c>
      <c r="O178" s="91">
        <v>1730.8060750000002</v>
      </c>
      <c r="P178" s="103">
        <v>83.16</v>
      </c>
      <c r="Q178" s="91"/>
      <c r="R178" s="91">
        <v>1.4393382730000004</v>
      </c>
      <c r="S178" s="92">
        <v>1.5181402705567328E-6</v>
      </c>
      <c r="T178" s="92">
        <f t="shared" si="3"/>
        <v>5.1645295780182727E-5</v>
      </c>
      <c r="U178" s="92">
        <f>R178/'סכום נכסי הקרן'!$C$42</f>
        <v>1.2592830280161241E-5</v>
      </c>
    </row>
    <row r="179" spans="2:21">
      <c r="B179" s="86" t="s">
        <v>560</v>
      </c>
      <c r="C179" s="87">
        <v>4160156</v>
      </c>
      <c r="D179" s="89" t="s">
        <v>119</v>
      </c>
      <c r="E179" s="89" t="s">
        <v>316</v>
      </c>
      <c r="F179" s="88" t="s">
        <v>561</v>
      </c>
      <c r="G179" s="89" t="s">
        <v>332</v>
      </c>
      <c r="H179" s="88" t="s">
        <v>364</v>
      </c>
      <c r="I179" s="88" t="s">
        <v>327</v>
      </c>
      <c r="J179" s="102"/>
      <c r="K179" s="91">
        <v>1.31</v>
      </c>
      <c r="L179" s="89" t="s">
        <v>132</v>
      </c>
      <c r="M179" s="90">
        <v>2.5499999999999998E-2</v>
      </c>
      <c r="N179" s="90">
        <v>4.9399999999880942E-2</v>
      </c>
      <c r="O179" s="91">
        <v>41538.630014000009</v>
      </c>
      <c r="P179" s="103">
        <v>97.06</v>
      </c>
      <c r="Q179" s="91"/>
      <c r="R179" s="91">
        <v>40.317394292000003</v>
      </c>
      <c r="S179" s="92">
        <v>2.063272635850669E-4</v>
      </c>
      <c r="T179" s="92">
        <f t="shared" si="3"/>
        <v>1.446639606794219E-3</v>
      </c>
      <c r="U179" s="92">
        <f>R179/'סכום נכסי הקרן'!$C$42</f>
        <v>3.5273855575262497E-4</v>
      </c>
    </row>
    <row r="180" spans="2:21">
      <c r="B180" s="86" t="s">
        <v>562</v>
      </c>
      <c r="C180" s="87">
        <v>2320232</v>
      </c>
      <c r="D180" s="89" t="s">
        <v>119</v>
      </c>
      <c r="E180" s="89" t="s">
        <v>316</v>
      </c>
      <c r="F180" s="88" t="s">
        <v>563</v>
      </c>
      <c r="G180" s="89" t="s">
        <v>126</v>
      </c>
      <c r="H180" s="88" t="s">
        <v>364</v>
      </c>
      <c r="I180" s="88" t="s">
        <v>327</v>
      </c>
      <c r="J180" s="102"/>
      <c r="K180" s="91">
        <v>4.05</v>
      </c>
      <c r="L180" s="89" t="s">
        <v>132</v>
      </c>
      <c r="M180" s="90">
        <v>2.2400000000000003E-2</v>
      </c>
      <c r="N180" s="90">
        <v>5.0204978038067345E-2</v>
      </c>
      <c r="O180" s="91">
        <v>4.5420000000000009E-3</v>
      </c>
      <c r="P180" s="103">
        <v>90.04</v>
      </c>
      <c r="Q180" s="91"/>
      <c r="R180" s="91">
        <v>4.0980000000000013E-6</v>
      </c>
      <c r="S180" s="92">
        <v>7.0744148382658262E-12</v>
      </c>
      <c r="T180" s="92">
        <f t="shared" si="3"/>
        <v>1.4704147459795144E-10</v>
      </c>
      <c r="U180" s="92">
        <f>R180/'סכום נכסי הקרן'!$C$42</f>
        <v>3.5853572058874003E-11</v>
      </c>
    </row>
    <row r="181" spans="2:21">
      <c r="B181" s="86" t="s">
        <v>564</v>
      </c>
      <c r="C181" s="87">
        <v>1135920</v>
      </c>
      <c r="D181" s="89" t="s">
        <v>119</v>
      </c>
      <c r="E181" s="89" t="s">
        <v>316</v>
      </c>
      <c r="F181" s="88">
        <v>513937714</v>
      </c>
      <c r="G181" s="89" t="s">
        <v>442</v>
      </c>
      <c r="H181" s="88" t="s">
        <v>359</v>
      </c>
      <c r="I181" s="88" t="s">
        <v>130</v>
      </c>
      <c r="J181" s="102"/>
      <c r="K181" s="91">
        <v>1</v>
      </c>
      <c r="L181" s="89" t="s">
        <v>132</v>
      </c>
      <c r="M181" s="90">
        <v>4.0999999999999995E-2</v>
      </c>
      <c r="N181" s="90">
        <v>5.5000000000344045E-2</v>
      </c>
      <c r="O181" s="91">
        <v>28849.493769000004</v>
      </c>
      <c r="P181" s="103">
        <v>98.7</v>
      </c>
      <c r="Q181" s="91">
        <v>0.59141462200000017</v>
      </c>
      <c r="R181" s="91">
        <v>29.065864976000004</v>
      </c>
      <c r="S181" s="92">
        <v>9.6164979230000021E-5</v>
      </c>
      <c r="T181" s="92">
        <f t="shared" si="3"/>
        <v>1.0429203627467032E-3</v>
      </c>
      <c r="U181" s="92">
        <f>R181/'סכום נכסי הקרן'!$C$42</f>
        <v>2.5429845885078525E-4</v>
      </c>
    </row>
    <row r="182" spans="2:21">
      <c r="B182" s="86" t="s">
        <v>566</v>
      </c>
      <c r="C182" s="87">
        <v>7770258</v>
      </c>
      <c r="D182" s="89" t="s">
        <v>119</v>
      </c>
      <c r="E182" s="89" t="s">
        <v>316</v>
      </c>
      <c r="F182" s="88" t="s">
        <v>567</v>
      </c>
      <c r="G182" s="89" t="s">
        <v>568</v>
      </c>
      <c r="H182" s="88" t="s">
        <v>364</v>
      </c>
      <c r="I182" s="88" t="s">
        <v>327</v>
      </c>
      <c r="J182" s="102"/>
      <c r="K182" s="91">
        <v>4.18</v>
      </c>
      <c r="L182" s="89" t="s">
        <v>132</v>
      </c>
      <c r="M182" s="90">
        <v>3.5200000000000002E-2</v>
      </c>
      <c r="N182" s="90">
        <v>4.7497722836694865E-2</v>
      </c>
      <c r="O182" s="91">
        <v>7.9750000000000012E-3</v>
      </c>
      <c r="P182" s="103">
        <v>96.46</v>
      </c>
      <c r="Q182" s="91"/>
      <c r="R182" s="91">
        <v>7.6850000000000001E-6</v>
      </c>
      <c r="S182" s="92">
        <v>9.9235531770551043E-12</v>
      </c>
      <c r="T182" s="92">
        <f t="shared" si="3"/>
        <v>2.7574761646785178E-10</v>
      </c>
      <c r="U182" s="92">
        <f>R182/'סכום נכסי הקרן'!$C$42</f>
        <v>6.7236383912261261E-11</v>
      </c>
    </row>
    <row r="183" spans="2:21">
      <c r="B183" s="86" t="s">
        <v>569</v>
      </c>
      <c r="C183" s="87">
        <v>1410299</v>
      </c>
      <c r="D183" s="89" t="s">
        <v>119</v>
      </c>
      <c r="E183" s="89" t="s">
        <v>316</v>
      </c>
      <c r="F183" s="88" t="s">
        <v>413</v>
      </c>
      <c r="G183" s="89" t="s">
        <v>128</v>
      </c>
      <c r="H183" s="88" t="s">
        <v>364</v>
      </c>
      <c r="I183" s="88" t="s">
        <v>327</v>
      </c>
      <c r="J183" s="102"/>
      <c r="K183" s="91">
        <v>1.54</v>
      </c>
      <c r="L183" s="89" t="s">
        <v>132</v>
      </c>
      <c r="M183" s="90">
        <v>2.7000000000000003E-2</v>
      </c>
      <c r="N183" s="90">
        <v>5.0500000022054695E-2</v>
      </c>
      <c r="O183" s="91">
        <v>1266.6622850000003</v>
      </c>
      <c r="P183" s="103">
        <v>96.65</v>
      </c>
      <c r="Q183" s="91"/>
      <c r="R183" s="91">
        <v>1.2242291060000001</v>
      </c>
      <c r="S183" s="92">
        <v>6.7494544379343969E-6</v>
      </c>
      <c r="T183" s="92">
        <f t="shared" si="3"/>
        <v>4.3926904097601701E-5</v>
      </c>
      <c r="U183" s="92">
        <f>R183/'סכום נכסי הקרן'!$C$42</f>
        <v>1.0710831251474352E-5</v>
      </c>
    </row>
    <row r="184" spans="2:21">
      <c r="B184" s="86" t="s">
        <v>570</v>
      </c>
      <c r="C184" s="87">
        <v>1192731</v>
      </c>
      <c r="D184" s="89" t="s">
        <v>119</v>
      </c>
      <c r="E184" s="89" t="s">
        <v>316</v>
      </c>
      <c r="F184" s="88" t="s">
        <v>413</v>
      </c>
      <c r="G184" s="89" t="s">
        <v>128</v>
      </c>
      <c r="H184" s="88" t="s">
        <v>364</v>
      </c>
      <c r="I184" s="88" t="s">
        <v>327</v>
      </c>
      <c r="J184" s="102"/>
      <c r="K184" s="91">
        <v>3.82</v>
      </c>
      <c r="L184" s="89" t="s">
        <v>132</v>
      </c>
      <c r="M184" s="90">
        <v>4.5599999999999995E-2</v>
      </c>
      <c r="N184" s="90">
        <v>5.2600000000131805E-2</v>
      </c>
      <c r="O184" s="91">
        <v>51178.06214400001</v>
      </c>
      <c r="P184" s="103">
        <v>97.85</v>
      </c>
      <c r="Q184" s="91"/>
      <c r="R184" s="91">
        <v>50.077732109000003</v>
      </c>
      <c r="S184" s="92">
        <v>1.8222716505952996E-4</v>
      </c>
      <c r="T184" s="92">
        <f t="shared" si="3"/>
        <v>1.7968529950777305E-3</v>
      </c>
      <c r="U184" s="92">
        <f>R184/'סכום נכסי הקרן'!$C$42</f>
        <v>4.3813215634822342E-4</v>
      </c>
    </row>
    <row r="185" spans="2:21">
      <c r="B185" s="86" t="s">
        <v>571</v>
      </c>
      <c r="C185" s="87">
        <v>2300309</v>
      </c>
      <c r="D185" s="89" t="s">
        <v>119</v>
      </c>
      <c r="E185" s="89" t="s">
        <v>316</v>
      </c>
      <c r="F185" s="88" t="s">
        <v>420</v>
      </c>
      <c r="G185" s="89" t="s">
        <v>155</v>
      </c>
      <c r="H185" s="88" t="s">
        <v>421</v>
      </c>
      <c r="I185" s="88" t="s">
        <v>130</v>
      </c>
      <c r="J185" s="102"/>
      <c r="K185" s="91">
        <v>8.8699999999999992</v>
      </c>
      <c r="L185" s="89" t="s">
        <v>132</v>
      </c>
      <c r="M185" s="90">
        <v>2.7900000000000001E-2</v>
      </c>
      <c r="N185" s="90">
        <v>5.119999999938666E-2</v>
      </c>
      <c r="O185" s="91">
        <v>48461.735000000008</v>
      </c>
      <c r="P185" s="103">
        <v>82.09</v>
      </c>
      <c r="Q185" s="91"/>
      <c r="R185" s="91">
        <v>39.782238262000007</v>
      </c>
      <c r="S185" s="92">
        <v>1.1269122639754444E-4</v>
      </c>
      <c r="T185" s="92">
        <f t="shared" si="3"/>
        <v>1.4274375248539591E-3</v>
      </c>
      <c r="U185" s="92">
        <f>R185/'סכום נכסי הקרן'!$C$42</f>
        <v>3.4805645343824091E-4</v>
      </c>
    </row>
    <row r="186" spans="2:21">
      <c r="B186" s="86" t="s">
        <v>572</v>
      </c>
      <c r="C186" s="87">
        <v>2300176</v>
      </c>
      <c r="D186" s="89" t="s">
        <v>119</v>
      </c>
      <c r="E186" s="89" t="s">
        <v>316</v>
      </c>
      <c r="F186" s="88" t="s">
        <v>420</v>
      </c>
      <c r="G186" s="89" t="s">
        <v>155</v>
      </c>
      <c r="H186" s="88" t="s">
        <v>421</v>
      </c>
      <c r="I186" s="88" t="s">
        <v>130</v>
      </c>
      <c r="J186" s="102"/>
      <c r="K186" s="91">
        <v>1.38</v>
      </c>
      <c r="L186" s="89" t="s">
        <v>132</v>
      </c>
      <c r="M186" s="90">
        <v>3.6499999999999998E-2</v>
      </c>
      <c r="N186" s="90">
        <v>5.0301169590643277E-2</v>
      </c>
      <c r="O186" s="91">
        <v>3.4750000000000002E-3</v>
      </c>
      <c r="P186" s="103">
        <v>98.51</v>
      </c>
      <c r="Q186" s="91"/>
      <c r="R186" s="91">
        <v>3.4200000000000003E-6</v>
      </c>
      <c r="S186" s="92">
        <v>2.1753128739830368E-12</v>
      </c>
      <c r="T186" s="92">
        <f t="shared" si="3"/>
        <v>1.2271396855173104E-10</v>
      </c>
      <c r="U186" s="92">
        <f>R186/'סכום נכסי הקרן'!$C$42</f>
        <v>2.9921721923218418E-11</v>
      </c>
    </row>
    <row r="187" spans="2:21">
      <c r="B187" s="86" t="s">
        <v>573</v>
      </c>
      <c r="C187" s="87">
        <v>1185941</v>
      </c>
      <c r="D187" s="89" t="s">
        <v>119</v>
      </c>
      <c r="E187" s="89" t="s">
        <v>316</v>
      </c>
      <c r="F187" s="88" t="s">
        <v>574</v>
      </c>
      <c r="G187" s="89" t="s">
        <v>129</v>
      </c>
      <c r="H187" s="88" t="s">
        <v>421</v>
      </c>
      <c r="I187" s="88" t="s">
        <v>130</v>
      </c>
      <c r="J187" s="102"/>
      <c r="K187" s="91">
        <v>1.76</v>
      </c>
      <c r="L187" s="89" t="s">
        <v>132</v>
      </c>
      <c r="M187" s="90">
        <v>6.0999999999999999E-2</v>
      </c>
      <c r="N187" s="90">
        <v>6.3999999999828097E-2</v>
      </c>
      <c r="O187" s="91">
        <v>103846.57500000001</v>
      </c>
      <c r="P187" s="103">
        <v>100.83</v>
      </c>
      <c r="Q187" s="91"/>
      <c r="R187" s="91">
        <v>104.70849696200001</v>
      </c>
      <c r="S187" s="92">
        <v>2.6958431764492096E-4</v>
      </c>
      <c r="T187" s="92">
        <f t="shared" si="3"/>
        <v>3.7570746208461683E-3</v>
      </c>
      <c r="U187" s="92">
        <f>R187/'סכום נכסי הקרן'!$C$42</f>
        <v>9.1609898511553348E-4</v>
      </c>
    </row>
    <row r="188" spans="2:21">
      <c r="B188" s="86" t="s">
        <v>575</v>
      </c>
      <c r="C188" s="87">
        <v>1143130</v>
      </c>
      <c r="D188" s="89" t="s">
        <v>119</v>
      </c>
      <c r="E188" s="89" t="s">
        <v>316</v>
      </c>
      <c r="F188" s="88">
        <v>513834200</v>
      </c>
      <c r="G188" s="89" t="s">
        <v>442</v>
      </c>
      <c r="H188" s="88" t="s">
        <v>421</v>
      </c>
      <c r="I188" s="88" t="s">
        <v>130</v>
      </c>
      <c r="J188" s="102"/>
      <c r="K188" s="91">
        <v>7.46</v>
      </c>
      <c r="L188" s="89" t="s">
        <v>132</v>
      </c>
      <c r="M188" s="90">
        <v>3.0499999999999999E-2</v>
      </c>
      <c r="N188" s="90">
        <v>5.2299999999783194E-2</v>
      </c>
      <c r="O188" s="91">
        <v>86265.581084000019</v>
      </c>
      <c r="P188" s="103">
        <v>85.55</v>
      </c>
      <c r="Q188" s="91"/>
      <c r="R188" s="91">
        <v>73.800204620000017</v>
      </c>
      <c r="S188" s="92">
        <v>1.2636618346227683E-4</v>
      </c>
      <c r="T188" s="92">
        <f t="shared" si="3"/>
        <v>2.6480456107748533E-3</v>
      </c>
      <c r="U188" s="92">
        <f>R188/'סכום נכסי הקרן'!$C$42</f>
        <v>6.4568105278253198E-4</v>
      </c>
    </row>
    <row r="189" spans="2:21">
      <c r="B189" s="86" t="s">
        <v>576</v>
      </c>
      <c r="C189" s="87">
        <v>1157601</v>
      </c>
      <c r="D189" s="89" t="s">
        <v>119</v>
      </c>
      <c r="E189" s="89" t="s">
        <v>316</v>
      </c>
      <c r="F189" s="88">
        <v>513834200</v>
      </c>
      <c r="G189" s="89" t="s">
        <v>442</v>
      </c>
      <c r="H189" s="88" t="s">
        <v>421</v>
      </c>
      <c r="I189" s="88" t="s">
        <v>130</v>
      </c>
      <c r="J189" s="102"/>
      <c r="K189" s="91">
        <v>2.89</v>
      </c>
      <c r="L189" s="89" t="s">
        <v>132</v>
      </c>
      <c r="M189" s="90">
        <v>2.9100000000000001E-2</v>
      </c>
      <c r="N189" s="90">
        <v>5.0399999999880582E-2</v>
      </c>
      <c r="O189" s="91">
        <v>42634.921676999998</v>
      </c>
      <c r="P189" s="103">
        <v>94.28</v>
      </c>
      <c r="Q189" s="91"/>
      <c r="R189" s="91">
        <v>40.196204162000008</v>
      </c>
      <c r="S189" s="92">
        <v>7.1058202795E-5</v>
      </c>
      <c r="T189" s="92">
        <f t="shared" si="3"/>
        <v>1.4422911501270847E-3</v>
      </c>
      <c r="U189" s="92">
        <f>R189/'סכום נכסי הקרן'!$C$42</f>
        <v>3.5167825827610495E-4</v>
      </c>
    </row>
    <row r="190" spans="2:21">
      <c r="B190" s="86" t="s">
        <v>577</v>
      </c>
      <c r="C190" s="87">
        <v>1138163</v>
      </c>
      <c r="D190" s="89" t="s">
        <v>119</v>
      </c>
      <c r="E190" s="89" t="s">
        <v>316</v>
      </c>
      <c r="F190" s="88">
        <v>513834200</v>
      </c>
      <c r="G190" s="89" t="s">
        <v>442</v>
      </c>
      <c r="H190" s="88" t="s">
        <v>421</v>
      </c>
      <c r="I190" s="88" t="s">
        <v>130</v>
      </c>
      <c r="J190" s="102"/>
      <c r="K190" s="91">
        <v>4.99</v>
      </c>
      <c r="L190" s="89" t="s">
        <v>132</v>
      </c>
      <c r="M190" s="90">
        <v>3.95E-2</v>
      </c>
      <c r="N190" s="90">
        <v>4.7806886227544913E-2</v>
      </c>
      <c r="O190" s="91">
        <v>2.7690000000000002E-3</v>
      </c>
      <c r="P190" s="103">
        <v>96.27</v>
      </c>
      <c r="Q190" s="91"/>
      <c r="R190" s="91">
        <v>2.6720000000000004E-6</v>
      </c>
      <c r="S190" s="92">
        <v>1.1537020588723621E-11</v>
      </c>
      <c r="T190" s="92">
        <f t="shared" si="3"/>
        <v>9.5874773090709178E-11</v>
      </c>
      <c r="U190" s="92">
        <f>R190/'סכום נכסי הקרן'!$C$42</f>
        <v>2.3377438882701643E-11</v>
      </c>
    </row>
    <row r="191" spans="2:21">
      <c r="B191" s="86" t="s">
        <v>578</v>
      </c>
      <c r="C191" s="87">
        <v>1143122</v>
      </c>
      <c r="D191" s="89" t="s">
        <v>119</v>
      </c>
      <c r="E191" s="89" t="s">
        <v>316</v>
      </c>
      <c r="F191" s="88">
        <v>513834200</v>
      </c>
      <c r="G191" s="89" t="s">
        <v>442</v>
      </c>
      <c r="H191" s="88" t="s">
        <v>421</v>
      </c>
      <c r="I191" s="88" t="s">
        <v>130</v>
      </c>
      <c r="J191" s="102"/>
      <c r="K191" s="91">
        <v>6.7000000000246569</v>
      </c>
      <c r="L191" s="89" t="s">
        <v>132</v>
      </c>
      <c r="M191" s="90">
        <v>3.0499999999999999E-2</v>
      </c>
      <c r="N191" s="90">
        <v>5.1500000000221924E-2</v>
      </c>
      <c r="O191" s="91">
        <v>115979.58097500002</v>
      </c>
      <c r="P191" s="103">
        <v>87.42</v>
      </c>
      <c r="Q191" s="91"/>
      <c r="R191" s="91">
        <v>101.38934968500001</v>
      </c>
      <c r="S191" s="92">
        <v>1.5912212368709714E-4</v>
      </c>
      <c r="T191" s="92">
        <f t="shared" si="3"/>
        <v>3.637979376820337E-3</v>
      </c>
      <c r="U191" s="92">
        <f>R191/'סכום נכסי הקרן'!$C$42</f>
        <v>8.8705962785103011E-4</v>
      </c>
    </row>
    <row r="192" spans="2:21">
      <c r="B192" s="86" t="s">
        <v>579</v>
      </c>
      <c r="C192" s="87">
        <v>1182666</v>
      </c>
      <c r="D192" s="89" t="s">
        <v>119</v>
      </c>
      <c r="E192" s="89" t="s">
        <v>316</v>
      </c>
      <c r="F192" s="88">
        <v>513834200</v>
      </c>
      <c r="G192" s="89" t="s">
        <v>442</v>
      </c>
      <c r="H192" s="88" t="s">
        <v>421</v>
      </c>
      <c r="I192" s="88" t="s">
        <v>130</v>
      </c>
      <c r="J192" s="102"/>
      <c r="K192" s="91">
        <v>8.3299999999951311</v>
      </c>
      <c r="L192" s="89" t="s">
        <v>132</v>
      </c>
      <c r="M192" s="90">
        <v>2.63E-2</v>
      </c>
      <c r="N192" s="90">
        <v>5.2800000000015904E-2</v>
      </c>
      <c r="O192" s="91">
        <v>124615.89000000001</v>
      </c>
      <c r="P192" s="103">
        <v>80.77</v>
      </c>
      <c r="Q192" s="91"/>
      <c r="R192" s="91">
        <v>100.65225435300003</v>
      </c>
      <c r="S192" s="92">
        <v>1.7964152678710439E-4</v>
      </c>
      <c r="T192" s="92">
        <f t="shared" si="3"/>
        <v>3.6115314547762807E-3</v>
      </c>
      <c r="U192" s="92">
        <f>R192/'סכום נכסי הקרן'!$C$42</f>
        <v>8.8061075020336751E-4</v>
      </c>
    </row>
    <row r="193" spans="2:21">
      <c r="B193" s="86" t="s">
        <v>580</v>
      </c>
      <c r="C193" s="87">
        <v>1141647</v>
      </c>
      <c r="D193" s="89" t="s">
        <v>119</v>
      </c>
      <c r="E193" s="89" t="s">
        <v>316</v>
      </c>
      <c r="F193" s="88" t="s">
        <v>581</v>
      </c>
      <c r="G193" s="89" t="s">
        <v>127</v>
      </c>
      <c r="H193" s="88" t="s">
        <v>418</v>
      </c>
      <c r="I193" s="88" t="s">
        <v>327</v>
      </c>
      <c r="J193" s="102"/>
      <c r="K193" s="91">
        <v>0.11000000109828588</v>
      </c>
      <c r="L193" s="89" t="s">
        <v>132</v>
      </c>
      <c r="M193" s="90">
        <v>3.4000000000000002E-2</v>
      </c>
      <c r="N193" s="90">
        <v>6.5900000098845724E-2</v>
      </c>
      <c r="O193" s="91">
        <v>318.26469100000008</v>
      </c>
      <c r="P193" s="103">
        <v>100.13</v>
      </c>
      <c r="Q193" s="91"/>
      <c r="R193" s="91">
        <v>0.31867841500000005</v>
      </c>
      <c r="S193" s="92">
        <v>9.0911035924640559E-6</v>
      </c>
      <c r="T193" s="92">
        <f t="shared" si="3"/>
        <v>1.1434588595446053E-5</v>
      </c>
      <c r="U193" s="92">
        <f>R193/'סכום נכסי הקרן'!$C$42</f>
        <v>2.7881306773573092E-6</v>
      </c>
    </row>
    <row r="194" spans="2:21">
      <c r="B194" s="86" t="s">
        <v>582</v>
      </c>
      <c r="C194" s="87">
        <v>1193481</v>
      </c>
      <c r="D194" s="89" t="s">
        <v>119</v>
      </c>
      <c r="E194" s="89" t="s">
        <v>316</v>
      </c>
      <c r="F194" s="88" t="s">
        <v>449</v>
      </c>
      <c r="G194" s="89" t="s">
        <v>442</v>
      </c>
      <c r="H194" s="88" t="s">
        <v>418</v>
      </c>
      <c r="I194" s="88" t="s">
        <v>327</v>
      </c>
      <c r="J194" s="102"/>
      <c r="K194" s="91">
        <v>4.2300000000224811</v>
      </c>
      <c r="L194" s="89" t="s">
        <v>132</v>
      </c>
      <c r="M194" s="90">
        <v>4.7E-2</v>
      </c>
      <c r="N194" s="90">
        <v>4.980000000022481E-2</v>
      </c>
      <c r="O194" s="91">
        <v>63692.566000000006</v>
      </c>
      <c r="P194" s="103">
        <v>100.57</v>
      </c>
      <c r="Q194" s="91"/>
      <c r="R194" s="91">
        <v>64.055611272000007</v>
      </c>
      <c r="S194" s="92">
        <v>1.2761483870967743E-4</v>
      </c>
      <c r="T194" s="92">
        <f t="shared" si="3"/>
        <v>2.2983971541503268E-3</v>
      </c>
      <c r="U194" s="92">
        <f>R194/'סכום נכסי הקרן'!$C$42</f>
        <v>5.6042520119957873E-4</v>
      </c>
    </row>
    <row r="195" spans="2:21">
      <c r="B195" s="86" t="s">
        <v>583</v>
      </c>
      <c r="C195" s="87">
        <v>1136068</v>
      </c>
      <c r="D195" s="89" t="s">
        <v>119</v>
      </c>
      <c r="E195" s="89" t="s">
        <v>316</v>
      </c>
      <c r="F195" s="88">
        <v>513754069</v>
      </c>
      <c r="G195" s="89" t="s">
        <v>442</v>
      </c>
      <c r="H195" s="88" t="s">
        <v>421</v>
      </c>
      <c r="I195" s="88" t="s">
        <v>130</v>
      </c>
      <c r="J195" s="102"/>
      <c r="K195" s="91">
        <v>1.06</v>
      </c>
      <c r="L195" s="89" t="s">
        <v>132</v>
      </c>
      <c r="M195" s="90">
        <v>3.9199999999999999E-2</v>
      </c>
      <c r="N195" s="90">
        <v>5.5400793650793645E-2</v>
      </c>
      <c r="O195" s="91">
        <v>5.0400000000000011E-3</v>
      </c>
      <c r="P195" s="103">
        <v>100</v>
      </c>
      <c r="Q195" s="91"/>
      <c r="R195" s="91">
        <v>5.0400000000000009E-6</v>
      </c>
      <c r="S195" s="92">
        <v>5.2507985589475078E-12</v>
      </c>
      <c r="T195" s="92">
        <f t="shared" si="3"/>
        <v>1.8084163786570893E-10</v>
      </c>
      <c r="U195" s="92">
        <f>R195/'סכום נכסי הקרן'!$C$42</f>
        <v>4.4095169150006087E-11</v>
      </c>
    </row>
    <row r="196" spans="2:21">
      <c r="B196" s="86" t="s">
        <v>584</v>
      </c>
      <c r="C196" s="87">
        <v>1160647</v>
      </c>
      <c r="D196" s="89" t="s">
        <v>119</v>
      </c>
      <c r="E196" s="89" t="s">
        <v>316</v>
      </c>
      <c r="F196" s="88">
        <v>513754069</v>
      </c>
      <c r="G196" s="89" t="s">
        <v>442</v>
      </c>
      <c r="H196" s="88" t="s">
        <v>421</v>
      </c>
      <c r="I196" s="88" t="s">
        <v>130</v>
      </c>
      <c r="J196" s="102"/>
      <c r="K196" s="91">
        <v>6.1300000000042969</v>
      </c>
      <c r="L196" s="89" t="s">
        <v>132</v>
      </c>
      <c r="M196" s="90">
        <v>2.64E-2</v>
      </c>
      <c r="N196" s="90">
        <v>5.2200000000068553E-2</v>
      </c>
      <c r="O196" s="91">
        <v>212570.65464900003</v>
      </c>
      <c r="P196" s="103">
        <v>86.46</v>
      </c>
      <c r="Q196" s="91"/>
      <c r="R196" s="91">
        <v>183.78858801700002</v>
      </c>
      <c r="S196" s="92">
        <v>1.2991948364206955E-4</v>
      </c>
      <c r="T196" s="92">
        <f t="shared" si="3"/>
        <v>6.5945693011945014E-3</v>
      </c>
      <c r="U196" s="92">
        <f>R196/'סכום נכסי הקרן'!$C$42</f>
        <v>1.6079739834226978E-3</v>
      </c>
    </row>
    <row r="197" spans="2:21">
      <c r="B197" s="86" t="s">
        <v>585</v>
      </c>
      <c r="C197" s="87">
        <v>1179928</v>
      </c>
      <c r="D197" s="89" t="s">
        <v>119</v>
      </c>
      <c r="E197" s="89" t="s">
        <v>316</v>
      </c>
      <c r="F197" s="88">
        <v>513754069</v>
      </c>
      <c r="G197" s="89" t="s">
        <v>442</v>
      </c>
      <c r="H197" s="88" t="s">
        <v>421</v>
      </c>
      <c r="I197" s="88" t="s">
        <v>130</v>
      </c>
      <c r="J197" s="102"/>
      <c r="K197" s="91">
        <v>7.740000000008374</v>
      </c>
      <c r="L197" s="89" t="s">
        <v>132</v>
      </c>
      <c r="M197" s="90">
        <v>2.5000000000000001E-2</v>
      </c>
      <c r="N197" s="90">
        <v>5.4400000000083722E-2</v>
      </c>
      <c r="O197" s="91">
        <v>118278.89783900003</v>
      </c>
      <c r="P197" s="103">
        <v>80.78</v>
      </c>
      <c r="Q197" s="91"/>
      <c r="R197" s="91">
        <v>95.545693680000014</v>
      </c>
      <c r="S197" s="92">
        <v>8.8688290302285698E-5</v>
      </c>
      <c r="T197" s="92">
        <f t="shared" si="3"/>
        <v>3.4283015349417688E-3</v>
      </c>
      <c r="U197" s="92">
        <f>R197/'סכום נכסי הקרן'!$C$42</f>
        <v>8.3593323896314839E-4</v>
      </c>
    </row>
    <row r="198" spans="2:21">
      <c r="B198" s="86" t="s">
        <v>586</v>
      </c>
      <c r="C198" s="87">
        <v>1143411</v>
      </c>
      <c r="D198" s="89" t="s">
        <v>119</v>
      </c>
      <c r="E198" s="89" t="s">
        <v>316</v>
      </c>
      <c r="F198" s="88">
        <v>513937714</v>
      </c>
      <c r="G198" s="89" t="s">
        <v>442</v>
      </c>
      <c r="H198" s="88" t="s">
        <v>421</v>
      </c>
      <c r="I198" s="88" t="s">
        <v>130</v>
      </c>
      <c r="J198" s="102"/>
      <c r="K198" s="91">
        <v>5.4500000000356383</v>
      </c>
      <c r="L198" s="89" t="s">
        <v>132</v>
      </c>
      <c r="M198" s="90">
        <v>3.4300000000000004E-2</v>
      </c>
      <c r="N198" s="90">
        <v>5.010000000036148E-2</v>
      </c>
      <c r="O198" s="91">
        <v>85259.163772000014</v>
      </c>
      <c r="P198" s="103">
        <v>92.15</v>
      </c>
      <c r="Q198" s="91"/>
      <c r="R198" s="91">
        <v>78.566319416000013</v>
      </c>
      <c r="S198" s="92">
        <v>2.8056852629985523E-4</v>
      </c>
      <c r="T198" s="92">
        <f t="shared" si="3"/>
        <v>2.8190598976725969E-3</v>
      </c>
      <c r="U198" s="92">
        <f>R198/'סכום נכסי הקרן'!$C$42</f>
        <v>6.8737998891704917E-4</v>
      </c>
    </row>
    <row r="199" spans="2:21">
      <c r="B199" s="86" t="s">
        <v>587</v>
      </c>
      <c r="C199" s="87">
        <v>1184191</v>
      </c>
      <c r="D199" s="89" t="s">
        <v>119</v>
      </c>
      <c r="E199" s="89" t="s">
        <v>316</v>
      </c>
      <c r="F199" s="88">
        <v>513937714</v>
      </c>
      <c r="G199" s="89" t="s">
        <v>442</v>
      </c>
      <c r="H199" s="88" t="s">
        <v>421</v>
      </c>
      <c r="I199" s="88" t="s">
        <v>130</v>
      </c>
      <c r="J199" s="102"/>
      <c r="K199" s="91">
        <v>6.7100000000481019</v>
      </c>
      <c r="L199" s="89" t="s">
        <v>132</v>
      </c>
      <c r="M199" s="90">
        <v>2.98E-2</v>
      </c>
      <c r="N199" s="90">
        <v>5.3100000000309233E-2</v>
      </c>
      <c r="O199" s="91">
        <v>67623.505019000018</v>
      </c>
      <c r="P199" s="103">
        <v>86.08</v>
      </c>
      <c r="Q199" s="91"/>
      <c r="R199" s="91">
        <v>58.210313120000009</v>
      </c>
      <c r="S199" s="92">
        <v>1.7227067521040777E-4</v>
      </c>
      <c r="T199" s="92">
        <f t="shared" si="3"/>
        <v>2.0886603899397949E-3</v>
      </c>
      <c r="U199" s="92">
        <f>R199/'סכום נכסי הקרן'!$C$42</f>
        <v>5.0928444509944811E-4</v>
      </c>
    </row>
    <row r="200" spans="2:21">
      <c r="B200" s="86" t="s">
        <v>588</v>
      </c>
      <c r="C200" s="87">
        <v>1139815</v>
      </c>
      <c r="D200" s="89" t="s">
        <v>119</v>
      </c>
      <c r="E200" s="89" t="s">
        <v>316</v>
      </c>
      <c r="F200" s="88">
        <v>514290345</v>
      </c>
      <c r="G200" s="89" t="s">
        <v>442</v>
      </c>
      <c r="H200" s="88" t="s">
        <v>421</v>
      </c>
      <c r="I200" s="88" t="s">
        <v>130</v>
      </c>
      <c r="J200" s="102"/>
      <c r="K200" s="91">
        <v>2</v>
      </c>
      <c r="L200" s="89" t="s">
        <v>132</v>
      </c>
      <c r="M200" s="90">
        <v>3.61E-2</v>
      </c>
      <c r="N200" s="90">
        <v>4.9399999999981577E-2</v>
      </c>
      <c r="O200" s="91">
        <v>175486.64953900001</v>
      </c>
      <c r="P200" s="103">
        <v>98.99</v>
      </c>
      <c r="Q200" s="91"/>
      <c r="R200" s="91">
        <v>173.71422852800004</v>
      </c>
      <c r="S200" s="92">
        <v>2.2864710037654725E-4</v>
      </c>
      <c r="T200" s="92">
        <f t="shared" si="3"/>
        <v>6.2330884142026951E-3</v>
      </c>
      <c r="U200" s="92">
        <f>R200/'סכום נכסי הקרן'!$C$42</f>
        <v>1.5198329941874947E-3</v>
      </c>
    </row>
    <row r="201" spans="2:21">
      <c r="B201" s="86" t="s">
        <v>589</v>
      </c>
      <c r="C201" s="87">
        <v>1155522</v>
      </c>
      <c r="D201" s="89" t="s">
        <v>119</v>
      </c>
      <c r="E201" s="89" t="s">
        <v>316</v>
      </c>
      <c r="F201" s="88">
        <v>514290345</v>
      </c>
      <c r="G201" s="89" t="s">
        <v>442</v>
      </c>
      <c r="H201" s="88" t="s">
        <v>421</v>
      </c>
      <c r="I201" s="88" t="s">
        <v>130</v>
      </c>
      <c r="J201" s="102"/>
      <c r="K201" s="91">
        <v>3.0000000000177134</v>
      </c>
      <c r="L201" s="89" t="s">
        <v>132</v>
      </c>
      <c r="M201" s="90">
        <v>3.3000000000000002E-2</v>
      </c>
      <c r="N201" s="90">
        <v>4.4900000000405636E-2</v>
      </c>
      <c r="O201" s="91">
        <v>57756.259617000011</v>
      </c>
      <c r="P201" s="103">
        <v>97.75</v>
      </c>
      <c r="Q201" s="91"/>
      <c r="R201" s="91">
        <v>56.456743779000007</v>
      </c>
      <c r="S201" s="92">
        <v>1.8731051133308473E-4</v>
      </c>
      <c r="T201" s="92">
        <f t="shared" si="3"/>
        <v>2.0257400820553636E-3</v>
      </c>
      <c r="U201" s="92">
        <f>R201/'סכום נכסי הקרן'!$C$42</f>
        <v>4.9394239416538873E-4</v>
      </c>
    </row>
    <row r="202" spans="2:21">
      <c r="B202" s="86" t="s">
        <v>590</v>
      </c>
      <c r="C202" s="87">
        <v>1159359</v>
      </c>
      <c r="D202" s="89" t="s">
        <v>119</v>
      </c>
      <c r="E202" s="89" t="s">
        <v>316</v>
      </c>
      <c r="F202" s="88">
        <v>514290345</v>
      </c>
      <c r="G202" s="89" t="s">
        <v>442</v>
      </c>
      <c r="H202" s="88" t="s">
        <v>421</v>
      </c>
      <c r="I202" s="88" t="s">
        <v>130</v>
      </c>
      <c r="J202" s="102"/>
      <c r="K202" s="91">
        <v>5.3899999999985138</v>
      </c>
      <c r="L202" s="89" t="s">
        <v>132</v>
      </c>
      <c r="M202" s="90">
        <v>2.6200000000000001E-2</v>
      </c>
      <c r="N202" s="90">
        <v>5.1100000000014842E-2</v>
      </c>
      <c r="O202" s="91">
        <v>152475.638679</v>
      </c>
      <c r="P202" s="103">
        <v>88.3</v>
      </c>
      <c r="Q202" s="91"/>
      <c r="R202" s="91">
        <v>134.63598388000005</v>
      </c>
      <c r="S202" s="92">
        <v>1.1789101316569774E-4</v>
      </c>
      <c r="T202" s="92">
        <f t="shared" si="3"/>
        <v>4.8309110794683315E-3</v>
      </c>
      <c r="U202" s="92">
        <f>R202/'סכום נכסי הקרן'!$C$42</f>
        <v>1.1779358100924792E-3</v>
      </c>
    </row>
    <row r="203" spans="2:21">
      <c r="B203" s="86" t="s">
        <v>591</v>
      </c>
      <c r="C203" s="87">
        <v>1141829</v>
      </c>
      <c r="D203" s="89" t="s">
        <v>119</v>
      </c>
      <c r="E203" s="89" t="s">
        <v>316</v>
      </c>
      <c r="F203" s="88" t="s">
        <v>592</v>
      </c>
      <c r="G203" s="89" t="s">
        <v>127</v>
      </c>
      <c r="H203" s="88" t="s">
        <v>418</v>
      </c>
      <c r="I203" s="88" t="s">
        <v>327</v>
      </c>
      <c r="J203" s="102"/>
      <c r="K203" s="91">
        <v>2.3000000000116345</v>
      </c>
      <c r="L203" s="89" t="s">
        <v>132</v>
      </c>
      <c r="M203" s="90">
        <v>2.3E-2</v>
      </c>
      <c r="N203" s="90">
        <v>5.8100000000330734E-2</v>
      </c>
      <c r="O203" s="91">
        <v>64606.872079000008</v>
      </c>
      <c r="P203" s="103">
        <v>93.13</v>
      </c>
      <c r="Q203" s="91"/>
      <c r="R203" s="91">
        <v>60.168378521000008</v>
      </c>
      <c r="S203" s="92">
        <v>7.9139038075661509E-5</v>
      </c>
      <c r="T203" s="92">
        <f t="shared" ref="T203:T266" si="4">IFERROR(R203/$R$11,0)</f>
        <v>2.1589182776709489E-3</v>
      </c>
      <c r="U203" s="92">
        <f>R203/'סכום נכסי הקרן'!$C$42</f>
        <v>5.2641564054862859E-4</v>
      </c>
    </row>
    <row r="204" spans="2:21">
      <c r="B204" s="86" t="s">
        <v>593</v>
      </c>
      <c r="C204" s="87">
        <v>1173566</v>
      </c>
      <c r="D204" s="89" t="s">
        <v>119</v>
      </c>
      <c r="E204" s="89" t="s">
        <v>316</v>
      </c>
      <c r="F204" s="88" t="s">
        <v>592</v>
      </c>
      <c r="G204" s="89" t="s">
        <v>127</v>
      </c>
      <c r="H204" s="88" t="s">
        <v>418</v>
      </c>
      <c r="I204" s="88" t="s">
        <v>327</v>
      </c>
      <c r="J204" s="102"/>
      <c r="K204" s="91">
        <v>2.5899999999887293</v>
      </c>
      <c r="L204" s="89" t="s">
        <v>132</v>
      </c>
      <c r="M204" s="90">
        <v>2.1499999999999998E-2</v>
      </c>
      <c r="N204" s="90">
        <v>5.8299999999875729E-2</v>
      </c>
      <c r="O204" s="91">
        <v>35866.765389000007</v>
      </c>
      <c r="P204" s="103">
        <v>91.16</v>
      </c>
      <c r="Q204" s="91">
        <v>1.9074530870000004</v>
      </c>
      <c r="R204" s="91">
        <v>34.603596421000006</v>
      </c>
      <c r="S204" s="92">
        <v>6.708985005971692E-5</v>
      </c>
      <c r="T204" s="92">
        <f t="shared" si="4"/>
        <v>1.2416212406384174E-3</v>
      </c>
      <c r="U204" s="92">
        <f>R204/'סכום נכסי הקרן'!$C$42</f>
        <v>3.0274830106796438E-4</v>
      </c>
    </row>
    <row r="205" spans="2:21">
      <c r="B205" s="86" t="s">
        <v>594</v>
      </c>
      <c r="C205" s="87">
        <v>1136464</v>
      </c>
      <c r="D205" s="89" t="s">
        <v>119</v>
      </c>
      <c r="E205" s="89" t="s">
        <v>316</v>
      </c>
      <c r="F205" s="88" t="s">
        <v>592</v>
      </c>
      <c r="G205" s="89" t="s">
        <v>127</v>
      </c>
      <c r="H205" s="88" t="s">
        <v>418</v>
      </c>
      <c r="I205" s="88" t="s">
        <v>327</v>
      </c>
      <c r="J205" s="102"/>
      <c r="K205" s="91">
        <v>1.5999999999889509</v>
      </c>
      <c r="L205" s="89" t="s">
        <v>132</v>
      </c>
      <c r="M205" s="90">
        <v>2.75E-2</v>
      </c>
      <c r="N205" s="90">
        <v>5.5899999999334288E-2</v>
      </c>
      <c r="O205" s="91">
        <v>37480.455070000004</v>
      </c>
      <c r="P205" s="103">
        <v>96.59</v>
      </c>
      <c r="Q205" s="91"/>
      <c r="R205" s="91">
        <v>36.202370299000009</v>
      </c>
      <c r="S205" s="92">
        <v>1.1906560074386508E-4</v>
      </c>
      <c r="T205" s="92">
        <f t="shared" si="4"/>
        <v>1.2989872895817569E-3</v>
      </c>
      <c r="U205" s="92">
        <f>R205/'סכום נכסי הקרן'!$C$42</f>
        <v>3.1673604007253207E-4</v>
      </c>
    </row>
    <row r="206" spans="2:21">
      <c r="B206" s="86" t="s">
        <v>595</v>
      </c>
      <c r="C206" s="87">
        <v>1139591</v>
      </c>
      <c r="D206" s="89" t="s">
        <v>119</v>
      </c>
      <c r="E206" s="89" t="s">
        <v>316</v>
      </c>
      <c r="F206" s="88" t="s">
        <v>592</v>
      </c>
      <c r="G206" s="89" t="s">
        <v>127</v>
      </c>
      <c r="H206" s="88" t="s">
        <v>418</v>
      </c>
      <c r="I206" s="88" t="s">
        <v>327</v>
      </c>
      <c r="J206" s="102"/>
      <c r="K206" s="91">
        <v>0.53999999995656656</v>
      </c>
      <c r="L206" s="89" t="s">
        <v>132</v>
      </c>
      <c r="M206" s="90">
        <v>2.4E-2</v>
      </c>
      <c r="N206" s="90">
        <v>5.9500000002481922E-2</v>
      </c>
      <c r="O206" s="91">
        <v>6554.7997189999996</v>
      </c>
      <c r="P206" s="103">
        <v>98.35</v>
      </c>
      <c r="Q206" s="91"/>
      <c r="R206" s="91">
        <v>6.4466455320000007</v>
      </c>
      <c r="S206" s="92">
        <v>7.028912369807536E-5</v>
      </c>
      <c r="T206" s="92">
        <f t="shared" si="4"/>
        <v>2.313138763385981E-4</v>
      </c>
      <c r="U206" s="92">
        <f>R206/'סכום נכסי הקרן'!$C$42</f>
        <v>5.6401969282474404E-5</v>
      </c>
    </row>
    <row r="207" spans="2:21">
      <c r="B207" s="86" t="s">
        <v>596</v>
      </c>
      <c r="C207" s="87">
        <v>1158740</v>
      </c>
      <c r="D207" s="89" t="s">
        <v>119</v>
      </c>
      <c r="E207" s="89" t="s">
        <v>316</v>
      </c>
      <c r="F207" s="88" t="s">
        <v>464</v>
      </c>
      <c r="G207" s="89" t="s">
        <v>128</v>
      </c>
      <c r="H207" s="88" t="s">
        <v>465</v>
      </c>
      <c r="I207" s="88" t="s">
        <v>327</v>
      </c>
      <c r="J207" s="102"/>
      <c r="K207" s="91">
        <v>1.6899999997354105</v>
      </c>
      <c r="L207" s="89" t="s">
        <v>132</v>
      </c>
      <c r="M207" s="90">
        <v>3.2500000000000001E-2</v>
      </c>
      <c r="N207" s="90">
        <v>6.0499999978415063E-2</v>
      </c>
      <c r="O207" s="91">
        <v>746.07093000000009</v>
      </c>
      <c r="P207" s="103">
        <v>96.25</v>
      </c>
      <c r="Q207" s="91"/>
      <c r="R207" s="91">
        <v>0.7180932510000001</v>
      </c>
      <c r="S207" s="92">
        <v>1.9201280141396933E-6</v>
      </c>
      <c r="T207" s="92">
        <f t="shared" si="4"/>
        <v>2.5766103105387228E-5</v>
      </c>
      <c r="U207" s="92">
        <f>R207/'סכום נכסי הקרן'!$C$42</f>
        <v>6.2826276524449961E-6</v>
      </c>
    </row>
    <row r="208" spans="2:21">
      <c r="B208" s="86" t="s">
        <v>597</v>
      </c>
      <c r="C208" s="87">
        <v>1191832</v>
      </c>
      <c r="D208" s="89" t="s">
        <v>119</v>
      </c>
      <c r="E208" s="89" t="s">
        <v>316</v>
      </c>
      <c r="F208" s="88" t="s">
        <v>464</v>
      </c>
      <c r="G208" s="89" t="s">
        <v>128</v>
      </c>
      <c r="H208" s="88" t="s">
        <v>465</v>
      </c>
      <c r="I208" s="88" t="s">
        <v>327</v>
      </c>
      <c r="J208" s="102"/>
      <c r="K208" s="91">
        <v>2.3700000000056454</v>
      </c>
      <c r="L208" s="89" t="s">
        <v>132</v>
      </c>
      <c r="M208" s="90">
        <v>5.7000000000000002E-2</v>
      </c>
      <c r="N208" s="90">
        <v>6.3900000000169349E-2</v>
      </c>
      <c r="O208" s="91">
        <v>134364.95246100004</v>
      </c>
      <c r="P208" s="103">
        <v>98.88</v>
      </c>
      <c r="Q208" s="91"/>
      <c r="R208" s="91">
        <v>132.86006052499999</v>
      </c>
      <c r="S208" s="92">
        <v>3.388459398769851E-4</v>
      </c>
      <c r="T208" s="92">
        <f t="shared" si="4"/>
        <v>4.7671886810075823E-3</v>
      </c>
      <c r="U208" s="92">
        <f>R208/'סכום נכסי הקרן'!$C$42</f>
        <v>1.1623981829622858E-3</v>
      </c>
    </row>
    <row r="209" spans="2:21">
      <c r="B209" s="86" t="s">
        <v>598</v>
      </c>
      <c r="C209" s="87">
        <v>1161678</v>
      </c>
      <c r="D209" s="89" t="s">
        <v>119</v>
      </c>
      <c r="E209" s="89" t="s">
        <v>316</v>
      </c>
      <c r="F209" s="88" t="s">
        <v>468</v>
      </c>
      <c r="G209" s="89" t="s">
        <v>128</v>
      </c>
      <c r="H209" s="88" t="s">
        <v>465</v>
      </c>
      <c r="I209" s="88" t="s">
        <v>327</v>
      </c>
      <c r="J209" s="102"/>
      <c r="K209" s="91">
        <v>1.9099999999872301</v>
      </c>
      <c r="L209" s="89" t="s">
        <v>132</v>
      </c>
      <c r="M209" s="90">
        <v>2.7999999999999997E-2</v>
      </c>
      <c r="N209" s="90">
        <v>5.8399999999541326E-2</v>
      </c>
      <c r="O209" s="91">
        <v>40579.415968000008</v>
      </c>
      <c r="P209" s="103">
        <v>94.56</v>
      </c>
      <c r="Q209" s="91"/>
      <c r="R209" s="91">
        <v>38.371894839000007</v>
      </c>
      <c r="S209" s="92">
        <v>1.1671199685702554E-4</v>
      </c>
      <c r="T209" s="92">
        <f t="shared" si="4"/>
        <v>1.3768326013284731E-3</v>
      </c>
      <c r="U209" s="92">
        <f>R209/'סכום נכסי הקרן'!$C$42</f>
        <v>3.3571730030395848E-4</v>
      </c>
    </row>
    <row r="210" spans="2:21">
      <c r="B210" s="86" t="s">
        <v>599</v>
      </c>
      <c r="C210" s="87">
        <v>1192459</v>
      </c>
      <c r="D210" s="89" t="s">
        <v>119</v>
      </c>
      <c r="E210" s="89" t="s">
        <v>316</v>
      </c>
      <c r="F210" s="88" t="s">
        <v>468</v>
      </c>
      <c r="G210" s="89" t="s">
        <v>128</v>
      </c>
      <c r="H210" s="88" t="s">
        <v>465</v>
      </c>
      <c r="I210" s="88" t="s">
        <v>327</v>
      </c>
      <c r="J210" s="102"/>
      <c r="K210" s="91">
        <v>3.4900000000030897</v>
      </c>
      <c r="L210" s="89" t="s">
        <v>132</v>
      </c>
      <c r="M210" s="90">
        <v>5.6500000000000002E-2</v>
      </c>
      <c r="N210" s="90">
        <v>6.2500000000074774E-2</v>
      </c>
      <c r="O210" s="91">
        <v>99540.213997000013</v>
      </c>
      <c r="P210" s="103">
        <v>100.78</v>
      </c>
      <c r="Q210" s="91"/>
      <c r="R210" s="91">
        <v>100.31662398100001</v>
      </c>
      <c r="S210" s="92">
        <v>2.3101609264064243E-4</v>
      </c>
      <c r="T210" s="92">
        <f t="shared" si="4"/>
        <v>3.5994886083100183E-3</v>
      </c>
      <c r="U210" s="92">
        <f>R210/'סכום נכסי הקרן'!$C$42</f>
        <v>8.7767430615074446E-4</v>
      </c>
    </row>
    <row r="211" spans="2:21">
      <c r="B211" s="86" t="s">
        <v>600</v>
      </c>
      <c r="C211" s="87">
        <v>7390149</v>
      </c>
      <c r="D211" s="89" t="s">
        <v>119</v>
      </c>
      <c r="E211" s="89" t="s">
        <v>316</v>
      </c>
      <c r="F211" s="88" t="s">
        <v>601</v>
      </c>
      <c r="G211" s="89" t="s">
        <v>478</v>
      </c>
      <c r="H211" s="88" t="s">
        <v>473</v>
      </c>
      <c r="I211" s="88" t="s">
        <v>130</v>
      </c>
      <c r="J211" s="102"/>
      <c r="K211" s="91">
        <v>1.9299999999067221</v>
      </c>
      <c r="L211" s="89" t="s">
        <v>132</v>
      </c>
      <c r="M211" s="90">
        <v>0.04</v>
      </c>
      <c r="N211" s="90">
        <v>4.9300000007547036E-2</v>
      </c>
      <c r="O211" s="91">
        <v>1198.9327180000002</v>
      </c>
      <c r="P211" s="103">
        <v>98.36</v>
      </c>
      <c r="Q211" s="91"/>
      <c r="R211" s="91">
        <v>1.1792702270000002</v>
      </c>
      <c r="S211" s="92">
        <v>6.0663534191615865E-6</v>
      </c>
      <c r="T211" s="92">
        <f t="shared" si="4"/>
        <v>4.2313722090663962E-5</v>
      </c>
      <c r="U211" s="92">
        <f>R211/'סכום נכסי הקרן'!$C$42</f>
        <v>1.0317484153399024E-5</v>
      </c>
    </row>
    <row r="212" spans="2:21">
      <c r="B212" s="86" t="s">
        <v>602</v>
      </c>
      <c r="C212" s="87">
        <v>7390222</v>
      </c>
      <c r="D212" s="89" t="s">
        <v>119</v>
      </c>
      <c r="E212" s="89" t="s">
        <v>316</v>
      </c>
      <c r="F212" s="88" t="s">
        <v>601</v>
      </c>
      <c r="G212" s="89" t="s">
        <v>478</v>
      </c>
      <c r="H212" s="88" t="s">
        <v>465</v>
      </c>
      <c r="I212" s="88" t="s">
        <v>327</v>
      </c>
      <c r="J212" s="102"/>
      <c r="K212" s="91">
        <v>3.5499999999653862</v>
      </c>
      <c r="L212" s="89" t="s">
        <v>132</v>
      </c>
      <c r="M212" s="90">
        <v>0.04</v>
      </c>
      <c r="N212" s="90">
        <v>5.1299999998605544E-2</v>
      </c>
      <c r="O212" s="91">
        <v>10304.184615000002</v>
      </c>
      <c r="P212" s="103">
        <v>98.13</v>
      </c>
      <c r="Q212" s="91"/>
      <c r="R212" s="91">
        <v>10.111496257000002</v>
      </c>
      <c r="S212" s="92">
        <v>1.3308378798583067E-5</v>
      </c>
      <c r="T212" s="92">
        <f t="shared" si="4"/>
        <v>3.6281340166445742E-4</v>
      </c>
      <c r="U212" s="92">
        <f>R212/'סכום נכסי הקרן'!$C$42</f>
        <v>8.8465900359537401E-5</v>
      </c>
    </row>
    <row r="213" spans="2:21">
      <c r="B213" s="86" t="s">
        <v>603</v>
      </c>
      <c r="C213" s="87">
        <v>2590388</v>
      </c>
      <c r="D213" s="89" t="s">
        <v>119</v>
      </c>
      <c r="E213" s="89" t="s">
        <v>316</v>
      </c>
      <c r="F213" s="88" t="s">
        <v>604</v>
      </c>
      <c r="G213" s="89" t="s">
        <v>340</v>
      </c>
      <c r="H213" s="88" t="s">
        <v>465</v>
      </c>
      <c r="I213" s="88" t="s">
        <v>327</v>
      </c>
      <c r="J213" s="102"/>
      <c r="K213" s="91">
        <v>0.99000000031245861</v>
      </c>
      <c r="L213" s="89" t="s">
        <v>132</v>
      </c>
      <c r="M213" s="90">
        <v>5.9000000000000004E-2</v>
      </c>
      <c r="N213" s="90">
        <v>5.4500000015622933E-2</v>
      </c>
      <c r="O213" s="91">
        <v>1656.1060350000002</v>
      </c>
      <c r="P213" s="103">
        <v>100.49</v>
      </c>
      <c r="Q213" s="91"/>
      <c r="R213" s="91">
        <v>1.6642209520000002</v>
      </c>
      <c r="S213" s="92">
        <v>6.2939484675602493E-6</v>
      </c>
      <c r="T213" s="92">
        <f t="shared" si="4"/>
        <v>5.971437355756138E-5</v>
      </c>
      <c r="U213" s="92">
        <f>R213/'סכום נכסי הקרן'!$C$42</f>
        <v>1.4560338170917492E-5</v>
      </c>
    </row>
    <row r="214" spans="2:21">
      <c r="B214" s="86" t="s">
        <v>605</v>
      </c>
      <c r="C214" s="87">
        <v>2590511</v>
      </c>
      <c r="D214" s="89" t="s">
        <v>119</v>
      </c>
      <c r="E214" s="89" t="s">
        <v>316</v>
      </c>
      <c r="F214" s="88" t="s">
        <v>604</v>
      </c>
      <c r="G214" s="89" t="s">
        <v>340</v>
      </c>
      <c r="H214" s="88" t="s">
        <v>465</v>
      </c>
      <c r="I214" s="88" t="s">
        <v>327</v>
      </c>
      <c r="J214" s="102"/>
      <c r="K214" s="91">
        <v>3.2</v>
      </c>
      <c r="L214" s="89" t="s">
        <v>132</v>
      </c>
      <c r="M214" s="90">
        <v>2.7000000000000003E-2</v>
      </c>
      <c r="N214" s="90">
        <v>5.7000353454031344E-2</v>
      </c>
      <c r="O214" s="91">
        <v>2.7762000000000002E-2</v>
      </c>
      <c r="P214" s="103">
        <v>91.75</v>
      </c>
      <c r="Q214" s="91"/>
      <c r="R214" s="91">
        <v>2.5463000000000003E-5</v>
      </c>
      <c r="S214" s="92">
        <v>3.7129464921974127E-11</v>
      </c>
      <c r="T214" s="92">
        <f t="shared" si="4"/>
        <v>9.136449652727275E-10</v>
      </c>
      <c r="U214" s="92">
        <f>R214/'סכום נכסי הקרן'!$C$42</f>
        <v>2.2277684366400895E-10</v>
      </c>
    </row>
    <row r="215" spans="2:21">
      <c r="B215" s="86" t="s">
        <v>606</v>
      </c>
      <c r="C215" s="87">
        <v>1141191</v>
      </c>
      <c r="D215" s="89" t="s">
        <v>119</v>
      </c>
      <c r="E215" s="89" t="s">
        <v>316</v>
      </c>
      <c r="F215" s="88" t="s">
        <v>607</v>
      </c>
      <c r="G215" s="89" t="s">
        <v>504</v>
      </c>
      <c r="H215" s="88" t="s">
        <v>473</v>
      </c>
      <c r="I215" s="88" t="s">
        <v>130</v>
      </c>
      <c r="J215" s="102"/>
      <c r="K215" s="91">
        <v>1.31</v>
      </c>
      <c r="L215" s="89" t="s">
        <v>132</v>
      </c>
      <c r="M215" s="90">
        <v>3.0499999999999999E-2</v>
      </c>
      <c r="N215" s="90">
        <v>5.6900000005298566E-2</v>
      </c>
      <c r="O215" s="91">
        <v>2535.9090750000005</v>
      </c>
      <c r="P215" s="103">
        <v>96.75</v>
      </c>
      <c r="Q215" s="91"/>
      <c r="R215" s="91">
        <v>2.4534920300000005</v>
      </c>
      <c r="S215" s="92">
        <v>3.7779750385483485E-5</v>
      </c>
      <c r="T215" s="92">
        <f t="shared" si="4"/>
        <v>8.8034428015012516E-5</v>
      </c>
      <c r="U215" s="92">
        <f>R215/'סכום נכסי הקרן'!$C$42</f>
        <v>2.1465703585524171E-5</v>
      </c>
    </row>
    <row r="216" spans="2:21">
      <c r="B216" s="86" t="s">
        <v>608</v>
      </c>
      <c r="C216" s="87">
        <v>1168368</v>
      </c>
      <c r="D216" s="89" t="s">
        <v>119</v>
      </c>
      <c r="E216" s="89" t="s">
        <v>316</v>
      </c>
      <c r="F216" s="88" t="s">
        <v>607</v>
      </c>
      <c r="G216" s="89" t="s">
        <v>504</v>
      </c>
      <c r="H216" s="88" t="s">
        <v>473</v>
      </c>
      <c r="I216" s="88" t="s">
        <v>130</v>
      </c>
      <c r="J216" s="102"/>
      <c r="K216" s="91">
        <v>2.93</v>
      </c>
      <c r="L216" s="89" t="s">
        <v>132</v>
      </c>
      <c r="M216" s="90">
        <v>2.58E-2</v>
      </c>
      <c r="N216" s="90">
        <v>5.529999999920672E-2</v>
      </c>
      <c r="O216" s="91">
        <v>36857.878999000008</v>
      </c>
      <c r="P216" s="103">
        <v>92</v>
      </c>
      <c r="Q216" s="91"/>
      <c r="R216" s="91">
        <v>33.909248673</v>
      </c>
      <c r="S216" s="92">
        <v>1.2183013204753171E-4</v>
      </c>
      <c r="T216" s="92">
        <f t="shared" si="4"/>
        <v>1.2167071565120906E-3</v>
      </c>
      <c r="U216" s="92">
        <f>R216/'סכום נכסי הקרן'!$C$42</f>
        <v>2.9667342380665758E-4</v>
      </c>
    </row>
    <row r="217" spans="2:21">
      <c r="B217" s="86" t="s">
        <v>609</v>
      </c>
      <c r="C217" s="87">
        <v>1186162</v>
      </c>
      <c r="D217" s="89" t="s">
        <v>119</v>
      </c>
      <c r="E217" s="89" t="s">
        <v>316</v>
      </c>
      <c r="F217" s="88" t="s">
        <v>607</v>
      </c>
      <c r="G217" s="89" t="s">
        <v>504</v>
      </c>
      <c r="H217" s="88" t="s">
        <v>473</v>
      </c>
      <c r="I217" s="88" t="s">
        <v>130</v>
      </c>
      <c r="J217" s="102"/>
      <c r="K217" s="91">
        <v>4.4000000000000004</v>
      </c>
      <c r="L217" s="89" t="s">
        <v>132</v>
      </c>
      <c r="M217" s="90">
        <v>0.04</v>
      </c>
      <c r="N217" s="90">
        <v>5.6300000000015442E-2</v>
      </c>
      <c r="O217" s="91">
        <v>110769.68</v>
      </c>
      <c r="P217" s="103">
        <v>93.51</v>
      </c>
      <c r="Q217" s="91"/>
      <c r="R217" s="91">
        <v>103.58072776800002</v>
      </c>
      <c r="S217" s="92">
        <v>2.5305769604203553E-4</v>
      </c>
      <c r="T217" s="92">
        <f t="shared" si="4"/>
        <v>3.7166088216046105E-3</v>
      </c>
      <c r="U217" s="92">
        <f>R217/'סכום נכסי הקרן'!$C$42</f>
        <v>9.0623208563704225E-4</v>
      </c>
    </row>
    <row r="218" spans="2:21">
      <c r="B218" s="86" t="s">
        <v>610</v>
      </c>
      <c r="C218" s="87">
        <v>2380046</v>
      </c>
      <c r="D218" s="89" t="s">
        <v>119</v>
      </c>
      <c r="E218" s="89" t="s">
        <v>316</v>
      </c>
      <c r="F218" s="88" t="s">
        <v>611</v>
      </c>
      <c r="G218" s="89" t="s">
        <v>128</v>
      </c>
      <c r="H218" s="88" t="s">
        <v>465</v>
      </c>
      <c r="I218" s="88" t="s">
        <v>327</v>
      </c>
      <c r="J218" s="102"/>
      <c r="K218" s="91">
        <v>0.99</v>
      </c>
      <c r="L218" s="89" t="s">
        <v>132</v>
      </c>
      <c r="M218" s="90">
        <v>2.9500000000000002E-2</v>
      </c>
      <c r="N218" s="90">
        <v>4.6599999999616462E-2</v>
      </c>
      <c r="O218" s="91">
        <v>14311.065070000002</v>
      </c>
      <c r="P218" s="103">
        <v>98.38</v>
      </c>
      <c r="Q218" s="91"/>
      <c r="R218" s="91">
        <v>14.079225819000001</v>
      </c>
      <c r="S218" s="92">
        <v>2.6679957808908134E-4</v>
      </c>
      <c r="T218" s="92">
        <f t="shared" si="4"/>
        <v>5.0518060654546374E-4</v>
      </c>
      <c r="U218" s="92">
        <f>R218/'סכום נכסי הקרן'!$C$42</f>
        <v>1.2317973095038451E-4</v>
      </c>
    </row>
    <row r="219" spans="2:21">
      <c r="B219" s="86" t="s">
        <v>612</v>
      </c>
      <c r="C219" s="87">
        <v>1132505</v>
      </c>
      <c r="D219" s="89" t="s">
        <v>119</v>
      </c>
      <c r="E219" s="89" t="s">
        <v>316</v>
      </c>
      <c r="F219" s="88" t="s">
        <v>493</v>
      </c>
      <c r="G219" s="89" t="s">
        <v>340</v>
      </c>
      <c r="H219" s="88" t="s">
        <v>465</v>
      </c>
      <c r="I219" s="88" t="s">
        <v>327</v>
      </c>
      <c r="J219" s="102"/>
      <c r="K219" s="91">
        <v>0.9</v>
      </c>
      <c r="L219" s="89" t="s">
        <v>132</v>
      </c>
      <c r="M219" s="90">
        <v>6.4000000000000001E-2</v>
      </c>
      <c r="N219" s="90">
        <v>5.6392920353982315E-2</v>
      </c>
      <c r="O219" s="91">
        <v>2.7830000000000003E-3</v>
      </c>
      <c r="P219" s="103">
        <v>101.3</v>
      </c>
      <c r="Q219" s="91"/>
      <c r="R219" s="91">
        <v>2.8250000000000001E-6</v>
      </c>
      <c r="S219" s="92">
        <v>4.0066342491996299E-12</v>
      </c>
      <c r="T219" s="92">
        <f t="shared" si="4"/>
        <v>1.0136460852591819E-10</v>
      </c>
      <c r="U219" s="92">
        <f>R219/'סכום נכסי הקרן'!$C$42</f>
        <v>2.4716042231898252E-11</v>
      </c>
    </row>
    <row r="220" spans="2:21">
      <c r="B220" s="86" t="s">
        <v>613</v>
      </c>
      <c r="C220" s="87">
        <v>1162817</v>
      </c>
      <c r="D220" s="89" t="s">
        <v>119</v>
      </c>
      <c r="E220" s="89" t="s">
        <v>316</v>
      </c>
      <c r="F220" s="88" t="s">
        <v>493</v>
      </c>
      <c r="G220" s="89" t="s">
        <v>340</v>
      </c>
      <c r="H220" s="88" t="s">
        <v>465</v>
      </c>
      <c r="I220" s="88" t="s">
        <v>327</v>
      </c>
      <c r="J220" s="102"/>
      <c r="K220" s="91">
        <v>4.9400000000000004</v>
      </c>
      <c r="L220" s="89" t="s">
        <v>132</v>
      </c>
      <c r="M220" s="90">
        <v>2.4300000000000002E-2</v>
      </c>
      <c r="N220" s="90">
        <v>5.1599999999833022E-2</v>
      </c>
      <c r="O220" s="91">
        <v>133512.01761700003</v>
      </c>
      <c r="P220" s="103">
        <v>87.92</v>
      </c>
      <c r="Q220" s="91"/>
      <c r="R220" s="91">
        <v>117.38376588100002</v>
      </c>
      <c r="S220" s="92">
        <v>9.1158439328424223E-5</v>
      </c>
      <c r="T220" s="92">
        <f t="shared" si="4"/>
        <v>4.2118794604692382E-3</v>
      </c>
      <c r="U220" s="92">
        <f>R220/'סכום נכסי הקרן'!$C$42</f>
        <v>1.0269954388863905E-3</v>
      </c>
    </row>
    <row r="221" spans="2:21">
      <c r="B221" s="86" t="s">
        <v>614</v>
      </c>
      <c r="C221" s="87">
        <v>1141415</v>
      </c>
      <c r="D221" s="89" t="s">
        <v>119</v>
      </c>
      <c r="E221" s="89" t="s">
        <v>316</v>
      </c>
      <c r="F221" s="88" t="s">
        <v>615</v>
      </c>
      <c r="G221" s="89" t="s">
        <v>155</v>
      </c>
      <c r="H221" s="88" t="s">
        <v>465</v>
      </c>
      <c r="I221" s="88" t="s">
        <v>327</v>
      </c>
      <c r="J221" s="102"/>
      <c r="K221" s="91">
        <v>0.98</v>
      </c>
      <c r="L221" s="89" t="s">
        <v>132</v>
      </c>
      <c r="M221" s="90">
        <v>2.1600000000000001E-2</v>
      </c>
      <c r="N221" s="90">
        <v>5.3194562446898887E-2</v>
      </c>
      <c r="O221" s="91">
        <v>1.2180000000000001E-3</v>
      </c>
      <c r="P221" s="103">
        <v>97.08</v>
      </c>
      <c r="Q221" s="91"/>
      <c r="R221" s="91">
        <v>1.1770000000000003E-6</v>
      </c>
      <c r="S221" s="92">
        <v>9.5229488916780841E-12</v>
      </c>
      <c r="T221" s="92">
        <f t="shared" si="4"/>
        <v>4.2232263446019728E-11</v>
      </c>
      <c r="U221" s="92">
        <f>R221/'סכום נכסי הקרן'!$C$42</f>
        <v>1.0297621843166107E-11</v>
      </c>
    </row>
    <row r="222" spans="2:21">
      <c r="B222" s="86" t="s">
        <v>616</v>
      </c>
      <c r="C222" s="87">
        <v>1156397</v>
      </c>
      <c r="D222" s="89" t="s">
        <v>119</v>
      </c>
      <c r="E222" s="89" t="s">
        <v>316</v>
      </c>
      <c r="F222" s="88" t="s">
        <v>615</v>
      </c>
      <c r="G222" s="89" t="s">
        <v>155</v>
      </c>
      <c r="H222" s="88" t="s">
        <v>465</v>
      </c>
      <c r="I222" s="88" t="s">
        <v>327</v>
      </c>
      <c r="J222" s="102"/>
      <c r="K222" s="91">
        <v>2.96</v>
      </c>
      <c r="L222" s="89" t="s">
        <v>132</v>
      </c>
      <c r="M222" s="90">
        <v>0.04</v>
      </c>
      <c r="N222" s="90">
        <v>5.0501952035694374E-2</v>
      </c>
      <c r="O222" s="91">
        <v>3.6970000000000006E-3</v>
      </c>
      <c r="P222" s="103">
        <v>97.11</v>
      </c>
      <c r="Q222" s="91"/>
      <c r="R222" s="91">
        <v>3.5860000000000005E-6</v>
      </c>
      <c r="S222" s="92">
        <v>5.4314316789655719E-12</v>
      </c>
      <c r="T222" s="92">
        <f t="shared" si="4"/>
        <v>1.2867026059254608E-10</v>
      </c>
      <c r="U222" s="92">
        <f>R222/'סכום נכסי הקרן'!$C$42</f>
        <v>3.1374062811889251E-11</v>
      </c>
    </row>
    <row r="223" spans="2:21">
      <c r="B223" s="86" t="s">
        <v>617</v>
      </c>
      <c r="C223" s="87">
        <v>1136134</v>
      </c>
      <c r="D223" s="89" t="s">
        <v>119</v>
      </c>
      <c r="E223" s="89" t="s">
        <v>316</v>
      </c>
      <c r="F223" s="88" t="s">
        <v>618</v>
      </c>
      <c r="G223" s="89" t="s">
        <v>619</v>
      </c>
      <c r="H223" s="88" t="s">
        <v>465</v>
      </c>
      <c r="I223" s="88" t="s">
        <v>327</v>
      </c>
      <c r="J223" s="102"/>
      <c r="K223" s="91">
        <v>1.21</v>
      </c>
      <c r="L223" s="89" t="s">
        <v>132</v>
      </c>
      <c r="M223" s="90">
        <v>3.3500000000000002E-2</v>
      </c>
      <c r="N223" s="90">
        <v>5.070669168230145E-2</v>
      </c>
      <c r="O223" s="91">
        <v>3.2400000000000003E-3</v>
      </c>
      <c r="P223" s="103">
        <v>98.83</v>
      </c>
      <c r="Q223" s="91"/>
      <c r="R223" s="91">
        <v>3.1980000000000001E-6</v>
      </c>
      <c r="S223" s="92">
        <v>1.5716589150896721E-11</v>
      </c>
      <c r="T223" s="92">
        <f t="shared" si="4"/>
        <v>1.1474832497907483E-10</v>
      </c>
      <c r="U223" s="92">
        <f>R223/'סכום נכסי הקרן'!$C$42</f>
        <v>2.7979434710658623E-11</v>
      </c>
    </row>
    <row r="224" spans="2:21">
      <c r="B224" s="86" t="s">
        <v>620</v>
      </c>
      <c r="C224" s="87">
        <v>1141951</v>
      </c>
      <c r="D224" s="89" t="s">
        <v>119</v>
      </c>
      <c r="E224" s="89" t="s">
        <v>316</v>
      </c>
      <c r="F224" s="88" t="s">
        <v>618</v>
      </c>
      <c r="G224" s="89" t="s">
        <v>619</v>
      </c>
      <c r="H224" s="88" t="s">
        <v>465</v>
      </c>
      <c r="I224" s="88" t="s">
        <v>327</v>
      </c>
      <c r="J224" s="102"/>
      <c r="K224" s="91">
        <v>3.71</v>
      </c>
      <c r="L224" s="89" t="s">
        <v>132</v>
      </c>
      <c r="M224" s="90">
        <v>2.6200000000000001E-2</v>
      </c>
      <c r="N224" s="90">
        <v>5.1996726677577737E-2</v>
      </c>
      <c r="O224" s="91">
        <v>4.5690000000000001E-3</v>
      </c>
      <c r="P224" s="103">
        <v>91.08</v>
      </c>
      <c r="Q224" s="91">
        <v>7.200000000000002E-7</v>
      </c>
      <c r="R224" s="91">
        <v>4.8880000000000005E-6</v>
      </c>
      <c r="S224" s="92">
        <v>1.0425960006069346E-11</v>
      </c>
      <c r="T224" s="92">
        <f t="shared" si="4"/>
        <v>1.7538768370785421E-10</v>
      </c>
      <c r="U224" s="92">
        <f>R224/'סכום נכסי הקרן'!$C$42</f>
        <v>4.2765314842307491E-11</v>
      </c>
    </row>
    <row r="225" spans="2:21">
      <c r="B225" s="86" t="s">
        <v>621</v>
      </c>
      <c r="C225" s="87">
        <v>7150410</v>
      </c>
      <c r="D225" s="89" t="s">
        <v>119</v>
      </c>
      <c r="E225" s="89" t="s">
        <v>316</v>
      </c>
      <c r="F225" s="88" t="s">
        <v>622</v>
      </c>
      <c r="G225" s="89" t="s">
        <v>504</v>
      </c>
      <c r="H225" s="88" t="s">
        <v>498</v>
      </c>
      <c r="I225" s="88" t="s">
        <v>130</v>
      </c>
      <c r="J225" s="102"/>
      <c r="K225" s="91">
        <v>2.1</v>
      </c>
      <c r="L225" s="89" t="s">
        <v>132</v>
      </c>
      <c r="M225" s="90">
        <v>2.9500000000000002E-2</v>
      </c>
      <c r="N225" s="90">
        <v>6.0800000000133476E-2</v>
      </c>
      <c r="O225" s="91">
        <v>89381.605969000011</v>
      </c>
      <c r="P225" s="103">
        <v>93.88</v>
      </c>
      <c r="Q225" s="91"/>
      <c r="R225" s="91">
        <v>83.911451686000007</v>
      </c>
      <c r="S225" s="92">
        <v>2.263493627967142E-4</v>
      </c>
      <c r="T225" s="92">
        <f t="shared" si="4"/>
        <v>3.010850071147925E-3</v>
      </c>
      <c r="U225" s="92">
        <f>R225/'סכום נכסי הקרן'!$C$42</f>
        <v>7.341447729596693E-4</v>
      </c>
    </row>
    <row r="226" spans="2:21">
      <c r="B226" s="86" t="s">
        <v>623</v>
      </c>
      <c r="C226" s="87">
        <v>7150444</v>
      </c>
      <c r="D226" s="89" t="s">
        <v>119</v>
      </c>
      <c r="E226" s="89" t="s">
        <v>316</v>
      </c>
      <c r="F226" s="88" t="s">
        <v>622</v>
      </c>
      <c r="G226" s="89" t="s">
        <v>504</v>
      </c>
      <c r="H226" s="88" t="s">
        <v>498</v>
      </c>
      <c r="I226" s="88" t="s">
        <v>130</v>
      </c>
      <c r="J226" s="102"/>
      <c r="K226" s="91">
        <v>3.43</v>
      </c>
      <c r="L226" s="89" t="s">
        <v>132</v>
      </c>
      <c r="M226" s="90">
        <v>2.5499999999999998E-2</v>
      </c>
      <c r="N226" s="90">
        <v>0.06</v>
      </c>
      <c r="O226" s="91">
        <v>8095.334831000001</v>
      </c>
      <c r="P226" s="103">
        <v>89.23</v>
      </c>
      <c r="Q226" s="91"/>
      <c r="R226" s="91">
        <v>7.2234672750000017</v>
      </c>
      <c r="S226" s="92">
        <v>1.3902582615191744E-5</v>
      </c>
      <c r="T226" s="92">
        <f t="shared" si="4"/>
        <v>2.5918723275403758E-4</v>
      </c>
      <c r="U226" s="92">
        <f>R226/'סכום נכסי הקרן'!$C$42</f>
        <v>6.3198414948543367E-5</v>
      </c>
    </row>
    <row r="227" spans="2:21">
      <c r="B227" s="86" t="s">
        <v>624</v>
      </c>
      <c r="C227" s="87">
        <v>1155878</v>
      </c>
      <c r="D227" s="89" t="s">
        <v>119</v>
      </c>
      <c r="E227" s="89" t="s">
        <v>316</v>
      </c>
      <c r="F227" s="88">
        <v>514486042</v>
      </c>
      <c r="G227" s="89" t="s">
        <v>442</v>
      </c>
      <c r="H227" s="88" t="s">
        <v>498</v>
      </c>
      <c r="I227" s="88" t="s">
        <v>130</v>
      </c>
      <c r="J227" s="102"/>
      <c r="K227" s="91">
        <v>2.2999999999999998</v>
      </c>
      <c r="L227" s="89" t="s">
        <v>132</v>
      </c>
      <c r="M227" s="90">
        <v>3.27E-2</v>
      </c>
      <c r="N227" s="90">
        <v>5.2400000000556002E-2</v>
      </c>
      <c r="O227" s="91">
        <v>36655.741890000005</v>
      </c>
      <c r="P227" s="103">
        <v>96.17</v>
      </c>
      <c r="Q227" s="91"/>
      <c r="R227" s="91">
        <v>35.251826971000007</v>
      </c>
      <c r="S227" s="92">
        <v>1.1614877988421798E-4</v>
      </c>
      <c r="T227" s="92">
        <f t="shared" si="4"/>
        <v>1.2648805807925025E-3</v>
      </c>
      <c r="U227" s="92">
        <f>R227/'סכום נכסי הקרן'!$C$42</f>
        <v>3.0841969705019679E-4</v>
      </c>
    </row>
    <row r="228" spans="2:21">
      <c r="B228" s="86" t="s">
        <v>626</v>
      </c>
      <c r="C228" s="87">
        <v>7200249</v>
      </c>
      <c r="D228" s="89" t="s">
        <v>119</v>
      </c>
      <c r="E228" s="89" t="s">
        <v>316</v>
      </c>
      <c r="F228" s="88" t="s">
        <v>627</v>
      </c>
      <c r="G228" s="89" t="s">
        <v>545</v>
      </c>
      <c r="H228" s="88" t="s">
        <v>498</v>
      </c>
      <c r="I228" s="88" t="s">
        <v>130</v>
      </c>
      <c r="J228" s="102"/>
      <c r="K228" s="91">
        <v>5.0600000000222476</v>
      </c>
      <c r="L228" s="89" t="s">
        <v>132</v>
      </c>
      <c r="M228" s="90">
        <v>7.4999999999999997E-3</v>
      </c>
      <c r="N228" s="90">
        <v>4.5200000000210766E-2</v>
      </c>
      <c r="O228" s="91">
        <v>102641.95473000001</v>
      </c>
      <c r="P228" s="103">
        <v>83.2</v>
      </c>
      <c r="Q228" s="91"/>
      <c r="R228" s="91">
        <v>85.398106335000023</v>
      </c>
      <c r="S228" s="92">
        <v>1.930873536776007E-4</v>
      </c>
      <c r="T228" s="92">
        <f t="shared" si="4"/>
        <v>3.0641931389387652E-3</v>
      </c>
      <c r="U228" s="92">
        <f>R228/'סכום נכסי הקרן'!$C$42</f>
        <v>7.4715157617699049E-4</v>
      </c>
    </row>
    <row r="229" spans="2:21">
      <c r="B229" s="86" t="s">
        <v>628</v>
      </c>
      <c r="C229" s="87">
        <v>7200173</v>
      </c>
      <c r="D229" s="89" t="s">
        <v>119</v>
      </c>
      <c r="E229" s="89" t="s">
        <v>316</v>
      </c>
      <c r="F229" s="88" t="s">
        <v>627</v>
      </c>
      <c r="G229" s="89" t="s">
        <v>545</v>
      </c>
      <c r="H229" s="88" t="s">
        <v>498</v>
      </c>
      <c r="I229" s="88" t="s">
        <v>130</v>
      </c>
      <c r="J229" s="102"/>
      <c r="K229" s="91">
        <v>2.3900000000160708</v>
      </c>
      <c r="L229" s="89" t="s">
        <v>132</v>
      </c>
      <c r="M229" s="90">
        <v>3.4500000000000003E-2</v>
      </c>
      <c r="N229" s="90">
        <v>5.2500000000669608E-2</v>
      </c>
      <c r="O229" s="91">
        <v>46149.782141000011</v>
      </c>
      <c r="P229" s="103">
        <v>97.08</v>
      </c>
      <c r="Q229" s="91"/>
      <c r="R229" s="91">
        <v>44.802206952000006</v>
      </c>
      <c r="S229" s="92">
        <v>1.0500460532350427E-4</v>
      </c>
      <c r="T229" s="92">
        <f t="shared" si="4"/>
        <v>1.6075604137297879E-3</v>
      </c>
      <c r="U229" s="92">
        <f>R229/'סכום נכסי הקרן'!$C$42</f>
        <v>3.9197636782579737E-4</v>
      </c>
    </row>
    <row r="230" spans="2:21">
      <c r="B230" s="86" t="s">
        <v>629</v>
      </c>
      <c r="C230" s="87">
        <v>1168483</v>
      </c>
      <c r="D230" s="89" t="s">
        <v>119</v>
      </c>
      <c r="E230" s="89" t="s">
        <v>316</v>
      </c>
      <c r="F230" s="88" t="s">
        <v>630</v>
      </c>
      <c r="G230" s="89" t="s">
        <v>545</v>
      </c>
      <c r="H230" s="88" t="s">
        <v>498</v>
      </c>
      <c r="I230" s="88" t="s">
        <v>130</v>
      </c>
      <c r="J230" s="102"/>
      <c r="K230" s="91">
        <v>4.059999999975239</v>
      </c>
      <c r="L230" s="89" t="s">
        <v>132</v>
      </c>
      <c r="M230" s="90">
        <v>2.5000000000000001E-3</v>
      </c>
      <c r="N230" s="90">
        <v>5.4799999999642794E-2</v>
      </c>
      <c r="O230" s="91">
        <v>60529.716404000006</v>
      </c>
      <c r="P230" s="103">
        <v>81.400000000000006</v>
      </c>
      <c r="Q230" s="91"/>
      <c r="R230" s="91">
        <v>49.271187137000005</v>
      </c>
      <c r="S230" s="92">
        <v>1.0682933770795022E-4</v>
      </c>
      <c r="T230" s="92">
        <f t="shared" si="4"/>
        <v>1.7679131312386765E-3</v>
      </c>
      <c r="U230" s="92">
        <f>R230/'סכום נכסי הקרן'!$C$42</f>
        <v>4.3107566091817842E-4</v>
      </c>
    </row>
    <row r="231" spans="2:21">
      <c r="B231" s="86" t="s">
        <v>631</v>
      </c>
      <c r="C231" s="87">
        <v>1161751</v>
      </c>
      <c r="D231" s="89" t="s">
        <v>119</v>
      </c>
      <c r="E231" s="89" t="s">
        <v>316</v>
      </c>
      <c r="F231" s="88" t="s">
        <v>630</v>
      </c>
      <c r="G231" s="89" t="s">
        <v>545</v>
      </c>
      <c r="H231" s="88" t="s">
        <v>498</v>
      </c>
      <c r="I231" s="88" t="s">
        <v>130</v>
      </c>
      <c r="J231" s="102"/>
      <c r="K231" s="91">
        <v>3.2599999999395664</v>
      </c>
      <c r="L231" s="89" t="s">
        <v>132</v>
      </c>
      <c r="M231" s="90">
        <v>2.0499999999999997E-2</v>
      </c>
      <c r="N231" s="90">
        <v>5.3199999995769659E-2</v>
      </c>
      <c r="O231" s="91">
        <v>1457.9006820000002</v>
      </c>
      <c r="P231" s="103">
        <v>90.8</v>
      </c>
      <c r="Q231" s="91"/>
      <c r="R231" s="91">
        <v>1.3237738580000002</v>
      </c>
      <c r="S231" s="92">
        <v>2.6094589982427087E-6</v>
      </c>
      <c r="T231" s="92">
        <f t="shared" si="4"/>
        <v>4.7498696953279443E-5</v>
      </c>
      <c r="U231" s="92">
        <f>R231/'סכום נכסי הקרן'!$C$42</f>
        <v>1.1581752417632171E-5</v>
      </c>
    </row>
    <row r="232" spans="2:21">
      <c r="B232" s="86" t="s">
        <v>632</v>
      </c>
      <c r="C232" s="87">
        <v>1162825</v>
      </c>
      <c r="D232" s="89" t="s">
        <v>119</v>
      </c>
      <c r="E232" s="89" t="s">
        <v>316</v>
      </c>
      <c r="F232" s="88" t="s">
        <v>633</v>
      </c>
      <c r="G232" s="89" t="s">
        <v>504</v>
      </c>
      <c r="H232" s="88" t="s">
        <v>498</v>
      </c>
      <c r="I232" s="88" t="s">
        <v>130</v>
      </c>
      <c r="J232" s="102"/>
      <c r="K232" s="91">
        <v>2.83</v>
      </c>
      <c r="L232" s="89" t="s">
        <v>132</v>
      </c>
      <c r="M232" s="90">
        <v>2.4E-2</v>
      </c>
      <c r="N232" s="90">
        <v>5.8100478870872899E-2</v>
      </c>
      <c r="O232" s="91">
        <v>3.8949000000000004E-2</v>
      </c>
      <c r="P232" s="103">
        <v>91.67</v>
      </c>
      <c r="Q232" s="91"/>
      <c r="R232" s="91">
        <v>3.5709000000000007E-5</v>
      </c>
      <c r="S232" s="92">
        <v>1.4945458229153718E-10</v>
      </c>
      <c r="T232" s="92">
        <f t="shared" si="4"/>
        <v>1.2812845330449605E-9</v>
      </c>
      <c r="U232" s="92">
        <f>R232/'סכום נכסי הקרן'!$C$42</f>
        <v>3.1241952285269196E-10</v>
      </c>
    </row>
    <row r="233" spans="2:21">
      <c r="B233" s="86" t="s">
        <v>634</v>
      </c>
      <c r="C233" s="87">
        <v>1140102</v>
      </c>
      <c r="D233" s="89" t="s">
        <v>119</v>
      </c>
      <c r="E233" s="89" t="s">
        <v>316</v>
      </c>
      <c r="F233" s="88" t="s">
        <v>503</v>
      </c>
      <c r="G233" s="89" t="s">
        <v>504</v>
      </c>
      <c r="H233" s="88" t="s">
        <v>505</v>
      </c>
      <c r="I233" s="88" t="s">
        <v>327</v>
      </c>
      <c r="J233" s="102"/>
      <c r="K233" s="91">
        <v>2.5099999999920599</v>
      </c>
      <c r="L233" s="89" t="s">
        <v>132</v>
      </c>
      <c r="M233" s="90">
        <v>4.2999999999999997E-2</v>
      </c>
      <c r="N233" s="90">
        <v>6.0699999999738276E-2</v>
      </c>
      <c r="O233" s="91">
        <v>69531.512757000004</v>
      </c>
      <c r="P233" s="103">
        <v>97.81</v>
      </c>
      <c r="Q233" s="91"/>
      <c r="R233" s="91">
        <v>68.008774954000003</v>
      </c>
      <c r="S233" s="92">
        <v>5.7413921690728087E-5</v>
      </c>
      <c r="T233" s="92">
        <f t="shared" si="4"/>
        <v>2.4402417166511435E-3</v>
      </c>
      <c r="U233" s="92">
        <f>R233/'סכום נכסי הקרן'!$C$42</f>
        <v>5.9501159430185068E-4</v>
      </c>
    </row>
    <row r="234" spans="2:21">
      <c r="B234" s="86" t="s">
        <v>635</v>
      </c>
      <c r="C234" s="87">
        <v>1132836</v>
      </c>
      <c r="D234" s="89" t="s">
        <v>119</v>
      </c>
      <c r="E234" s="89" t="s">
        <v>316</v>
      </c>
      <c r="F234" s="88" t="s">
        <v>513</v>
      </c>
      <c r="G234" s="89" t="s">
        <v>155</v>
      </c>
      <c r="H234" s="88" t="s">
        <v>505</v>
      </c>
      <c r="I234" s="88" t="s">
        <v>327</v>
      </c>
      <c r="J234" s="102"/>
      <c r="K234" s="91">
        <v>1.4799999999183096</v>
      </c>
      <c r="L234" s="89" t="s">
        <v>132</v>
      </c>
      <c r="M234" s="90">
        <v>4.1399999999999999E-2</v>
      </c>
      <c r="N234" s="90">
        <v>5.4099999998025818E-2</v>
      </c>
      <c r="O234" s="91">
        <v>3883.179384</v>
      </c>
      <c r="P234" s="103">
        <v>98.21</v>
      </c>
      <c r="Q234" s="91">
        <v>2.0621621080000003</v>
      </c>
      <c r="R234" s="91">
        <v>5.8758325759999996</v>
      </c>
      <c r="S234" s="92">
        <v>2.5873742513962761E-5</v>
      </c>
      <c r="T234" s="92">
        <f t="shared" si="4"/>
        <v>2.1083237834693006E-4</v>
      </c>
      <c r="U234" s="92">
        <f>R234/'סכום נכסי הקרן'!$C$42</f>
        <v>5.1407903042824591E-5</v>
      </c>
    </row>
    <row r="235" spans="2:21">
      <c r="B235" s="86" t="s">
        <v>636</v>
      </c>
      <c r="C235" s="87">
        <v>1139252</v>
      </c>
      <c r="D235" s="89" t="s">
        <v>119</v>
      </c>
      <c r="E235" s="89" t="s">
        <v>316</v>
      </c>
      <c r="F235" s="88" t="s">
        <v>513</v>
      </c>
      <c r="G235" s="89" t="s">
        <v>155</v>
      </c>
      <c r="H235" s="88" t="s">
        <v>505</v>
      </c>
      <c r="I235" s="88" t="s">
        <v>327</v>
      </c>
      <c r="J235" s="102"/>
      <c r="K235" s="91">
        <v>2.0299999999859417</v>
      </c>
      <c r="L235" s="89" t="s">
        <v>132</v>
      </c>
      <c r="M235" s="90">
        <v>3.5499999999999997E-2</v>
      </c>
      <c r="N235" s="90">
        <v>5.6099999999983871E-2</v>
      </c>
      <c r="O235" s="91">
        <v>34542.652757000011</v>
      </c>
      <c r="P235" s="103">
        <v>96.08</v>
      </c>
      <c r="Q235" s="91">
        <v>10.201073412000001</v>
      </c>
      <c r="R235" s="91">
        <v>43.389654186999998</v>
      </c>
      <c r="S235" s="92">
        <v>1.1248182796053821E-4</v>
      </c>
      <c r="T235" s="92">
        <f t="shared" si="4"/>
        <v>1.556876216191229E-3</v>
      </c>
      <c r="U235" s="92">
        <f>R235/'סכום נכסי הקרן'!$C$42</f>
        <v>3.7961788506667355E-4</v>
      </c>
    </row>
    <row r="236" spans="2:21">
      <c r="B236" s="86" t="s">
        <v>637</v>
      </c>
      <c r="C236" s="87">
        <v>1143080</v>
      </c>
      <c r="D236" s="89" t="s">
        <v>119</v>
      </c>
      <c r="E236" s="89" t="s">
        <v>316</v>
      </c>
      <c r="F236" s="88" t="s">
        <v>513</v>
      </c>
      <c r="G236" s="89" t="s">
        <v>155</v>
      </c>
      <c r="H236" s="88" t="s">
        <v>505</v>
      </c>
      <c r="I236" s="88" t="s">
        <v>327</v>
      </c>
      <c r="J236" s="102"/>
      <c r="K236" s="91">
        <v>2.5300000000044398</v>
      </c>
      <c r="L236" s="89" t="s">
        <v>132</v>
      </c>
      <c r="M236" s="90">
        <v>2.5000000000000001E-2</v>
      </c>
      <c r="N236" s="90">
        <v>5.5800000000022908E-2</v>
      </c>
      <c r="O236" s="91">
        <v>148859.38725100004</v>
      </c>
      <c r="P236" s="103">
        <v>93.8</v>
      </c>
      <c r="Q236" s="91"/>
      <c r="R236" s="91">
        <v>139.63010194600002</v>
      </c>
      <c r="S236" s="92">
        <v>1.3167782499235594E-4</v>
      </c>
      <c r="T236" s="92">
        <f t="shared" si="4"/>
        <v>5.0101064149346338E-3</v>
      </c>
      <c r="U236" s="92">
        <f>R236/'סכום נכסי הקרן'!$C$42</f>
        <v>1.2216295562979095E-3</v>
      </c>
    </row>
    <row r="237" spans="2:21">
      <c r="B237" s="86" t="s">
        <v>638</v>
      </c>
      <c r="C237" s="87">
        <v>1189190</v>
      </c>
      <c r="D237" s="89" t="s">
        <v>119</v>
      </c>
      <c r="E237" s="89" t="s">
        <v>316</v>
      </c>
      <c r="F237" s="88" t="s">
        <v>513</v>
      </c>
      <c r="G237" s="89" t="s">
        <v>155</v>
      </c>
      <c r="H237" s="88" t="s">
        <v>505</v>
      </c>
      <c r="I237" s="88" t="s">
        <v>327</v>
      </c>
      <c r="J237" s="102"/>
      <c r="K237" s="91">
        <v>4.3199999999970728</v>
      </c>
      <c r="L237" s="89" t="s">
        <v>132</v>
      </c>
      <c r="M237" s="90">
        <v>4.7300000000000002E-2</v>
      </c>
      <c r="N237" s="90">
        <v>5.7900000000087777E-2</v>
      </c>
      <c r="O237" s="91">
        <v>69582.743734000003</v>
      </c>
      <c r="P237" s="103">
        <v>95.85</v>
      </c>
      <c r="Q237" s="91">
        <v>1.6547742930000002</v>
      </c>
      <c r="R237" s="91">
        <v>68.349831060000014</v>
      </c>
      <c r="S237" s="92">
        <v>1.7619676065482447E-4</v>
      </c>
      <c r="T237" s="92">
        <f t="shared" si="4"/>
        <v>2.4524792453839098E-3</v>
      </c>
      <c r="U237" s="92">
        <f>R237/'סכום נכסי הקרן'!$C$42</f>
        <v>5.9799550832639685E-4</v>
      </c>
    </row>
    <row r="238" spans="2:21">
      <c r="B238" s="86" t="s">
        <v>639</v>
      </c>
      <c r="C238" s="87">
        <v>1137512</v>
      </c>
      <c r="D238" s="89" t="s">
        <v>119</v>
      </c>
      <c r="E238" s="89" t="s">
        <v>316</v>
      </c>
      <c r="F238" s="88" t="s">
        <v>640</v>
      </c>
      <c r="G238" s="89" t="s">
        <v>497</v>
      </c>
      <c r="H238" s="88" t="s">
        <v>498</v>
      </c>
      <c r="I238" s="88" t="s">
        <v>130</v>
      </c>
      <c r="J238" s="102"/>
      <c r="K238" s="91">
        <v>1.0799999999969914</v>
      </c>
      <c r="L238" s="89" t="s">
        <v>132</v>
      </c>
      <c r="M238" s="90">
        <v>3.5000000000000003E-2</v>
      </c>
      <c r="N238" s="90">
        <v>5.9599999999889679E-2</v>
      </c>
      <c r="O238" s="91">
        <v>40384.779005000004</v>
      </c>
      <c r="P238" s="103">
        <v>98.76</v>
      </c>
      <c r="Q238" s="91"/>
      <c r="R238" s="91">
        <v>39.884008639000008</v>
      </c>
      <c r="S238" s="92">
        <v>1.6851566453160861E-4</v>
      </c>
      <c r="T238" s="92">
        <f t="shared" si="4"/>
        <v>1.4310891759775487E-3</v>
      </c>
      <c r="U238" s="92">
        <f>R238/'סכום נכסי הקרן'!$C$42</f>
        <v>3.489468466898828E-4</v>
      </c>
    </row>
    <row r="239" spans="2:21">
      <c r="B239" s="86" t="s">
        <v>641</v>
      </c>
      <c r="C239" s="87">
        <v>1141852</v>
      </c>
      <c r="D239" s="89" t="s">
        <v>119</v>
      </c>
      <c r="E239" s="89" t="s">
        <v>316</v>
      </c>
      <c r="F239" s="88" t="s">
        <v>640</v>
      </c>
      <c r="G239" s="89" t="s">
        <v>497</v>
      </c>
      <c r="H239" s="88" t="s">
        <v>498</v>
      </c>
      <c r="I239" s="88" t="s">
        <v>130</v>
      </c>
      <c r="J239" s="102"/>
      <c r="K239" s="91">
        <v>2.4100000000203194</v>
      </c>
      <c r="L239" s="89" t="s">
        <v>132</v>
      </c>
      <c r="M239" s="90">
        <v>2.6499999999999999E-2</v>
      </c>
      <c r="N239" s="90">
        <v>6.4400000000602559E-2</v>
      </c>
      <c r="O239" s="91">
        <v>30909.577201000004</v>
      </c>
      <c r="P239" s="103">
        <v>92.35</v>
      </c>
      <c r="Q239" s="91"/>
      <c r="R239" s="91">
        <v>28.544995562000004</v>
      </c>
      <c r="S239" s="92">
        <v>4.3111017663885546E-5</v>
      </c>
      <c r="T239" s="92">
        <f t="shared" si="4"/>
        <v>1.0242309028375939E-3</v>
      </c>
      <c r="U239" s="92">
        <f>R239/'סכום נכסי הקרן'!$C$42</f>
        <v>2.4974135073265141E-4</v>
      </c>
    </row>
    <row r="240" spans="2:21">
      <c r="B240" s="86" t="s">
        <v>642</v>
      </c>
      <c r="C240" s="87">
        <v>1168038</v>
      </c>
      <c r="D240" s="89" t="s">
        <v>119</v>
      </c>
      <c r="E240" s="89" t="s">
        <v>316</v>
      </c>
      <c r="F240" s="88" t="s">
        <v>640</v>
      </c>
      <c r="G240" s="89" t="s">
        <v>497</v>
      </c>
      <c r="H240" s="88" t="s">
        <v>498</v>
      </c>
      <c r="I240" s="88" t="s">
        <v>130</v>
      </c>
      <c r="J240" s="102"/>
      <c r="K240" s="91">
        <v>2.1700000000225224</v>
      </c>
      <c r="L240" s="89" t="s">
        <v>132</v>
      </c>
      <c r="M240" s="90">
        <v>4.99E-2</v>
      </c>
      <c r="N240" s="90">
        <v>5.6200000000671421E-2</v>
      </c>
      <c r="O240" s="91">
        <v>23522.809705000003</v>
      </c>
      <c r="P240" s="103">
        <v>100.04</v>
      </c>
      <c r="Q240" s="91"/>
      <c r="R240" s="91">
        <v>23.532219091000002</v>
      </c>
      <c r="S240" s="92">
        <v>1.1069557508235295E-4</v>
      </c>
      <c r="T240" s="92">
        <f t="shared" si="4"/>
        <v>8.4436607996649679E-4</v>
      </c>
      <c r="U240" s="92">
        <f>R240/'סכום נכסי הקרן'!$C$42</f>
        <v>2.0588436136758878E-4</v>
      </c>
    </row>
    <row r="241" spans="2:21">
      <c r="B241" s="86" t="s">
        <v>643</v>
      </c>
      <c r="C241" s="87">
        <v>1190008</v>
      </c>
      <c r="D241" s="89" t="s">
        <v>119</v>
      </c>
      <c r="E241" s="89" t="s">
        <v>316</v>
      </c>
      <c r="F241" s="88" t="s">
        <v>644</v>
      </c>
      <c r="G241" s="89" t="s">
        <v>504</v>
      </c>
      <c r="H241" s="88" t="s">
        <v>505</v>
      </c>
      <c r="I241" s="88" t="s">
        <v>327</v>
      </c>
      <c r="J241" s="102"/>
      <c r="K241" s="91">
        <v>3.9200000000204165</v>
      </c>
      <c r="L241" s="89" t="s">
        <v>132</v>
      </c>
      <c r="M241" s="90">
        <v>5.3399999999999996E-2</v>
      </c>
      <c r="N241" s="90">
        <v>6.1000000000306247E-2</v>
      </c>
      <c r="O241" s="91">
        <v>100084.97651400002</v>
      </c>
      <c r="P241" s="103">
        <v>97.88</v>
      </c>
      <c r="Q241" s="91"/>
      <c r="R241" s="91">
        <v>97.963178350000007</v>
      </c>
      <c r="S241" s="92">
        <v>2.5021244128500006E-4</v>
      </c>
      <c r="T241" s="92">
        <f t="shared" si="4"/>
        <v>3.5150439728858247E-3</v>
      </c>
      <c r="U241" s="92">
        <f>R241/'סכום נכסי הקרן'!$C$42</f>
        <v>8.5708391266179848E-4</v>
      </c>
    </row>
    <row r="242" spans="2:21">
      <c r="B242" s="86" t="s">
        <v>645</v>
      </c>
      <c r="C242" s="87">
        <v>1188572</v>
      </c>
      <c r="D242" s="89" t="s">
        <v>119</v>
      </c>
      <c r="E242" s="89" t="s">
        <v>316</v>
      </c>
      <c r="F242" s="88" t="s">
        <v>646</v>
      </c>
      <c r="G242" s="89" t="s">
        <v>504</v>
      </c>
      <c r="H242" s="88" t="s">
        <v>519</v>
      </c>
      <c r="I242" s="88" t="s">
        <v>130</v>
      </c>
      <c r="J242" s="102"/>
      <c r="K242" s="91">
        <v>3.3699999999919004</v>
      </c>
      <c r="L242" s="89" t="s">
        <v>132</v>
      </c>
      <c r="M242" s="90">
        <v>4.53E-2</v>
      </c>
      <c r="N242" s="90">
        <v>6.149999999991574E-2</v>
      </c>
      <c r="O242" s="91">
        <v>193514.21557400003</v>
      </c>
      <c r="P242" s="103">
        <v>95.06</v>
      </c>
      <c r="Q242" s="91"/>
      <c r="R242" s="91">
        <v>183.954619777</v>
      </c>
      <c r="S242" s="92">
        <v>2.7644887939142859E-4</v>
      </c>
      <c r="T242" s="92">
        <f t="shared" si="4"/>
        <v>6.6005267328246844E-3</v>
      </c>
      <c r="U242" s="92">
        <f>R242/'סכום נכסי הקרן'!$C$42</f>
        <v>1.6094266021809264E-3</v>
      </c>
    </row>
    <row r="243" spans="2:21">
      <c r="B243" s="86" t="s">
        <v>647</v>
      </c>
      <c r="C243" s="87">
        <v>1150812</v>
      </c>
      <c r="D243" s="89" t="s">
        <v>119</v>
      </c>
      <c r="E243" s="89" t="s">
        <v>316</v>
      </c>
      <c r="F243" s="88" t="s">
        <v>529</v>
      </c>
      <c r="G243" s="89" t="s">
        <v>530</v>
      </c>
      <c r="H243" s="88" t="s">
        <v>519</v>
      </c>
      <c r="I243" s="88" t="s">
        <v>130</v>
      </c>
      <c r="J243" s="102"/>
      <c r="K243" s="91">
        <v>1.9100000000152588</v>
      </c>
      <c r="L243" s="89" t="s">
        <v>132</v>
      </c>
      <c r="M243" s="90">
        <v>3.7499999999999999E-2</v>
      </c>
      <c r="N243" s="90">
        <v>5.8200000000582612E-2</v>
      </c>
      <c r="O243" s="91">
        <v>37422.048059000008</v>
      </c>
      <c r="P243" s="103">
        <v>96.32</v>
      </c>
      <c r="Q243" s="91"/>
      <c r="R243" s="91">
        <v>36.044916694999998</v>
      </c>
      <c r="S243" s="92">
        <v>1.0125402677564087E-4</v>
      </c>
      <c r="T243" s="92">
        <f t="shared" si="4"/>
        <v>1.2933376531461974E-3</v>
      </c>
      <c r="U243" s="92">
        <f>R243/'סכום נכסי הקרן'!$C$42</f>
        <v>3.1535847195712362E-4</v>
      </c>
    </row>
    <row r="244" spans="2:21">
      <c r="B244" s="86" t="s">
        <v>648</v>
      </c>
      <c r="C244" s="87">
        <v>1161785</v>
      </c>
      <c r="D244" s="89" t="s">
        <v>119</v>
      </c>
      <c r="E244" s="89" t="s">
        <v>316</v>
      </c>
      <c r="F244" s="88" t="s">
        <v>529</v>
      </c>
      <c r="G244" s="89" t="s">
        <v>530</v>
      </c>
      <c r="H244" s="88" t="s">
        <v>519</v>
      </c>
      <c r="I244" s="88" t="s">
        <v>130</v>
      </c>
      <c r="J244" s="102"/>
      <c r="K244" s="91">
        <v>3.6700000000056483</v>
      </c>
      <c r="L244" s="89" t="s">
        <v>132</v>
      </c>
      <c r="M244" s="90">
        <v>2.6600000000000002E-2</v>
      </c>
      <c r="N244" s="90">
        <v>6.9000000000104977E-2</v>
      </c>
      <c r="O244" s="91">
        <v>231042.57984500003</v>
      </c>
      <c r="P244" s="103">
        <v>86.57</v>
      </c>
      <c r="Q244" s="91"/>
      <c r="R244" s="91">
        <v>200.01355366100006</v>
      </c>
      <c r="S244" s="92">
        <v>2.8073331067670059E-4</v>
      </c>
      <c r="T244" s="92">
        <f t="shared" si="4"/>
        <v>7.1767417935309739E-3</v>
      </c>
      <c r="U244" s="92">
        <f>R244/'סכום נכסי הקרן'!$C$42</f>
        <v>1.7499268811459556E-3</v>
      </c>
    </row>
    <row r="245" spans="2:21">
      <c r="B245" s="86" t="s">
        <v>649</v>
      </c>
      <c r="C245" s="87">
        <v>1172725</v>
      </c>
      <c r="D245" s="89" t="s">
        <v>119</v>
      </c>
      <c r="E245" s="89" t="s">
        <v>316</v>
      </c>
      <c r="F245" s="88" t="s">
        <v>650</v>
      </c>
      <c r="G245" s="89" t="s">
        <v>504</v>
      </c>
      <c r="H245" s="88" t="s">
        <v>519</v>
      </c>
      <c r="I245" s="88" t="s">
        <v>130</v>
      </c>
      <c r="J245" s="102"/>
      <c r="K245" s="91">
        <v>3.4199999999921249</v>
      </c>
      <c r="L245" s="89" t="s">
        <v>132</v>
      </c>
      <c r="M245" s="90">
        <v>2.5000000000000001E-2</v>
      </c>
      <c r="N245" s="90">
        <v>6.3499999999852313E-2</v>
      </c>
      <c r="O245" s="91">
        <v>69231.05</v>
      </c>
      <c r="P245" s="103">
        <v>88.04</v>
      </c>
      <c r="Q245" s="91"/>
      <c r="R245" s="91">
        <v>60.951019494000015</v>
      </c>
      <c r="S245" s="92">
        <v>3.2827151051443914E-4</v>
      </c>
      <c r="T245" s="92">
        <f t="shared" si="4"/>
        <v>2.1870004354920067E-3</v>
      </c>
      <c r="U245" s="92">
        <f>R245/'סכום נכסי הקרן'!$C$42</f>
        <v>5.332629988994541E-4</v>
      </c>
    </row>
    <row r="246" spans="2:21">
      <c r="B246" s="86" t="s">
        <v>651</v>
      </c>
      <c r="C246" s="87">
        <v>1159375</v>
      </c>
      <c r="D246" s="89" t="s">
        <v>119</v>
      </c>
      <c r="E246" s="89" t="s">
        <v>316</v>
      </c>
      <c r="F246" s="88" t="s">
        <v>652</v>
      </c>
      <c r="G246" s="89" t="s">
        <v>545</v>
      </c>
      <c r="H246" s="88" t="s">
        <v>534</v>
      </c>
      <c r="I246" s="88"/>
      <c r="J246" s="102"/>
      <c r="K246" s="91">
        <v>1.4599999999933284</v>
      </c>
      <c r="L246" s="89" t="s">
        <v>132</v>
      </c>
      <c r="M246" s="90">
        <v>3.5499999999999997E-2</v>
      </c>
      <c r="N246" s="90">
        <v>6.9699999999532997E-2</v>
      </c>
      <c r="O246" s="91">
        <v>12572.068463000001</v>
      </c>
      <c r="P246" s="103">
        <v>95.38</v>
      </c>
      <c r="Q246" s="91"/>
      <c r="R246" s="91">
        <v>11.991239048000001</v>
      </c>
      <c r="S246" s="92">
        <v>4.3896519243553828E-5</v>
      </c>
      <c r="T246" s="92">
        <f t="shared" si="4"/>
        <v>4.3026097410308814E-4</v>
      </c>
      <c r="U246" s="92">
        <f>R246/'סכום נכסי הקרן'!$C$42</f>
        <v>1.0491184804359483E-4</v>
      </c>
    </row>
    <row r="247" spans="2:21">
      <c r="B247" s="86" t="s">
        <v>653</v>
      </c>
      <c r="C247" s="87">
        <v>1193275</v>
      </c>
      <c r="D247" s="89" t="s">
        <v>119</v>
      </c>
      <c r="E247" s="89" t="s">
        <v>316</v>
      </c>
      <c r="F247" s="88" t="s">
        <v>652</v>
      </c>
      <c r="G247" s="89" t="s">
        <v>545</v>
      </c>
      <c r="H247" s="88" t="s">
        <v>534</v>
      </c>
      <c r="I247" s="88"/>
      <c r="J247" s="102"/>
      <c r="K247" s="91">
        <v>3.7299999999844449</v>
      </c>
      <c r="L247" s="89" t="s">
        <v>132</v>
      </c>
      <c r="M247" s="90">
        <v>6.0499999999999998E-2</v>
      </c>
      <c r="N247" s="90">
        <v>6.029999999984445E-2</v>
      </c>
      <c r="O247" s="91">
        <v>63106.871317000005</v>
      </c>
      <c r="P247" s="103">
        <v>101.87</v>
      </c>
      <c r="Q247" s="91"/>
      <c r="R247" s="91">
        <v>64.286967000000004</v>
      </c>
      <c r="S247" s="92">
        <v>2.8684941507727273E-4</v>
      </c>
      <c r="T247" s="92">
        <f t="shared" si="4"/>
        <v>2.3066984931942023E-3</v>
      </c>
      <c r="U247" s="92">
        <f>R247/'סכום נכסי הקרן'!$C$42</f>
        <v>5.6244934206465462E-4</v>
      </c>
    </row>
    <row r="248" spans="2:21">
      <c r="B248" s="86" t="s">
        <v>654</v>
      </c>
      <c r="C248" s="87">
        <v>7200116</v>
      </c>
      <c r="D248" s="89" t="s">
        <v>119</v>
      </c>
      <c r="E248" s="89" t="s">
        <v>316</v>
      </c>
      <c r="F248" s="88" t="s">
        <v>627</v>
      </c>
      <c r="G248" s="89" t="s">
        <v>545</v>
      </c>
      <c r="H248" s="88" t="s">
        <v>534</v>
      </c>
      <c r="I248" s="88"/>
      <c r="J248" s="102"/>
      <c r="K248" s="91">
        <v>1.4700000000508515</v>
      </c>
      <c r="L248" s="89" t="s">
        <v>132</v>
      </c>
      <c r="M248" s="90">
        <v>4.2500000000000003E-2</v>
      </c>
      <c r="N248" s="90">
        <v>4.7500000002542599E-2</v>
      </c>
      <c r="O248" s="91">
        <v>5856.7377660000011</v>
      </c>
      <c r="P248" s="103">
        <v>100.73</v>
      </c>
      <c r="Q248" s="91"/>
      <c r="R248" s="91">
        <v>5.8994920100000012</v>
      </c>
      <c r="S248" s="92">
        <v>6.3333201038118429E-5</v>
      </c>
      <c r="T248" s="92">
        <f t="shared" si="4"/>
        <v>2.1168130906033003E-4</v>
      </c>
      <c r="U248" s="92">
        <f>R248/'סכום נכסי הקרן'!$C$42</f>
        <v>5.1614900412710203E-5</v>
      </c>
    </row>
    <row r="249" spans="2:21">
      <c r="B249" s="86" t="s">
        <v>655</v>
      </c>
      <c r="C249" s="87">
        <v>1183581</v>
      </c>
      <c r="D249" s="89" t="s">
        <v>119</v>
      </c>
      <c r="E249" s="89" t="s">
        <v>316</v>
      </c>
      <c r="F249" s="88" t="s">
        <v>656</v>
      </c>
      <c r="G249" s="89" t="s">
        <v>332</v>
      </c>
      <c r="H249" s="88" t="s">
        <v>534</v>
      </c>
      <c r="I249" s="88"/>
      <c r="J249" s="102"/>
      <c r="K249" s="91">
        <v>2.4800000000188986</v>
      </c>
      <c r="L249" s="89" t="s">
        <v>132</v>
      </c>
      <c r="M249" s="90">
        <v>0.01</v>
      </c>
      <c r="N249" s="90">
        <v>6.7300000001370153E-2</v>
      </c>
      <c r="O249" s="91">
        <v>19417.924904000003</v>
      </c>
      <c r="P249" s="103">
        <v>87.2</v>
      </c>
      <c r="Q249" s="91"/>
      <c r="R249" s="91">
        <v>16.932430516000004</v>
      </c>
      <c r="S249" s="92">
        <v>1.078773605777778E-4</v>
      </c>
      <c r="T249" s="92">
        <f t="shared" si="4"/>
        <v>6.0755723562713315E-4</v>
      </c>
      <c r="U249" s="92">
        <f>R249/'סכום נכסי הקרן'!$C$42</f>
        <v>1.481425372467748E-4</v>
      </c>
    </row>
    <row r="250" spans="2:21">
      <c r="B250" s="93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1"/>
      <c r="P250" s="103"/>
      <c r="Q250" s="88"/>
      <c r="R250" s="88"/>
      <c r="S250" s="88"/>
      <c r="T250" s="92"/>
      <c r="U250" s="88"/>
    </row>
    <row r="251" spans="2:21">
      <c r="B251" s="85" t="s">
        <v>48</v>
      </c>
      <c r="C251" s="80"/>
      <c r="D251" s="81"/>
      <c r="E251" s="81"/>
      <c r="F251" s="80"/>
      <c r="G251" s="81"/>
      <c r="H251" s="80"/>
      <c r="I251" s="80"/>
      <c r="J251" s="100"/>
      <c r="K251" s="83">
        <v>3.6862044782097207</v>
      </c>
      <c r="L251" s="81"/>
      <c r="M251" s="82"/>
      <c r="N251" s="82">
        <v>7.9157326455343194E-2</v>
      </c>
      <c r="O251" s="83"/>
      <c r="P251" s="101"/>
      <c r="Q251" s="83"/>
      <c r="R251" s="83">
        <v>363.03908811400004</v>
      </c>
      <c r="S251" s="84"/>
      <c r="T251" s="84">
        <f t="shared" si="4"/>
        <v>1.3026306211073251E-2</v>
      </c>
      <c r="U251" s="84">
        <f>R251/'סכום נכסי הקרן'!$C$42</f>
        <v>3.1762440473116654E-3</v>
      </c>
    </row>
    <row r="252" spans="2:21">
      <c r="B252" s="86" t="s">
        <v>657</v>
      </c>
      <c r="C252" s="87">
        <v>1178250</v>
      </c>
      <c r="D252" s="89" t="s">
        <v>119</v>
      </c>
      <c r="E252" s="89" t="s">
        <v>316</v>
      </c>
      <c r="F252" s="88" t="s">
        <v>658</v>
      </c>
      <c r="G252" s="89" t="s">
        <v>552</v>
      </c>
      <c r="H252" s="88" t="s">
        <v>364</v>
      </c>
      <c r="I252" s="88" t="s">
        <v>327</v>
      </c>
      <c r="J252" s="102"/>
      <c r="K252" s="91">
        <v>3.28</v>
      </c>
      <c r="L252" s="89" t="s">
        <v>132</v>
      </c>
      <c r="M252" s="90">
        <v>2.12E-2</v>
      </c>
      <c r="N252" s="90">
        <v>5.0200000000082137E-2</v>
      </c>
      <c r="O252" s="91">
        <v>49666.22686000001</v>
      </c>
      <c r="P252" s="103">
        <v>102.95</v>
      </c>
      <c r="Q252" s="91"/>
      <c r="R252" s="91">
        <v>51.131379079000006</v>
      </c>
      <c r="S252" s="92">
        <v>3.3110817906666676E-4</v>
      </c>
      <c r="T252" s="92">
        <f t="shared" si="4"/>
        <v>1.8346591942418262E-3</v>
      </c>
      <c r="U252" s="92">
        <f>R252/'סכום נכסי הקרן'!$C$42</f>
        <v>4.4735055741301338E-4</v>
      </c>
    </row>
    <row r="253" spans="2:21">
      <c r="B253" s="86" t="s">
        <v>659</v>
      </c>
      <c r="C253" s="87">
        <v>1178268</v>
      </c>
      <c r="D253" s="89" t="s">
        <v>119</v>
      </c>
      <c r="E253" s="89" t="s">
        <v>316</v>
      </c>
      <c r="F253" s="88" t="s">
        <v>658</v>
      </c>
      <c r="G253" s="89" t="s">
        <v>552</v>
      </c>
      <c r="H253" s="88" t="s">
        <v>364</v>
      </c>
      <c r="I253" s="88" t="s">
        <v>327</v>
      </c>
      <c r="J253" s="102"/>
      <c r="K253" s="91">
        <v>5.61</v>
      </c>
      <c r="L253" s="89" t="s">
        <v>132</v>
      </c>
      <c r="M253" s="90">
        <v>2.6699999999999998E-2</v>
      </c>
      <c r="N253" s="90">
        <v>5.150000000147039E-2</v>
      </c>
      <c r="O253" s="91">
        <v>10346.182219000002</v>
      </c>
      <c r="P253" s="103">
        <v>98.6</v>
      </c>
      <c r="Q253" s="91"/>
      <c r="R253" s="91">
        <v>10.201335050000001</v>
      </c>
      <c r="S253" s="92">
        <v>6.0348706363742426E-5</v>
      </c>
      <c r="T253" s="92">
        <f t="shared" si="4"/>
        <v>3.660369323132666E-4</v>
      </c>
      <c r="U253" s="92">
        <f>R253/'סכום נכסי הקרן'!$C$42</f>
        <v>8.9251903687626144E-5</v>
      </c>
    </row>
    <row r="254" spans="2:21">
      <c r="B254" s="86" t="s">
        <v>660</v>
      </c>
      <c r="C254" s="87">
        <v>2320174</v>
      </c>
      <c r="D254" s="89" t="s">
        <v>119</v>
      </c>
      <c r="E254" s="89" t="s">
        <v>316</v>
      </c>
      <c r="F254" s="88" t="s">
        <v>563</v>
      </c>
      <c r="G254" s="89" t="s">
        <v>126</v>
      </c>
      <c r="H254" s="88" t="s">
        <v>364</v>
      </c>
      <c r="I254" s="88" t="s">
        <v>327</v>
      </c>
      <c r="J254" s="102"/>
      <c r="K254" s="91">
        <v>1.23</v>
      </c>
      <c r="L254" s="89" t="s">
        <v>132</v>
      </c>
      <c r="M254" s="90">
        <v>3.49E-2</v>
      </c>
      <c r="N254" s="90">
        <v>6.6698412698412701E-2</v>
      </c>
      <c r="O254" s="91">
        <v>2.5480000000000004E-3</v>
      </c>
      <c r="P254" s="103">
        <v>99.45</v>
      </c>
      <c r="Q254" s="91"/>
      <c r="R254" s="91">
        <v>2.5200000000000004E-6</v>
      </c>
      <c r="S254" s="92">
        <v>3.0348739328911886E-12</v>
      </c>
      <c r="T254" s="92">
        <f t="shared" si="4"/>
        <v>9.0420818932854464E-11</v>
      </c>
      <c r="U254" s="92">
        <f>R254/'סכום נכסי הקרן'!$C$42</f>
        <v>2.2047584575003044E-11</v>
      </c>
    </row>
    <row r="255" spans="2:21">
      <c r="B255" s="86" t="s">
        <v>661</v>
      </c>
      <c r="C255" s="87">
        <v>2320224</v>
      </c>
      <c r="D255" s="89" t="s">
        <v>119</v>
      </c>
      <c r="E255" s="89" t="s">
        <v>316</v>
      </c>
      <c r="F255" s="88" t="s">
        <v>563</v>
      </c>
      <c r="G255" s="89" t="s">
        <v>126</v>
      </c>
      <c r="H255" s="88" t="s">
        <v>364</v>
      </c>
      <c r="I255" s="88" t="s">
        <v>327</v>
      </c>
      <c r="J255" s="102"/>
      <c r="K255" s="91">
        <v>3.89</v>
      </c>
      <c r="L255" s="89" t="s">
        <v>132</v>
      </c>
      <c r="M255" s="90">
        <v>3.7699999999999997E-2</v>
      </c>
      <c r="N255" s="90">
        <v>6.8093959731543613E-2</v>
      </c>
      <c r="O255" s="91">
        <v>3.8220000000000003E-3</v>
      </c>
      <c r="P255" s="103">
        <v>97.67</v>
      </c>
      <c r="Q255" s="91"/>
      <c r="R255" s="91">
        <v>3.7250000000000003E-6</v>
      </c>
      <c r="S255" s="92">
        <v>2.0000722161082741E-11</v>
      </c>
      <c r="T255" s="92">
        <f t="shared" si="4"/>
        <v>1.3365775814479478E-10</v>
      </c>
      <c r="U255" s="92">
        <f>R255/'סכום נכסי הקרן'!$C$42</f>
        <v>3.2590179580113623E-11</v>
      </c>
    </row>
    <row r="256" spans="2:21">
      <c r="B256" s="86" t="s">
        <v>662</v>
      </c>
      <c r="C256" s="87">
        <v>1141332</v>
      </c>
      <c r="D256" s="89" t="s">
        <v>119</v>
      </c>
      <c r="E256" s="89" t="s">
        <v>316</v>
      </c>
      <c r="F256" s="88" t="s">
        <v>663</v>
      </c>
      <c r="G256" s="89" t="s">
        <v>126</v>
      </c>
      <c r="H256" s="88" t="s">
        <v>473</v>
      </c>
      <c r="I256" s="88" t="s">
        <v>130</v>
      </c>
      <c r="J256" s="102"/>
      <c r="K256" s="91">
        <v>3.54</v>
      </c>
      <c r="L256" s="89" t="s">
        <v>132</v>
      </c>
      <c r="M256" s="90">
        <v>4.6900000000000004E-2</v>
      </c>
      <c r="N256" s="90">
        <v>8.4499999878087095E-2</v>
      </c>
      <c r="O256" s="91">
        <v>1.8550000000000003E-3</v>
      </c>
      <c r="P256" s="103">
        <v>94.1</v>
      </c>
      <c r="Q256" s="91"/>
      <c r="R256" s="91">
        <v>4.101289000000001E-3</v>
      </c>
      <c r="S256" s="92">
        <v>1.2187490695951343E-12</v>
      </c>
      <c r="T256" s="92">
        <f t="shared" si="4"/>
        <v>1.4715948811916975E-7</v>
      </c>
      <c r="U256" s="92">
        <f>R256/'סכום נכסי הקרן'!$C$42</f>
        <v>3.5882347656360978E-8</v>
      </c>
    </row>
    <row r="257" spans="2:21">
      <c r="B257" s="86" t="s">
        <v>664</v>
      </c>
      <c r="C257" s="87">
        <v>1143593</v>
      </c>
      <c r="D257" s="89" t="s">
        <v>119</v>
      </c>
      <c r="E257" s="89" t="s">
        <v>316</v>
      </c>
      <c r="F257" s="88" t="s">
        <v>663</v>
      </c>
      <c r="G257" s="89" t="s">
        <v>126</v>
      </c>
      <c r="H257" s="88" t="s">
        <v>473</v>
      </c>
      <c r="I257" s="88" t="s">
        <v>130</v>
      </c>
      <c r="J257" s="102"/>
      <c r="K257" s="91">
        <v>3.69</v>
      </c>
      <c r="L257" s="89" t="s">
        <v>132</v>
      </c>
      <c r="M257" s="90">
        <v>4.6900000000000004E-2</v>
      </c>
      <c r="N257" s="90">
        <v>8.5000000000149137E-2</v>
      </c>
      <c r="O257" s="91">
        <v>317180.66461200005</v>
      </c>
      <c r="P257" s="103">
        <v>95.12</v>
      </c>
      <c r="Q257" s="91"/>
      <c r="R257" s="91">
        <v>301.70226645100007</v>
      </c>
      <c r="S257" s="92">
        <v>2.471682022731181E-4</v>
      </c>
      <c r="T257" s="92">
        <f t="shared" si="4"/>
        <v>1.0825462700951463E-2</v>
      </c>
      <c r="U257" s="92">
        <f>R257/'סכום נכסי הקרן'!$C$42</f>
        <v>2.6396056492256057E-3</v>
      </c>
    </row>
    <row r="258" spans="2:21">
      <c r="B258" s="93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1"/>
      <c r="P258" s="103"/>
      <c r="Q258" s="88"/>
      <c r="R258" s="88"/>
      <c r="S258" s="88"/>
      <c r="T258" s="92"/>
      <c r="U258" s="88"/>
    </row>
    <row r="259" spans="2:21">
      <c r="B259" s="79" t="s">
        <v>196</v>
      </c>
      <c r="C259" s="80"/>
      <c r="D259" s="81"/>
      <c r="E259" s="81"/>
      <c r="F259" s="80"/>
      <c r="G259" s="81"/>
      <c r="H259" s="80"/>
      <c r="I259" s="80"/>
      <c r="J259" s="100"/>
      <c r="K259" s="83">
        <v>5.1310692538629343</v>
      </c>
      <c r="L259" s="81"/>
      <c r="M259" s="82"/>
      <c r="N259" s="82">
        <v>7.133946404414504E-2</v>
      </c>
      <c r="O259" s="83"/>
      <c r="P259" s="101"/>
      <c r="Q259" s="83"/>
      <c r="R259" s="83">
        <v>5225.5547714740014</v>
      </c>
      <c r="S259" s="84"/>
      <c r="T259" s="84">
        <f t="shared" si="4"/>
        <v>0.18749958008538267</v>
      </c>
      <c r="U259" s="84">
        <f>R259/'סכום נכסי הקרן'!$C$42</f>
        <v>4.5718595545787194E-2</v>
      </c>
    </row>
    <row r="260" spans="2:21">
      <c r="B260" s="85" t="s">
        <v>65</v>
      </c>
      <c r="C260" s="80"/>
      <c r="D260" s="81"/>
      <c r="E260" s="81"/>
      <c r="F260" s="80"/>
      <c r="G260" s="81"/>
      <c r="H260" s="80"/>
      <c r="I260" s="80"/>
      <c r="J260" s="100"/>
      <c r="K260" s="83">
        <v>5.375238199418451</v>
      </c>
      <c r="L260" s="81"/>
      <c r="M260" s="82"/>
      <c r="N260" s="82">
        <v>6.9696536694512992E-2</v>
      </c>
      <c r="O260" s="83"/>
      <c r="P260" s="101"/>
      <c r="Q260" s="83"/>
      <c r="R260" s="83">
        <v>854.75286820500003</v>
      </c>
      <c r="S260" s="84"/>
      <c r="T260" s="84">
        <f t="shared" si="4"/>
        <v>3.0669624733453298E-2</v>
      </c>
      <c r="U260" s="84">
        <f>R260/'סכום נכסי הקרן'!$C$42</f>
        <v>7.4782683144746691E-3</v>
      </c>
    </row>
    <row r="261" spans="2:21">
      <c r="B261" s="86" t="s">
        <v>665</v>
      </c>
      <c r="C261" s="88" t="s">
        <v>666</v>
      </c>
      <c r="D261" s="89" t="s">
        <v>28</v>
      </c>
      <c r="E261" s="89" t="s">
        <v>667</v>
      </c>
      <c r="F261" s="88" t="s">
        <v>339</v>
      </c>
      <c r="G261" s="89" t="s">
        <v>340</v>
      </c>
      <c r="H261" s="88" t="s">
        <v>668</v>
      </c>
      <c r="I261" s="88" t="s">
        <v>669</v>
      </c>
      <c r="J261" s="102"/>
      <c r="K261" s="91">
        <v>7.2100000000285274</v>
      </c>
      <c r="L261" s="89" t="s">
        <v>131</v>
      </c>
      <c r="M261" s="90">
        <v>3.7499999999999999E-2</v>
      </c>
      <c r="N261" s="90">
        <v>5.9200000000339238E-2</v>
      </c>
      <c r="O261" s="91">
        <v>20314.985050000003</v>
      </c>
      <c r="P261" s="103">
        <v>86.276330000000002</v>
      </c>
      <c r="Q261" s="91"/>
      <c r="R261" s="91">
        <v>64.849989615000013</v>
      </c>
      <c r="S261" s="92">
        <v>4.0629970100000005E-5</v>
      </c>
      <c r="T261" s="92">
        <f t="shared" si="4"/>
        <v>2.3269004637997649E-3</v>
      </c>
      <c r="U261" s="92">
        <f>R261/'סכום נכסי הקרן'!$C$42</f>
        <v>5.6737525028761177E-4</v>
      </c>
    </row>
    <row r="262" spans="2:21">
      <c r="B262" s="86" t="s">
        <v>670</v>
      </c>
      <c r="C262" s="88" t="s">
        <v>671</v>
      </c>
      <c r="D262" s="89" t="s">
        <v>28</v>
      </c>
      <c r="E262" s="89" t="s">
        <v>667</v>
      </c>
      <c r="F262" s="88" t="s">
        <v>334</v>
      </c>
      <c r="G262" s="89" t="s">
        <v>318</v>
      </c>
      <c r="H262" s="88" t="s">
        <v>672</v>
      </c>
      <c r="I262" s="88" t="s">
        <v>314</v>
      </c>
      <c r="J262" s="102"/>
      <c r="K262" s="91">
        <v>3.0799999999947443</v>
      </c>
      <c r="L262" s="89" t="s">
        <v>131</v>
      </c>
      <c r="M262" s="90">
        <v>3.2549999999999996E-2</v>
      </c>
      <c r="N262" s="90">
        <v>8.2699999999957002E-2</v>
      </c>
      <c r="O262" s="91">
        <v>26051.959000000003</v>
      </c>
      <c r="P262" s="103">
        <v>86.844629999999995</v>
      </c>
      <c r="Q262" s="91"/>
      <c r="R262" s="91">
        <v>83.711486568000012</v>
      </c>
      <c r="S262" s="92">
        <v>2.6051959000000002E-5</v>
      </c>
      <c r="T262" s="92">
        <f t="shared" si="4"/>
        <v>3.0036750672877803E-3</v>
      </c>
      <c r="U262" s="92">
        <f>R262/'סכום נכסי הקרן'!$C$42</f>
        <v>7.3239526984413147E-4</v>
      </c>
    </row>
    <row r="263" spans="2:21">
      <c r="B263" s="86" t="s">
        <v>673</v>
      </c>
      <c r="C263" s="88" t="s">
        <v>674</v>
      </c>
      <c r="D263" s="89" t="s">
        <v>28</v>
      </c>
      <c r="E263" s="89" t="s">
        <v>667</v>
      </c>
      <c r="F263" s="88" t="s">
        <v>317</v>
      </c>
      <c r="G263" s="89" t="s">
        <v>318</v>
      </c>
      <c r="H263" s="88" t="s">
        <v>672</v>
      </c>
      <c r="I263" s="88" t="s">
        <v>314</v>
      </c>
      <c r="J263" s="102"/>
      <c r="K263" s="91">
        <v>2.4399999999938409</v>
      </c>
      <c r="L263" s="89" t="s">
        <v>131</v>
      </c>
      <c r="M263" s="90">
        <v>3.2750000000000001E-2</v>
      </c>
      <c r="N263" s="90">
        <v>7.8399999999808734E-2</v>
      </c>
      <c r="O263" s="91">
        <v>36876.270816000004</v>
      </c>
      <c r="P263" s="103">
        <v>90.436679999999996</v>
      </c>
      <c r="Q263" s="91"/>
      <c r="R263" s="91">
        <v>123.39379837900002</v>
      </c>
      <c r="S263" s="92">
        <v>4.9168361088000003E-5</v>
      </c>
      <c r="T263" s="92">
        <f t="shared" si="4"/>
        <v>4.4275271034383773E-3</v>
      </c>
      <c r="U263" s="92">
        <f>R263/'סכום נכסי הקרן'!$C$42</f>
        <v>1.0795774626158239E-3</v>
      </c>
    </row>
    <row r="264" spans="2:21">
      <c r="B264" s="86" t="s">
        <v>675</v>
      </c>
      <c r="C264" s="88" t="s">
        <v>676</v>
      </c>
      <c r="D264" s="89" t="s">
        <v>28</v>
      </c>
      <c r="E264" s="89" t="s">
        <v>667</v>
      </c>
      <c r="F264" s="88" t="s">
        <v>317</v>
      </c>
      <c r="G264" s="89" t="s">
        <v>318</v>
      </c>
      <c r="H264" s="88" t="s">
        <v>672</v>
      </c>
      <c r="I264" s="88" t="s">
        <v>314</v>
      </c>
      <c r="J264" s="102"/>
      <c r="K264" s="91">
        <v>4.1699999999788524</v>
      </c>
      <c r="L264" s="89" t="s">
        <v>131</v>
      </c>
      <c r="M264" s="90">
        <v>7.1289999999999992E-2</v>
      </c>
      <c r="N264" s="90">
        <v>7.3199999999587109E-2</v>
      </c>
      <c r="O264" s="91">
        <v>21063.286</v>
      </c>
      <c r="P264" s="103">
        <v>101.93205</v>
      </c>
      <c r="Q264" s="91"/>
      <c r="R264" s="91">
        <v>79.439885104000012</v>
      </c>
      <c r="S264" s="92">
        <v>4.2126572000000001E-5</v>
      </c>
      <c r="T264" s="92">
        <f t="shared" si="4"/>
        <v>2.8504045504109312E-3</v>
      </c>
      <c r="U264" s="92">
        <f>R264/'סכום נכסי הקרן'!$C$42</f>
        <v>6.9502285137260501E-4</v>
      </c>
    </row>
    <row r="265" spans="2:21">
      <c r="B265" s="86" t="s">
        <v>677</v>
      </c>
      <c r="C265" s="88" t="s">
        <v>678</v>
      </c>
      <c r="D265" s="89" t="s">
        <v>28</v>
      </c>
      <c r="E265" s="89" t="s">
        <v>667</v>
      </c>
      <c r="F265" s="88" t="s">
        <v>554</v>
      </c>
      <c r="G265" s="89" t="s">
        <v>417</v>
      </c>
      <c r="H265" s="88" t="s">
        <v>679</v>
      </c>
      <c r="I265" s="88" t="s">
        <v>314</v>
      </c>
      <c r="J265" s="102"/>
      <c r="K265" s="91">
        <v>9.6100000000196673</v>
      </c>
      <c r="L265" s="89" t="s">
        <v>131</v>
      </c>
      <c r="M265" s="90">
        <v>6.3750000000000001E-2</v>
      </c>
      <c r="N265" s="90">
        <v>6.2400000000105704E-2</v>
      </c>
      <c r="O265" s="91">
        <v>52713.644700000004</v>
      </c>
      <c r="P265" s="103">
        <v>100.89425</v>
      </c>
      <c r="Q265" s="91"/>
      <c r="R265" s="91">
        <v>196.78463493300004</v>
      </c>
      <c r="S265" s="92">
        <v>7.6054890636271833E-5</v>
      </c>
      <c r="T265" s="92">
        <f t="shared" si="4"/>
        <v>7.0608840650970882E-3</v>
      </c>
      <c r="U265" s="92">
        <f>R265/'סכום נכסי הקרן'!$C$42</f>
        <v>1.7216769372009589E-3</v>
      </c>
    </row>
    <row r="266" spans="2:21">
      <c r="B266" s="86" t="s">
        <v>680</v>
      </c>
      <c r="C266" s="88" t="s">
        <v>681</v>
      </c>
      <c r="D266" s="89" t="s">
        <v>28</v>
      </c>
      <c r="E266" s="89" t="s">
        <v>667</v>
      </c>
      <c r="F266" s="88" t="s">
        <v>321</v>
      </c>
      <c r="G266" s="89" t="s">
        <v>318</v>
      </c>
      <c r="H266" s="88" t="s">
        <v>679</v>
      </c>
      <c r="I266" s="88" t="s">
        <v>669</v>
      </c>
      <c r="J266" s="102"/>
      <c r="K266" s="91">
        <v>2.6300000000102992</v>
      </c>
      <c r="L266" s="89" t="s">
        <v>131</v>
      </c>
      <c r="M266" s="90">
        <v>3.0769999999999999E-2</v>
      </c>
      <c r="N266" s="90">
        <v>8.2300000000290238E-2</v>
      </c>
      <c r="O266" s="91">
        <v>29588.373860000003</v>
      </c>
      <c r="P266" s="103">
        <v>87.803420000000003</v>
      </c>
      <c r="Q266" s="91"/>
      <c r="R266" s="91">
        <v>96.124534827000005</v>
      </c>
      <c r="S266" s="92">
        <v>4.9313956433333337E-5</v>
      </c>
      <c r="T266" s="92">
        <f t="shared" si="4"/>
        <v>3.449071094681361E-3</v>
      </c>
      <c r="U266" s="92">
        <f>R266/'סכום נכסי הקרן'!$C$42</f>
        <v>8.4099754417901111E-4</v>
      </c>
    </row>
    <row r="267" spans="2:21">
      <c r="B267" s="86" t="s">
        <v>682</v>
      </c>
      <c r="C267" s="88" t="s">
        <v>683</v>
      </c>
      <c r="D267" s="89" t="s">
        <v>28</v>
      </c>
      <c r="E267" s="89" t="s">
        <v>667</v>
      </c>
      <c r="F267" s="88" t="s">
        <v>684</v>
      </c>
      <c r="G267" s="89" t="s">
        <v>685</v>
      </c>
      <c r="H267" s="88" t="s">
        <v>686</v>
      </c>
      <c r="I267" s="88" t="s">
        <v>669</v>
      </c>
      <c r="J267" s="102"/>
      <c r="K267" s="91">
        <v>5.5500000000292893</v>
      </c>
      <c r="L267" s="89" t="s">
        <v>131</v>
      </c>
      <c r="M267" s="90">
        <v>8.5000000000000006E-2</v>
      </c>
      <c r="N267" s="90">
        <v>8.4700000000410072E-2</v>
      </c>
      <c r="O267" s="91">
        <v>22171.880000000005</v>
      </c>
      <c r="P267" s="103">
        <v>99.881</v>
      </c>
      <c r="Q267" s="91"/>
      <c r="R267" s="91">
        <v>81.938333212000018</v>
      </c>
      <c r="S267" s="92">
        <v>2.9562506666666673E-5</v>
      </c>
      <c r="T267" s="92">
        <f t="shared" ref="T267:T330" si="5">IFERROR(R267/$R$11,0)</f>
        <v>2.9400520599294237E-3</v>
      </c>
      <c r="U267" s="92">
        <f>R267/'סכום נכסי הקרן'!$C$42</f>
        <v>7.1688187755013927E-4</v>
      </c>
    </row>
    <row r="268" spans="2:21">
      <c r="B268" s="86" t="s">
        <v>687</v>
      </c>
      <c r="C268" s="88" t="s">
        <v>688</v>
      </c>
      <c r="D268" s="89" t="s">
        <v>28</v>
      </c>
      <c r="E268" s="89" t="s">
        <v>667</v>
      </c>
      <c r="F268" s="88" t="s">
        <v>689</v>
      </c>
      <c r="G268" s="89" t="s">
        <v>690</v>
      </c>
      <c r="H268" s="88" t="s">
        <v>686</v>
      </c>
      <c r="I268" s="88" t="s">
        <v>314</v>
      </c>
      <c r="J268" s="102"/>
      <c r="K268" s="91">
        <v>5.860000000120456</v>
      </c>
      <c r="L268" s="89" t="s">
        <v>133</v>
      </c>
      <c r="M268" s="90">
        <v>4.3749999999999997E-2</v>
      </c>
      <c r="N268" s="90">
        <v>7.0700000001230737E-2</v>
      </c>
      <c r="O268" s="91">
        <v>5542.9700000000012</v>
      </c>
      <c r="P268" s="103">
        <v>85.722790000000003</v>
      </c>
      <c r="Q268" s="91"/>
      <c r="R268" s="91">
        <v>19.094258895000003</v>
      </c>
      <c r="S268" s="92">
        <v>3.6953133333333341E-6</v>
      </c>
      <c r="T268" s="92">
        <f t="shared" si="5"/>
        <v>6.8512639928644471E-4</v>
      </c>
      <c r="U268" s="92">
        <f>R268/'סכום נכסי הקרן'!$C$42</f>
        <v>1.6705646344623677E-4</v>
      </c>
    </row>
    <row r="269" spans="2:21">
      <c r="B269" s="86" t="s">
        <v>691</v>
      </c>
      <c r="C269" s="88" t="s">
        <v>692</v>
      </c>
      <c r="D269" s="89" t="s">
        <v>28</v>
      </c>
      <c r="E269" s="89" t="s">
        <v>667</v>
      </c>
      <c r="F269" s="88" t="s">
        <v>689</v>
      </c>
      <c r="G269" s="89" t="s">
        <v>690</v>
      </c>
      <c r="H269" s="88" t="s">
        <v>686</v>
      </c>
      <c r="I269" s="88" t="s">
        <v>314</v>
      </c>
      <c r="J269" s="102"/>
      <c r="K269" s="91">
        <v>4.8199999999713654</v>
      </c>
      <c r="L269" s="89" t="s">
        <v>133</v>
      </c>
      <c r="M269" s="90">
        <v>7.3749999999999996E-2</v>
      </c>
      <c r="N269" s="90">
        <v>6.929999999954943E-2</v>
      </c>
      <c r="O269" s="91">
        <v>11363.088500000002</v>
      </c>
      <c r="P269" s="103">
        <v>104.01296000000001</v>
      </c>
      <c r="Q269" s="91"/>
      <c r="R269" s="91">
        <v>47.494991098000007</v>
      </c>
      <c r="S269" s="92">
        <v>1.4203860625000003E-5</v>
      </c>
      <c r="T269" s="92">
        <f t="shared" si="5"/>
        <v>1.7041809485276954E-3</v>
      </c>
      <c r="U269" s="92">
        <f>R269/'סכום נכסי הקרן'!$C$42</f>
        <v>4.1553564806435383E-4</v>
      </c>
    </row>
    <row r="270" spans="2:21">
      <c r="B270" s="86" t="s">
        <v>693</v>
      </c>
      <c r="C270" s="88" t="s">
        <v>694</v>
      </c>
      <c r="D270" s="89" t="s">
        <v>28</v>
      </c>
      <c r="E270" s="89" t="s">
        <v>667</v>
      </c>
      <c r="F270" s="88" t="s">
        <v>689</v>
      </c>
      <c r="G270" s="89" t="s">
        <v>690</v>
      </c>
      <c r="H270" s="88" t="s">
        <v>686</v>
      </c>
      <c r="I270" s="88" t="s">
        <v>314</v>
      </c>
      <c r="J270" s="102"/>
      <c r="K270" s="91">
        <v>5.9099999999395116</v>
      </c>
      <c r="L270" s="89" t="s">
        <v>131</v>
      </c>
      <c r="M270" s="90">
        <v>8.1250000000000003E-2</v>
      </c>
      <c r="N270" s="90">
        <v>7.3099999999203108E-2</v>
      </c>
      <c r="O270" s="91">
        <v>10531.643</v>
      </c>
      <c r="P270" s="103">
        <v>106.91321000000001</v>
      </c>
      <c r="Q270" s="91"/>
      <c r="R270" s="91">
        <v>41.660954472000007</v>
      </c>
      <c r="S270" s="92">
        <v>2.1063286E-5</v>
      </c>
      <c r="T270" s="92">
        <f t="shared" si="5"/>
        <v>1.4948482622550022E-3</v>
      </c>
      <c r="U270" s="92">
        <f>R270/'סכום נכסי הקרן'!$C$42</f>
        <v>3.6449341952252828E-4</v>
      </c>
    </row>
    <row r="271" spans="2:21">
      <c r="B271" s="86" t="s">
        <v>695</v>
      </c>
      <c r="C271" s="88" t="s">
        <v>696</v>
      </c>
      <c r="D271" s="89" t="s">
        <v>28</v>
      </c>
      <c r="E271" s="89" t="s">
        <v>667</v>
      </c>
      <c r="F271" s="88" t="s">
        <v>697</v>
      </c>
      <c r="G271" s="89" t="s">
        <v>698</v>
      </c>
      <c r="H271" s="88" t="s">
        <v>534</v>
      </c>
      <c r="I271" s="88"/>
      <c r="J271" s="102"/>
      <c r="K271" s="91">
        <v>2.5199999999980256</v>
      </c>
      <c r="L271" s="89" t="s">
        <v>131</v>
      </c>
      <c r="M271" s="90">
        <v>0</v>
      </c>
      <c r="N271" s="90">
        <v>-7.3800000000612043E-2</v>
      </c>
      <c r="O271" s="91">
        <v>4608.8445000000011</v>
      </c>
      <c r="P271" s="103">
        <v>118.80800000000001</v>
      </c>
      <c r="Q271" s="91"/>
      <c r="R271" s="91">
        <v>20.260001102</v>
      </c>
      <c r="S271" s="92">
        <v>7.2867106719367603E-6</v>
      </c>
      <c r="T271" s="92">
        <f t="shared" si="5"/>
        <v>7.26954718739434E-4</v>
      </c>
      <c r="U271" s="92">
        <f>R271/'סכום נכסי הקרן'!$C$42</f>
        <v>1.7725559039126978E-4</v>
      </c>
    </row>
    <row r="272" spans="2:21">
      <c r="B272" s="93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91"/>
      <c r="P272" s="103"/>
      <c r="Q272" s="88"/>
      <c r="R272" s="88"/>
      <c r="S272" s="88"/>
      <c r="T272" s="92"/>
      <c r="U272" s="88"/>
    </row>
    <row r="273" spans="2:21">
      <c r="B273" s="85" t="s">
        <v>64</v>
      </c>
      <c r="C273" s="80"/>
      <c r="D273" s="81"/>
      <c r="E273" s="81"/>
      <c r="F273" s="80"/>
      <c r="G273" s="81"/>
      <c r="H273" s="80"/>
      <c r="I273" s="80"/>
      <c r="J273" s="100"/>
      <c r="K273" s="83">
        <v>5.0833196392249249</v>
      </c>
      <c r="L273" s="81"/>
      <c r="M273" s="82"/>
      <c r="N273" s="82">
        <v>7.1660754483617972E-2</v>
      </c>
      <c r="O273" s="83"/>
      <c r="P273" s="101"/>
      <c r="Q273" s="83"/>
      <c r="R273" s="83">
        <v>4370.8019032690008</v>
      </c>
      <c r="S273" s="84"/>
      <c r="T273" s="84">
        <f t="shared" si="5"/>
        <v>0.15682995535192934</v>
      </c>
      <c r="U273" s="84">
        <f>R273/'סכום נכסי הקרן'!$C$42</f>
        <v>3.8240327231312522E-2</v>
      </c>
    </row>
    <row r="274" spans="2:21">
      <c r="B274" s="86" t="s">
        <v>699</v>
      </c>
      <c r="C274" s="88" t="s">
        <v>700</v>
      </c>
      <c r="D274" s="89" t="s">
        <v>28</v>
      </c>
      <c r="E274" s="89" t="s">
        <v>667</v>
      </c>
      <c r="F274" s="88"/>
      <c r="G274" s="89" t="s">
        <v>701</v>
      </c>
      <c r="H274" s="88" t="s">
        <v>702</v>
      </c>
      <c r="I274" s="88" t="s">
        <v>703</v>
      </c>
      <c r="J274" s="102"/>
      <c r="K274" s="91">
        <v>7.2799999999407436</v>
      </c>
      <c r="L274" s="89" t="s">
        <v>133</v>
      </c>
      <c r="M274" s="90">
        <v>4.2519999999999995E-2</v>
      </c>
      <c r="N274" s="90">
        <v>5.2399999999657422E-2</v>
      </c>
      <c r="O274" s="91">
        <v>11085.940000000002</v>
      </c>
      <c r="P274" s="103">
        <v>96.976749999999996</v>
      </c>
      <c r="Q274" s="91"/>
      <c r="R274" s="91">
        <v>43.202028302000009</v>
      </c>
      <c r="S274" s="92">
        <v>8.8687520000000026E-6</v>
      </c>
      <c r="T274" s="92">
        <f t="shared" si="5"/>
        <v>1.550143959772697E-3</v>
      </c>
      <c r="U274" s="92">
        <f>R274/'סכום נכסי הקרן'!$C$42</f>
        <v>3.7797633841270647E-4</v>
      </c>
    </row>
    <row r="275" spans="2:21">
      <c r="B275" s="86" t="s">
        <v>704</v>
      </c>
      <c r="C275" s="88" t="s">
        <v>705</v>
      </c>
      <c r="D275" s="89" t="s">
        <v>28</v>
      </c>
      <c r="E275" s="89" t="s">
        <v>667</v>
      </c>
      <c r="F275" s="88"/>
      <c r="G275" s="89" t="s">
        <v>701</v>
      </c>
      <c r="H275" s="88" t="s">
        <v>706</v>
      </c>
      <c r="I275" s="88" t="s">
        <v>669</v>
      </c>
      <c r="J275" s="102"/>
      <c r="K275" s="91">
        <v>1.1399999878455875</v>
      </c>
      <c r="L275" s="89" t="s">
        <v>131</v>
      </c>
      <c r="M275" s="90">
        <v>4.4999999999999998E-2</v>
      </c>
      <c r="N275" s="90">
        <v>8.5100000045579036E-2</v>
      </c>
      <c r="O275" s="91">
        <v>7.2058610000000014</v>
      </c>
      <c r="P275" s="103">
        <v>98.748000000000005</v>
      </c>
      <c r="Q275" s="91"/>
      <c r="R275" s="91">
        <v>2.6327888000000008E-2</v>
      </c>
      <c r="S275" s="92">
        <v>1.4411722000000003E-8</v>
      </c>
      <c r="T275" s="92">
        <f t="shared" si="5"/>
        <v>9.4467825148113983E-7</v>
      </c>
      <c r="U275" s="92">
        <f>R275/'סכום נכסי הקרן'!$C$42</f>
        <v>2.3034378466714596E-7</v>
      </c>
    </row>
    <row r="276" spans="2:21">
      <c r="B276" s="86" t="s">
        <v>707</v>
      </c>
      <c r="C276" s="88" t="s">
        <v>708</v>
      </c>
      <c r="D276" s="89" t="s">
        <v>28</v>
      </c>
      <c r="E276" s="89" t="s">
        <v>667</v>
      </c>
      <c r="F276" s="88"/>
      <c r="G276" s="89" t="s">
        <v>701</v>
      </c>
      <c r="H276" s="88" t="s">
        <v>702</v>
      </c>
      <c r="I276" s="88" t="s">
        <v>703</v>
      </c>
      <c r="J276" s="102"/>
      <c r="K276" s="91">
        <v>6.8900000000323898</v>
      </c>
      <c r="L276" s="89" t="s">
        <v>131</v>
      </c>
      <c r="M276" s="90">
        <v>0.03</v>
      </c>
      <c r="N276" s="90">
        <v>6.6300000000387674E-2</v>
      </c>
      <c r="O276" s="91">
        <v>20508.989000000005</v>
      </c>
      <c r="P276" s="103">
        <v>78.522670000000005</v>
      </c>
      <c r="Q276" s="91"/>
      <c r="R276" s="91">
        <v>59.585558763000009</v>
      </c>
      <c r="S276" s="92">
        <v>1.1719422285714288E-5</v>
      </c>
      <c r="T276" s="92">
        <f t="shared" si="5"/>
        <v>2.1380059602865804E-3</v>
      </c>
      <c r="U276" s="92">
        <f>R276/'סכום נכסי הקרן'!$C$42</f>
        <v>5.213165263000223E-4</v>
      </c>
    </row>
    <row r="277" spans="2:21">
      <c r="B277" s="86" t="s">
        <v>709</v>
      </c>
      <c r="C277" s="88" t="s">
        <v>710</v>
      </c>
      <c r="D277" s="89" t="s">
        <v>28</v>
      </c>
      <c r="E277" s="89" t="s">
        <v>667</v>
      </c>
      <c r="F277" s="88"/>
      <c r="G277" s="89" t="s">
        <v>701</v>
      </c>
      <c r="H277" s="88" t="s">
        <v>702</v>
      </c>
      <c r="I277" s="88" t="s">
        <v>703</v>
      </c>
      <c r="J277" s="102"/>
      <c r="K277" s="91">
        <v>7.5300000001014942</v>
      </c>
      <c r="L277" s="89" t="s">
        <v>131</v>
      </c>
      <c r="M277" s="90">
        <v>3.5000000000000003E-2</v>
      </c>
      <c r="N277" s="90">
        <v>6.61000000008682E-2</v>
      </c>
      <c r="O277" s="91">
        <v>8314.4550000000017</v>
      </c>
      <c r="P277" s="103">
        <v>79.748890000000003</v>
      </c>
      <c r="Q277" s="91"/>
      <c r="R277" s="91">
        <v>24.533536267000002</v>
      </c>
      <c r="S277" s="92">
        <v>1.6628910000000003E-5</v>
      </c>
      <c r="T277" s="92">
        <f t="shared" si="5"/>
        <v>8.8029461927818461E-4</v>
      </c>
      <c r="U277" s="92">
        <f>R277/'סכום נכסי הקרן'!$C$42</f>
        <v>2.1464492689309006E-4</v>
      </c>
    </row>
    <row r="278" spans="2:21">
      <c r="B278" s="86" t="s">
        <v>711</v>
      </c>
      <c r="C278" s="88" t="s">
        <v>712</v>
      </c>
      <c r="D278" s="89" t="s">
        <v>28</v>
      </c>
      <c r="E278" s="89" t="s">
        <v>667</v>
      </c>
      <c r="F278" s="88"/>
      <c r="G278" s="89" t="s">
        <v>713</v>
      </c>
      <c r="H278" s="88" t="s">
        <v>714</v>
      </c>
      <c r="I278" s="88" t="s">
        <v>669</v>
      </c>
      <c r="J278" s="102"/>
      <c r="K278" s="91">
        <v>3.6400000000729542</v>
      </c>
      <c r="L278" s="89" t="s">
        <v>131</v>
      </c>
      <c r="M278" s="90">
        <v>5.5480000000000002E-2</v>
      </c>
      <c r="N278" s="90">
        <v>6.0900000001571322E-2</v>
      </c>
      <c r="O278" s="91">
        <v>3880.0790000000006</v>
      </c>
      <c r="P278" s="103">
        <v>99.298140000000004</v>
      </c>
      <c r="Q278" s="91"/>
      <c r="R278" s="91">
        <v>14.255531864000002</v>
      </c>
      <c r="S278" s="92">
        <v>7.7601580000000008E-6</v>
      </c>
      <c r="T278" s="92">
        <f t="shared" si="5"/>
        <v>5.1150669264534972E-4</v>
      </c>
      <c r="U278" s="92">
        <f>R278/'סכום נכסי הקרן'!$C$42</f>
        <v>1.247222398544408E-4</v>
      </c>
    </row>
    <row r="279" spans="2:21">
      <c r="B279" s="86" t="s">
        <v>715</v>
      </c>
      <c r="C279" s="88" t="s">
        <v>716</v>
      </c>
      <c r="D279" s="89" t="s">
        <v>28</v>
      </c>
      <c r="E279" s="89" t="s">
        <v>667</v>
      </c>
      <c r="F279" s="88"/>
      <c r="G279" s="89" t="s">
        <v>701</v>
      </c>
      <c r="H279" s="88" t="s">
        <v>714</v>
      </c>
      <c r="I279" s="88" t="s">
        <v>314</v>
      </c>
      <c r="J279" s="102"/>
      <c r="K279" s="91">
        <v>7.6200000000086945</v>
      </c>
      <c r="L279" s="89" t="s">
        <v>133</v>
      </c>
      <c r="M279" s="90">
        <v>4.2500000000000003E-2</v>
      </c>
      <c r="N279" s="90">
        <v>5.3800000000033821E-2</v>
      </c>
      <c r="O279" s="91">
        <v>22171.880000000005</v>
      </c>
      <c r="P279" s="103">
        <v>92.924109999999999</v>
      </c>
      <c r="Q279" s="91"/>
      <c r="R279" s="91">
        <v>82.79324419400001</v>
      </c>
      <c r="S279" s="92">
        <v>1.7737504000000005E-5</v>
      </c>
      <c r="T279" s="92">
        <f t="shared" si="5"/>
        <v>2.9707273579878089E-3</v>
      </c>
      <c r="U279" s="92">
        <f>R279/'סכום נכסי הקרן'!$C$42</f>
        <v>7.2436152920876771E-4</v>
      </c>
    </row>
    <row r="280" spans="2:21">
      <c r="B280" s="86" t="s">
        <v>717</v>
      </c>
      <c r="C280" s="88" t="s">
        <v>718</v>
      </c>
      <c r="D280" s="89" t="s">
        <v>28</v>
      </c>
      <c r="E280" s="89" t="s">
        <v>667</v>
      </c>
      <c r="F280" s="88"/>
      <c r="G280" s="89" t="s">
        <v>719</v>
      </c>
      <c r="H280" s="88" t="s">
        <v>714</v>
      </c>
      <c r="I280" s="88" t="s">
        <v>669</v>
      </c>
      <c r="J280" s="102"/>
      <c r="K280" s="91">
        <v>7.9500000000696236</v>
      </c>
      <c r="L280" s="89" t="s">
        <v>131</v>
      </c>
      <c r="M280" s="90">
        <v>5.8749999999999997E-2</v>
      </c>
      <c r="N280" s="90">
        <v>5.9500000000696225E-2</v>
      </c>
      <c r="O280" s="91">
        <v>11085.940000000002</v>
      </c>
      <c r="P280" s="103">
        <v>99.7971</v>
      </c>
      <c r="Q280" s="91"/>
      <c r="R280" s="91">
        <v>40.934751397000007</v>
      </c>
      <c r="S280" s="92">
        <v>1.0078127272727275E-5</v>
      </c>
      <c r="T280" s="92">
        <f t="shared" si="5"/>
        <v>1.4687911683053765E-3</v>
      </c>
      <c r="U280" s="92">
        <f>R280/'סכום נכסי הקרן'!$C$42</f>
        <v>3.581398386833657E-4</v>
      </c>
    </row>
    <row r="281" spans="2:21">
      <c r="B281" s="86" t="s">
        <v>720</v>
      </c>
      <c r="C281" s="88" t="s">
        <v>721</v>
      </c>
      <c r="D281" s="89" t="s">
        <v>28</v>
      </c>
      <c r="E281" s="89" t="s">
        <v>667</v>
      </c>
      <c r="F281" s="88"/>
      <c r="G281" s="89" t="s">
        <v>722</v>
      </c>
      <c r="H281" s="88" t="s">
        <v>714</v>
      </c>
      <c r="I281" s="88" t="s">
        <v>314</v>
      </c>
      <c r="J281" s="102"/>
      <c r="K281" s="91">
        <v>5.119999999940263</v>
      </c>
      <c r="L281" s="89" t="s">
        <v>131</v>
      </c>
      <c r="M281" s="90">
        <v>4.2500000000000003E-2</v>
      </c>
      <c r="N281" s="90">
        <v>5.9699999999166815E-2</v>
      </c>
      <c r="O281" s="91">
        <v>3737.7377480000009</v>
      </c>
      <c r="P281" s="103">
        <v>91.99306</v>
      </c>
      <c r="Q281" s="91"/>
      <c r="R281" s="91">
        <v>12.722298898000002</v>
      </c>
      <c r="S281" s="92">
        <v>9.4377508462092547E-6</v>
      </c>
      <c r="T281" s="92">
        <f t="shared" si="5"/>
        <v>4.5649233534353649E-4</v>
      </c>
      <c r="U281" s="92">
        <f>R281/'סכום נכסי הקרן'!$C$42</f>
        <v>1.1130792100877898E-4</v>
      </c>
    </row>
    <row r="282" spans="2:21">
      <c r="B282" s="86" t="s">
        <v>723</v>
      </c>
      <c r="C282" s="88" t="s">
        <v>724</v>
      </c>
      <c r="D282" s="89" t="s">
        <v>28</v>
      </c>
      <c r="E282" s="89" t="s">
        <v>667</v>
      </c>
      <c r="F282" s="88"/>
      <c r="G282" s="89" t="s">
        <v>713</v>
      </c>
      <c r="H282" s="88" t="s">
        <v>714</v>
      </c>
      <c r="I282" s="88" t="s">
        <v>669</v>
      </c>
      <c r="J282" s="102"/>
      <c r="K282" s="91">
        <v>3.7200000000273477</v>
      </c>
      <c r="L282" s="89" t="s">
        <v>134</v>
      </c>
      <c r="M282" s="90">
        <v>4.6249999999999999E-2</v>
      </c>
      <c r="N282" s="90">
        <v>7.8000000000541234E-2</v>
      </c>
      <c r="O282" s="91">
        <v>16628.910000000003</v>
      </c>
      <c r="P282" s="103">
        <v>90.392600000000002</v>
      </c>
      <c r="Q282" s="91"/>
      <c r="R282" s="91">
        <v>70.206709914000015</v>
      </c>
      <c r="S282" s="92">
        <v>3.3257820000000007E-5</v>
      </c>
      <c r="T282" s="92">
        <f t="shared" si="5"/>
        <v>2.5191064305576322E-3</v>
      </c>
      <c r="U282" s="92">
        <f>R282/'סכום נכסי הקרן'!$C$42</f>
        <v>6.1424141847683323E-4</v>
      </c>
    </row>
    <row r="283" spans="2:21">
      <c r="B283" s="86" t="s">
        <v>725</v>
      </c>
      <c r="C283" s="88" t="s">
        <v>726</v>
      </c>
      <c r="D283" s="89" t="s">
        <v>28</v>
      </c>
      <c r="E283" s="89" t="s">
        <v>667</v>
      </c>
      <c r="F283" s="88"/>
      <c r="G283" s="89" t="s">
        <v>701</v>
      </c>
      <c r="H283" s="88" t="s">
        <v>727</v>
      </c>
      <c r="I283" s="88" t="s">
        <v>703</v>
      </c>
      <c r="J283" s="102"/>
      <c r="K283" s="91">
        <v>4.0299999999872709</v>
      </c>
      <c r="L283" s="89" t="s">
        <v>131</v>
      </c>
      <c r="M283" s="90">
        <v>3.2000000000000001E-2</v>
      </c>
      <c r="N283" s="90">
        <v>0.11029999999987269</v>
      </c>
      <c r="O283" s="91">
        <v>17737.504000000004</v>
      </c>
      <c r="P283" s="103">
        <v>74.216329999999999</v>
      </c>
      <c r="Q283" s="91"/>
      <c r="R283" s="91">
        <v>48.707262854</v>
      </c>
      <c r="S283" s="92">
        <v>1.4190003200000003E-5</v>
      </c>
      <c r="T283" s="92">
        <f t="shared" si="5"/>
        <v>1.7476788076335244E-3</v>
      </c>
      <c r="U283" s="92">
        <f>R283/'סכום נכסי הקרן'!$C$42</f>
        <v>4.2614186396447185E-4</v>
      </c>
    </row>
    <row r="284" spans="2:21">
      <c r="B284" s="86" t="s">
        <v>728</v>
      </c>
      <c r="C284" s="88" t="s">
        <v>729</v>
      </c>
      <c r="D284" s="89" t="s">
        <v>28</v>
      </c>
      <c r="E284" s="89" t="s">
        <v>667</v>
      </c>
      <c r="F284" s="88"/>
      <c r="G284" s="89" t="s">
        <v>713</v>
      </c>
      <c r="H284" s="88" t="s">
        <v>668</v>
      </c>
      <c r="I284" s="88" t="s">
        <v>669</v>
      </c>
      <c r="J284" s="102"/>
      <c r="K284" s="91">
        <v>7.130000000030015</v>
      </c>
      <c r="L284" s="89" t="s">
        <v>131</v>
      </c>
      <c r="M284" s="90">
        <v>6.7419999999999994E-2</v>
      </c>
      <c r="N284" s="90">
        <v>6.3300000000300158E-2</v>
      </c>
      <c r="O284" s="91">
        <v>8314.4550000000017</v>
      </c>
      <c r="P284" s="103">
        <v>102.88101</v>
      </c>
      <c r="Q284" s="91"/>
      <c r="R284" s="91">
        <v>31.649782885000008</v>
      </c>
      <c r="S284" s="92">
        <v>6.6515640000000015E-6</v>
      </c>
      <c r="T284" s="92">
        <f t="shared" si="5"/>
        <v>1.1356346379002942E-3</v>
      </c>
      <c r="U284" s="92">
        <f>R284/'סכום נכסי הקרן'!$C$42</f>
        <v>2.7690526386409581E-4</v>
      </c>
    </row>
    <row r="285" spans="2:21">
      <c r="B285" s="86" t="s">
        <v>730</v>
      </c>
      <c r="C285" s="88" t="s">
        <v>731</v>
      </c>
      <c r="D285" s="89" t="s">
        <v>28</v>
      </c>
      <c r="E285" s="89" t="s">
        <v>667</v>
      </c>
      <c r="F285" s="88"/>
      <c r="G285" s="89" t="s">
        <v>713</v>
      </c>
      <c r="H285" s="88" t="s">
        <v>668</v>
      </c>
      <c r="I285" s="88" t="s">
        <v>669</v>
      </c>
      <c r="J285" s="102"/>
      <c r="K285" s="91">
        <v>5.2999999999622069</v>
      </c>
      <c r="L285" s="89" t="s">
        <v>131</v>
      </c>
      <c r="M285" s="90">
        <v>3.9329999999999997E-2</v>
      </c>
      <c r="N285" s="90">
        <v>6.8599999999492484E-2</v>
      </c>
      <c r="O285" s="91">
        <v>17266.351550000003</v>
      </c>
      <c r="P285" s="103">
        <v>86.975899999999996</v>
      </c>
      <c r="Q285" s="91"/>
      <c r="R285" s="91">
        <v>55.564989237000006</v>
      </c>
      <c r="S285" s="92">
        <v>1.1510901033333335E-5</v>
      </c>
      <c r="T285" s="92">
        <f t="shared" si="5"/>
        <v>1.9937427900018983E-3</v>
      </c>
      <c r="U285" s="92">
        <f>R285/'סכום נכסי הקרן'!$C$42</f>
        <v>4.8614039667138544E-4</v>
      </c>
    </row>
    <row r="286" spans="2:21">
      <c r="B286" s="86" t="s">
        <v>732</v>
      </c>
      <c r="C286" s="88" t="s">
        <v>733</v>
      </c>
      <c r="D286" s="89" t="s">
        <v>28</v>
      </c>
      <c r="E286" s="89" t="s">
        <v>667</v>
      </c>
      <c r="F286" s="88"/>
      <c r="G286" s="89" t="s">
        <v>734</v>
      </c>
      <c r="H286" s="88" t="s">
        <v>668</v>
      </c>
      <c r="I286" s="88" t="s">
        <v>314</v>
      </c>
      <c r="J286" s="102"/>
      <c r="K286" s="91">
        <v>2.9700000000209772</v>
      </c>
      <c r="L286" s="89" t="s">
        <v>131</v>
      </c>
      <c r="M286" s="90">
        <v>4.7500000000000001E-2</v>
      </c>
      <c r="N286" s="90">
        <v>8.3000000000699251E-2</v>
      </c>
      <c r="O286" s="91">
        <v>12748.831</v>
      </c>
      <c r="P286" s="103">
        <v>90.954669999999993</v>
      </c>
      <c r="Q286" s="91"/>
      <c r="R286" s="91">
        <v>42.903929930000004</v>
      </c>
      <c r="S286" s="92">
        <v>8.4992206666666675E-6</v>
      </c>
      <c r="T286" s="92">
        <f t="shared" si="5"/>
        <v>1.5394478094080974E-3</v>
      </c>
      <c r="U286" s="92">
        <f>R286/'סכום נכסי הקרן'!$C$42</f>
        <v>3.7536826338558705E-4</v>
      </c>
    </row>
    <row r="287" spans="2:21">
      <c r="B287" s="86" t="s">
        <v>735</v>
      </c>
      <c r="C287" s="88" t="s">
        <v>736</v>
      </c>
      <c r="D287" s="89" t="s">
        <v>28</v>
      </c>
      <c r="E287" s="89" t="s">
        <v>667</v>
      </c>
      <c r="F287" s="88"/>
      <c r="G287" s="89" t="s">
        <v>734</v>
      </c>
      <c r="H287" s="88" t="s">
        <v>668</v>
      </c>
      <c r="I287" s="88" t="s">
        <v>314</v>
      </c>
      <c r="J287" s="102"/>
      <c r="K287" s="91">
        <v>5.9100000000837651</v>
      </c>
      <c r="L287" s="89" t="s">
        <v>131</v>
      </c>
      <c r="M287" s="90">
        <v>5.1249999999999997E-2</v>
      </c>
      <c r="N287" s="90">
        <v>8.000000000139032E-2</v>
      </c>
      <c r="O287" s="91">
        <v>9118.1856500000013</v>
      </c>
      <c r="P287" s="103">
        <v>85.278670000000005</v>
      </c>
      <c r="Q287" s="91"/>
      <c r="R287" s="91">
        <v>28.770708449000004</v>
      </c>
      <c r="S287" s="92">
        <v>6.0787904333333342E-6</v>
      </c>
      <c r="T287" s="92">
        <f t="shared" si="5"/>
        <v>1.0323297695384822E-3</v>
      </c>
      <c r="U287" s="92">
        <f>R287/'סכום נכסי הקרן'!$C$42</f>
        <v>2.5171612214765167E-4</v>
      </c>
    </row>
    <row r="288" spans="2:21">
      <c r="B288" s="86" t="s">
        <v>737</v>
      </c>
      <c r="C288" s="88" t="s">
        <v>738</v>
      </c>
      <c r="D288" s="89" t="s">
        <v>28</v>
      </c>
      <c r="E288" s="89" t="s">
        <v>667</v>
      </c>
      <c r="F288" s="88"/>
      <c r="G288" s="89" t="s">
        <v>739</v>
      </c>
      <c r="H288" s="88" t="s">
        <v>672</v>
      </c>
      <c r="I288" s="88" t="s">
        <v>314</v>
      </c>
      <c r="J288" s="102"/>
      <c r="K288" s="91">
        <v>7.2699999999465241</v>
      </c>
      <c r="L288" s="89" t="s">
        <v>131</v>
      </c>
      <c r="M288" s="90">
        <v>3.3000000000000002E-2</v>
      </c>
      <c r="N288" s="90">
        <v>6.0599999999424108E-2</v>
      </c>
      <c r="O288" s="91">
        <v>16628.910000000003</v>
      </c>
      <c r="P288" s="103">
        <v>82.974000000000004</v>
      </c>
      <c r="Q288" s="91"/>
      <c r="R288" s="91">
        <v>51.051385599000007</v>
      </c>
      <c r="S288" s="92">
        <v>4.1572275000000008E-6</v>
      </c>
      <c r="T288" s="92">
        <f t="shared" si="5"/>
        <v>1.83178892599941E-3</v>
      </c>
      <c r="U288" s="92">
        <f>R288/'סכום נכסי הקרן'!$C$42</f>
        <v>4.4665069113692258E-4</v>
      </c>
    </row>
    <row r="289" spans="2:21">
      <c r="B289" s="86" t="s">
        <v>740</v>
      </c>
      <c r="C289" s="88" t="s">
        <v>741</v>
      </c>
      <c r="D289" s="89" t="s">
        <v>28</v>
      </c>
      <c r="E289" s="89" t="s">
        <v>667</v>
      </c>
      <c r="F289" s="88"/>
      <c r="G289" s="89" t="s">
        <v>701</v>
      </c>
      <c r="H289" s="88" t="s">
        <v>672</v>
      </c>
      <c r="I289" s="88" t="s">
        <v>314</v>
      </c>
      <c r="J289" s="102"/>
      <c r="K289" s="91">
        <v>6.6200000000539934</v>
      </c>
      <c r="L289" s="89" t="s">
        <v>133</v>
      </c>
      <c r="M289" s="90">
        <v>5.7999999999999996E-2</v>
      </c>
      <c r="N289" s="90">
        <v>5.1300000000346319E-2</v>
      </c>
      <c r="O289" s="91">
        <v>8314.4550000000017</v>
      </c>
      <c r="P289" s="103">
        <v>109.75466</v>
      </c>
      <c r="Q289" s="91"/>
      <c r="R289" s="91">
        <v>36.670828221000008</v>
      </c>
      <c r="S289" s="92">
        <v>1.6628910000000003E-5</v>
      </c>
      <c r="T289" s="92">
        <f t="shared" si="5"/>
        <v>1.3157961582098614E-3</v>
      </c>
      <c r="U289" s="92">
        <f>R289/'סכום נכסי הקרן'!$C$42</f>
        <v>3.208345978721849E-4</v>
      </c>
    </row>
    <row r="290" spans="2:21">
      <c r="B290" s="86" t="s">
        <v>742</v>
      </c>
      <c r="C290" s="88" t="s">
        <v>743</v>
      </c>
      <c r="D290" s="89" t="s">
        <v>28</v>
      </c>
      <c r="E290" s="89" t="s">
        <v>667</v>
      </c>
      <c r="F290" s="88"/>
      <c r="G290" s="89" t="s">
        <v>713</v>
      </c>
      <c r="H290" s="88" t="s">
        <v>672</v>
      </c>
      <c r="I290" s="88" t="s">
        <v>669</v>
      </c>
      <c r="J290" s="102"/>
      <c r="K290" s="91">
        <v>7.5100000001058076</v>
      </c>
      <c r="L290" s="89" t="s">
        <v>131</v>
      </c>
      <c r="M290" s="90">
        <v>6.1740000000000003E-2</v>
      </c>
      <c r="N290" s="90">
        <v>6.0700000000813666E-2</v>
      </c>
      <c r="O290" s="91">
        <v>8314.4550000000017</v>
      </c>
      <c r="P290" s="103">
        <v>101.07425000000001</v>
      </c>
      <c r="Q290" s="91"/>
      <c r="R290" s="91">
        <v>31.093960221000003</v>
      </c>
      <c r="S290" s="92">
        <v>2.5982671875000004E-6</v>
      </c>
      <c r="T290" s="92">
        <f t="shared" si="5"/>
        <v>1.1156910107335001E-3</v>
      </c>
      <c r="U290" s="92">
        <f>R290/'סכום נכסי הקרן'!$C$42</f>
        <v>2.7204234831122135E-4</v>
      </c>
    </row>
    <row r="291" spans="2:21">
      <c r="B291" s="86" t="s">
        <v>744</v>
      </c>
      <c r="C291" s="88" t="s">
        <v>745</v>
      </c>
      <c r="D291" s="89" t="s">
        <v>28</v>
      </c>
      <c r="E291" s="89" t="s">
        <v>667</v>
      </c>
      <c r="F291" s="88"/>
      <c r="G291" s="89" t="s">
        <v>746</v>
      </c>
      <c r="H291" s="88" t="s">
        <v>672</v>
      </c>
      <c r="I291" s="88" t="s">
        <v>669</v>
      </c>
      <c r="J291" s="102"/>
      <c r="K291" s="91">
        <v>7.3199999999669192</v>
      </c>
      <c r="L291" s="89" t="s">
        <v>131</v>
      </c>
      <c r="M291" s="90">
        <v>5.5E-2</v>
      </c>
      <c r="N291" s="90">
        <v>5.7799999999771347E-2</v>
      </c>
      <c r="O291" s="91">
        <v>22171.880000000005</v>
      </c>
      <c r="P291" s="103">
        <v>100.22783</v>
      </c>
      <c r="Q291" s="91"/>
      <c r="R291" s="91">
        <v>82.222861246000008</v>
      </c>
      <c r="S291" s="92">
        <v>2.015625454545455E-5</v>
      </c>
      <c r="T291" s="92">
        <f t="shared" si="5"/>
        <v>2.9502612892324531E-3</v>
      </c>
      <c r="U291" s="92">
        <f>R291/'סכום נכסי הקרן'!$C$42</f>
        <v>7.1937122512695441E-4</v>
      </c>
    </row>
    <row r="292" spans="2:21">
      <c r="B292" s="86" t="s">
        <v>747</v>
      </c>
      <c r="C292" s="88" t="s">
        <v>748</v>
      </c>
      <c r="D292" s="89" t="s">
        <v>28</v>
      </c>
      <c r="E292" s="89" t="s">
        <v>667</v>
      </c>
      <c r="F292" s="88"/>
      <c r="G292" s="89" t="s">
        <v>713</v>
      </c>
      <c r="H292" s="88" t="s">
        <v>672</v>
      </c>
      <c r="I292" s="88" t="s">
        <v>669</v>
      </c>
      <c r="J292" s="102"/>
      <c r="K292" s="91">
        <v>4.3500000000092864</v>
      </c>
      <c r="L292" s="89" t="s">
        <v>133</v>
      </c>
      <c r="M292" s="90">
        <v>4.1250000000000002E-2</v>
      </c>
      <c r="N292" s="90">
        <v>5.4500000000185712E-2</v>
      </c>
      <c r="O292" s="91">
        <v>16462.620900000002</v>
      </c>
      <c r="P292" s="103">
        <v>97.677419999999998</v>
      </c>
      <c r="Q292" s="91"/>
      <c r="R292" s="91">
        <v>64.618541383999997</v>
      </c>
      <c r="S292" s="92">
        <v>1.6462620900000003E-5</v>
      </c>
      <c r="T292" s="92">
        <f t="shared" si="5"/>
        <v>2.3185958056300897E-3</v>
      </c>
      <c r="U292" s="92">
        <f>R292/'סכום נכסי הקרן'!$C$42</f>
        <v>5.6535030010994997E-4</v>
      </c>
    </row>
    <row r="293" spans="2:21">
      <c r="B293" s="86" t="s">
        <v>749</v>
      </c>
      <c r="C293" s="88" t="s">
        <v>750</v>
      </c>
      <c r="D293" s="89" t="s">
        <v>28</v>
      </c>
      <c r="E293" s="89" t="s">
        <v>667</v>
      </c>
      <c r="F293" s="88"/>
      <c r="G293" s="89" t="s">
        <v>751</v>
      </c>
      <c r="H293" s="88" t="s">
        <v>672</v>
      </c>
      <c r="I293" s="88" t="s">
        <v>669</v>
      </c>
      <c r="J293" s="102"/>
      <c r="K293" s="91">
        <v>6.9499999999925848</v>
      </c>
      <c r="L293" s="89" t="s">
        <v>131</v>
      </c>
      <c r="M293" s="90">
        <v>6.7979999999999999E-2</v>
      </c>
      <c r="N293" s="90">
        <v>6.8000000000000005E-2</v>
      </c>
      <c r="O293" s="91">
        <v>26606.256000000005</v>
      </c>
      <c r="P293" s="103">
        <v>102.73909999999999</v>
      </c>
      <c r="Q293" s="91"/>
      <c r="R293" s="91">
        <v>101.13960344500002</v>
      </c>
      <c r="S293" s="92">
        <v>2.6606256000000006E-5</v>
      </c>
      <c r="T293" s="92">
        <f t="shared" si="5"/>
        <v>3.6290181627147023E-3</v>
      </c>
      <c r="U293" s="92">
        <f>R293/'סכום נכסי הקרן'!$C$42</f>
        <v>8.8487458763329642E-4</v>
      </c>
    </row>
    <row r="294" spans="2:21">
      <c r="B294" s="86" t="s">
        <v>752</v>
      </c>
      <c r="C294" s="88" t="s">
        <v>753</v>
      </c>
      <c r="D294" s="89" t="s">
        <v>28</v>
      </c>
      <c r="E294" s="89" t="s">
        <v>667</v>
      </c>
      <c r="F294" s="88"/>
      <c r="G294" s="89" t="s">
        <v>701</v>
      </c>
      <c r="H294" s="88" t="s">
        <v>672</v>
      </c>
      <c r="I294" s="88" t="s">
        <v>314</v>
      </c>
      <c r="J294" s="102"/>
      <c r="K294" s="91">
        <v>6.8300000000507328</v>
      </c>
      <c r="L294" s="89" t="s">
        <v>131</v>
      </c>
      <c r="M294" s="90">
        <v>0.06</v>
      </c>
      <c r="N294" s="90">
        <v>6.6300000000467235E-2</v>
      </c>
      <c r="O294" s="91">
        <v>13857.425000000003</v>
      </c>
      <c r="P294" s="103">
        <v>97.262330000000006</v>
      </c>
      <c r="Q294" s="91"/>
      <c r="R294" s="91">
        <v>49.868803109000005</v>
      </c>
      <c r="S294" s="92">
        <v>1.1547854166666669E-5</v>
      </c>
      <c r="T294" s="92">
        <f t="shared" si="5"/>
        <v>1.7893563556813726E-3</v>
      </c>
      <c r="U294" s="92">
        <f>R294/'סכום נכסי הקרן'!$C$42</f>
        <v>4.3630422785708421E-4</v>
      </c>
    </row>
    <row r="295" spans="2:21">
      <c r="B295" s="86" t="s">
        <v>754</v>
      </c>
      <c r="C295" s="88" t="s">
        <v>755</v>
      </c>
      <c r="D295" s="89" t="s">
        <v>28</v>
      </c>
      <c r="E295" s="89" t="s">
        <v>667</v>
      </c>
      <c r="F295" s="88"/>
      <c r="G295" s="89" t="s">
        <v>756</v>
      </c>
      <c r="H295" s="88" t="s">
        <v>672</v>
      </c>
      <c r="I295" s="88" t="s">
        <v>314</v>
      </c>
      <c r="J295" s="102"/>
      <c r="K295" s="91">
        <v>6.840000000113986</v>
      </c>
      <c r="L295" s="89" t="s">
        <v>131</v>
      </c>
      <c r="M295" s="90">
        <v>6.3750000000000001E-2</v>
      </c>
      <c r="N295" s="90">
        <v>6.0300000001078401E-2</v>
      </c>
      <c r="O295" s="91">
        <v>4656.0948000000008</v>
      </c>
      <c r="P295" s="103">
        <v>103.8845</v>
      </c>
      <c r="Q295" s="91"/>
      <c r="R295" s="91">
        <v>17.896754969000003</v>
      </c>
      <c r="S295" s="92">
        <v>6.6515640000000007E-6</v>
      </c>
      <c r="T295" s="92">
        <f t="shared" si="5"/>
        <v>6.421584287847669E-4</v>
      </c>
      <c r="U295" s="92">
        <f>R295/'סכום נכסי הקרן'!$C$42</f>
        <v>1.5657945190362442E-4</v>
      </c>
    </row>
    <row r="296" spans="2:21">
      <c r="B296" s="86" t="s">
        <v>757</v>
      </c>
      <c r="C296" s="88" t="s">
        <v>758</v>
      </c>
      <c r="D296" s="89" t="s">
        <v>28</v>
      </c>
      <c r="E296" s="89" t="s">
        <v>667</v>
      </c>
      <c r="F296" s="88"/>
      <c r="G296" s="89" t="s">
        <v>713</v>
      </c>
      <c r="H296" s="88" t="s">
        <v>672</v>
      </c>
      <c r="I296" s="88" t="s">
        <v>669</v>
      </c>
      <c r="J296" s="102"/>
      <c r="K296" s="91">
        <v>3.6399999999725825</v>
      </c>
      <c r="L296" s="89" t="s">
        <v>131</v>
      </c>
      <c r="M296" s="90">
        <v>8.1250000000000003E-2</v>
      </c>
      <c r="N296" s="90">
        <v>7.5399999999584008E-2</v>
      </c>
      <c r="O296" s="91">
        <v>11085.940000000002</v>
      </c>
      <c r="P296" s="103">
        <v>103.14617</v>
      </c>
      <c r="Q296" s="91"/>
      <c r="R296" s="91">
        <v>42.308471944000004</v>
      </c>
      <c r="S296" s="92">
        <v>6.3348228571428582E-6</v>
      </c>
      <c r="T296" s="92">
        <f t="shared" si="5"/>
        <v>1.518082016259594E-3</v>
      </c>
      <c r="U296" s="92">
        <f>R296/'סכום נכסי הקרן'!$C$42</f>
        <v>3.7015857675574737E-4</v>
      </c>
    </row>
    <row r="297" spans="2:21">
      <c r="B297" s="86" t="s">
        <v>759</v>
      </c>
      <c r="C297" s="88" t="s">
        <v>760</v>
      </c>
      <c r="D297" s="89" t="s">
        <v>28</v>
      </c>
      <c r="E297" s="89" t="s">
        <v>667</v>
      </c>
      <c r="F297" s="88"/>
      <c r="G297" s="89" t="s">
        <v>713</v>
      </c>
      <c r="H297" s="88" t="s">
        <v>679</v>
      </c>
      <c r="I297" s="88" t="s">
        <v>669</v>
      </c>
      <c r="J297" s="102"/>
      <c r="K297" s="91">
        <v>4.3799999999721813</v>
      </c>
      <c r="L297" s="89" t="s">
        <v>133</v>
      </c>
      <c r="M297" s="90">
        <v>7.2499999999999995E-2</v>
      </c>
      <c r="N297" s="90">
        <v>7.3099999999570078E-2</v>
      </c>
      <c r="O297" s="91">
        <v>19788.402900000001</v>
      </c>
      <c r="P297" s="103">
        <v>99.454909999999998</v>
      </c>
      <c r="Q297" s="91"/>
      <c r="R297" s="91">
        <v>79.086241240000021</v>
      </c>
      <c r="S297" s="92">
        <v>1.5830722320000002E-5</v>
      </c>
      <c r="T297" s="92">
        <f t="shared" si="5"/>
        <v>2.8377153568420986E-3</v>
      </c>
      <c r="U297" s="92">
        <f>R297/'סכום נכסי הקרן'!$C$42</f>
        <v>6.9192880653094996E-4</v>
      </c>
    </row>
    <row r="298" spans="2:21">
      <c r="B298" s="86" t="s">
        <v>761</v>
      </c>
      <c r="C298" s="88" t="s">
        <v>762</v>
      </c>
      <c r="D298" s="89" t="s">
        <v>28</v>
      </c>
      <c r="E298" s="89" t="s">
        <v>667</v>
      </c>
      <c r="F298" s="88"/>
      <c r="G298" s="89" t="s">
        <v>713</v>
      </c>
      <c r="H298" s="88" t="s">
        <v>679</v>
      </c>
      <c r="I298" s="88" t="s">
        <v>669</v>
      </c>
      <c r="J298" s="102"/>
      <c r="K298" s="91">
        <v>7.2899999999814078</v>
      </c>
      <c r="L298" s="89" t="s">
        <v>131</v>
      </c>
      <c r="M298" s="90">
        <v>7.1190000000000003E-2</v>
      </c>
      <c r="N298" s="90">
        <v>7.1399999999716218E-2</v>
      </c>
      <c r="O298" s="91">
        <v>11085.940000000002</v>
      </c>
      <c r="P298" s="103">
        <v>99.657330000000002</v>
      </c>
      <c r="Q298" s="91"/>
      <c r="R298" s="91">
        <v>40.877419644000007</v>
      </c>
      <c r="S298" s="92">
        <v>7.3906266666666683E-6</v>
      </c>
      <c r="T298" s="92">
        <f t="shared" si="5"/>
        <v>1.4667340317747748E-3</v>
      </c>
      <c r="U298" s="92">
        <f>R298/'סכום נכסי הקרן'!$C$42</f>
        <v>3.5763824079721465E-4</v>
      </c>
    </row>
    <row r="299" spans="2:21">
      <c r="B299" s="86" t="s">
        <v>763</v>
      </c>
      <c r="C299" s="88" t="s">
        <v>764</v>
      </c>
      <c r="D299" s="89" t="s">
        <v>28</v>
      </c>
      <c r="E299" s="89" t="s">
        <v>667</v>
      </c>
      <c r="F299" s="88"/>
      <c r="G299" s="89" t="s">
        <v>751</v>
      </c>
      <c r="H299" s="88" t="s">
        <v>679</v>
      </c>
      <c r="I299" s="88" t="s">
        <v>669</v>
      </c>
      <c r="J299" s="102"/>
      <c r="K299" s="91">
        <v>3.2999999999842209</v>
      </c>
      <c r="L299" s="89" t="s">
        <v>131</v>
      </c>
      <c r="M299" s="90">
        <v>2.6249999999999999E-2</v>
      </c>
      <c r="N299" s="90">
        <v>7.4999999999661865E-2</v>
      </c>
      <c r="O299" s="91">
        <v>14054.200435000004</v>
      </c>
      <c r="P299" s="103">
        <v>85.310379999999995</v>
      </c>
      <c r="Q299" s="91"/>
      <c r="R299" s="91">
        <v>44.361857049000008</v>
      </c>
      <c r="S299" s="92">
        <v>1.1318761409002212E-5</v>
      </c>
      <c r="T299" s="92">
        <f t="shared" si="5"/>
        <v>1.5917600967273026E-3</v>
      </c>
      <c r="U299" s="92">
        <f>R299/'סכום נכסי הקרן'!$C$42</f>
        <v>3.8812372825080258E-4</v>
      </c>
    </row>
    <row r="300" spans="2:21">
      <c r="B300" s="86" t="s">
        <v>765</v>
      </c>
      <c r="C300" s="88" t="s">
        <v>766</v>
      </c>
      <c r="D300" s="89" t="s">
        <v>28</v>
      </c>
      <c r="E300" s="89" t="s">
        <v>667</v>
      </c>
      <c r="F300" s="88"/>
      <c r="G300" s="89" t="s">
        <v>751</v>
      </c>
      <c r="H300" s="88" t="s">
        <v>679</v>
      </c>
      <c r="I300" s="88" t="s">
        <v>669</v>
      </c>
      <c r="J300" s="102"/>
      <c r="K300" s="91">
        <v>2.0699999999812513</v>
      </c>
      <c r="L300" s="89" t="s">
        <v>131</v>
      </c>
      <c r="M300" s="90">
        <v>7.0499999999999993E-2</v>
      </c>
      <c r="N300" s="90">
        <v>7.0699999998851015E-2</v>
      </c>
      <c r="O300" s="91">
        <v>5542.9700000000012</v>
      </c>
      <c r="P300" s="103">
        <v>101.42507999999999</v>
      </c>
      <c r="Q300" s="91"/>
      <c r="R300" s="91">
        <v>20.801259177000002</v>
      </c>
      <c r="S300" s="92">
        <v>6.9828118346892568E-6</v>
      </c>
      <c r="T300" s="92">
        <f t="shared" si="5"/>
        <v>7.4637574984876757E-4</v>
      </c>
      <c r="U300" s="92">
        <f>R300/'סכום נכסי הקרן'!$C$42</f>
        <v>1.8199107975058163E-4</v>
      </c>
    </row>
    <row r="301" spans="2:21">
      <c r="B301" s="86" t="s">
        <v>767</v>
      </c>
      <c r="C301" s="88" t="s">
        <v>768</v>
      </c>
      <c r="D301" s="89" t="s">
        <v>28</v>
      </c>
      <c r="E301" s="89" t="s">
        <v>667</v>
      </c>
      <c r="F301" s="88"/>
      <c r="G301" s="89" t="s">
        <v>769</v>
      </c>
      <c r="H301" s="88" t="s">
        <v>679</v>
      </c>
      <c r="I301" s="88" t="s">
        <v>669</v>
      </c>
      <c r="J301" s="102"/>
      <c r="K301" s="91">
        <v>5.3399999999471994</v>
      </c>
      <c r="L301" s="89" t="s">
        <v>131</v>
      </c>
      <c r="M301" s="90">
        <v>0.04</v>
      </c>
      <c r="N301" s="90">
        <v>6.009999999940354E-2</v>
      </c>
      <c r="O301" s="91">
        <v>15104.593250000002</v>
      </c>
      <c r="P301" s="103">
        <v>91.497889999999998</v>
      </c>
      <c r="Q301" s="91"/>
      <c r="R301" s="91">
        <v>51.135420605000007</v>
      </c>
      <c r="S301" s="92">
        <v>3.0209186500000002E-5</v>
      </c>
      <c r="T301" s="92">
        <f t="shared" si="5"/>
        <v>1.8348042093571668E-3</v>
      </c>
      <c r="U301" s="92">
        <f>R301/'סכום נכסי הקרן'!$C$42</f>
        <v>4.4738591689170271E-4</v>
      </c>
    </row>
    <row r="302" spans="2:21">
      <c r="B302" s="86" t="s">
        <v>770</v>
      </c>
      <c r="C302" s="88" t="s">
        <v>771</v>
      </c>
      <c r="D302" s="89" t="s">
        <v>28</v>
      </c>
      <c r="E302" s="89" t="s">
        <v>667</v>
      </c>
      <c r="F302" s="88"/>
      <c r="G302" s="89" t="s">
        <v>685</v>
      </c>
      <c r="H302" s="88" t="s">
        <v>679</v>
      </c>
      <c r="I302" s="88" t="s">
        <v>314</v>
      </c>
      <c r="J302" s="102"/>
      <c r="K302" s="91">
        <v>3.5400000000476477</v>
      </c>
      <c r="L302" s="89" t="s">
        <v>131</v>
      </c>
      <c r="M302" s="90">
        <v>5.5E-2</v>
      </c>
      <c r="N302" s="90">
        <v>8.8400000001936666E-2</v>
      </c>
      <c r="O302" s="91">
        <v>3880.0790000000006</v>
      </c>
      <c r="P302" s="103">
        <v>90.636110000000002</v>
      </c>
      <c r="Q302" s="91"/>
      <c r="R302" s="91">
        <v>13.011985047000001</v>
      </c>
      <c r="S302" s="92">
        <v>3.8800790000000004E-6</v>
      </c>
      <c r="T302" s="92">
        <f t="shared" si="5"/>
        <v>4.6688664440150667E-4</v>
      </c>
      <c r="U302" s="92">
        <f>R302/'סכום נכסי הקרן'!$C$42</f>
        <v>1.1384239714778074E-4</v>
      </c>
    </row>
    <row r="303" spans="2:21">
      <c r="B303" s="86" t="s">
        <v>772</v>
      </c>
      <c r="C303" s="88" t="s">
        <v>773</v>
      </c>
      <c r="D303" s="89" t="s">
        <v>28</v>
      </c>
      <c r="E303" s="89" t="s">
        <v>667</v>
      </c>
      <c r="F303" s="88"/>
      <c r="G303" s="89" t="s">
        <v>685</v>
      </c>
      <c r="H303" s="88" t="s">
        <v>679</v>
      </c>
      <c r="I303" s="88" t="s">
        <v>314</v>
      </c>
      <c r="J303" s="102"/>
      <c r="K303" s="91">
        <v>3.1299999999812318</v>
      </c>
      <c r="L303" s="89" t="s">
        <v>131</v>
      </c>
      <c r="M303" s="90">
        <v>0.06</v>
      </c>
      <c r="N303" s="90">
        <v>8.1999999999382331E-2</v>
      </c>
      <c r="O303" s="91">
        <v>11922.928470000003</v>
      </c>
      <c r="P303" s="103">
        <v>95.418670000000006</v>
      </c>
      <c r="Q303" s="91"/>
      <c r="R303" s="91">
        <v>42.093787683000002</v>
      </c>
      <c r="S303" s="92">
        <v>1.5897237960000002E-5</v>
      </c>
      <c r="T303" s="92">
        <f t="shared" si="5"/>
        <v>1.5103788707470484E-3</v>
      </c>
      <c r="U303" s="92">
        <f>R303/'סכום נכסי הקרן'!$C$42</f>
        <v>3.6828029524728725E-4</v>
      </c>
    </row>
    <row r="304" spans="2:21">
      <c r="B304" s="86" t="s">
        <v>774</v>
      </c>
      <c r="C304" s="88" t="s">
        <v>775</v>
      </c>
      <c r="D304" s="89" t="s">
        <v>28</v>
      </c>
      <c r="E304" s="89" t="s">
        <v>667</v>
      </c>
      <c r="F304" s="88"/>
      <c r="G304" s="89" t="s">
        <v>776</v>
      </c>
      <c r="H304" s="88" t="s">
        <v>679</v>
      </c>
      <c r="I304" s="88" t="s">
        <v>314</v>
      </c>
      <c r="J304" s="102"/>
      <c r="K304" s="91">
        <v>6.1399999999802715</v>
      </c>
      <c r="L304" s="89" t="s">
        <v>133</v>
      </c>
      <c r="M304" s="90">
        <v>6.6250000000000003E-2</v>
      </c>
      <c r="N304" s="90">
        <v>6.4799999999757191E-2</v>
      </c>
      <c r="O304" s="91">
        <v>22171.880000000005</v>
      </c>
      <c r="P304" s="103">
        <v>103.53986</v>
      </c>
      <c r="Q304" s="91"/>
      <c r="R304" s="91">
        <v>92.251636313000006</v>
      </c>
      <c r="S304" s="92">
        <v>2.9562506666666673E-5</v>
      </c>
      <c r="T304" s="92">
        <f t="shared" si="5"/>
        <v>3.310106548935442E-3</v>
      </c>
      <c r="U304" s="92">
        <f>R304/'סכום נכסי הקרן'!$C$42</f>
        <v>8.0711339436241646E-4</v>
      </c>
    </row>
    <row r="305" spans="2:21">
      <c r="B305" s="86" t="s">
        <v>777</v>
      </c>
      <c r="C305" s="88" t="s">
        <v>778</v>
      </c>
      <c r="D305" s="89" t="s">
        <v>28</v>
      </c>
      <c r="E305" s="89" t="s">
        <v>667</v>
      </c>
      <c r="F305" s="88"/>
      <c r="G305" s="89" t="s">
        <v>779</v>
      </c>
      <c r="H305" s="88" t="s">
        <v>679</v>
      </c>
      <c r="I305" s="88" t="s">
        <v>314</v>
      </c>
      <c r="J305" s="102"/>
      <c r="K305" s="91">
        <v>5.8600000000631578</v>
      </c>
      <c r="L305" s="89" t="s">
        <v>131</v>
      </c>
      <c r="M305" s="90">
        <v>3.2500000000000001E-2</v>
      </c>
      <c r="N305" s="90">
        <v>5.63000000006205E-2</v>
      </c>
      <c r="O305" s="91">
        <v>11085.940000000002</v>
      </c>
      <c r="P305" s="103">
        <v>88.011750000000006</v>
      </c>
      <c r="Q305" s="91"/>
      <c r="R305" s="91">
        <v>36.100640251999998</v>
      </c>
      <c r="S305" s="92">
        <v>8.8717329022551596E-6</v>
      </c>
      <c r="T305" s="92">
        <f t="shared" si="5"/>
        <v>1.295337085550083E-3</v>
      </c>
      <c r="U305" s="92">
        <f>R305/'סכום נכסי הקרן'!$C$42</f>
        <v>3.1584599966973375E-4</v>
      </c>
    </row>
    <row r="306" spans="2:21">
      <c r="B306" s="86" t="s">
        <v>780</v>
      </c>
      <c r="C306" s="88" t="s">
        <v>781</v>
      </c>
      <c r="D306" s="89" t="s">
        <v>28</v>
      </c>
      <c r="E306" s="89" t="s">
        <v>667</v>
      </c>
      <c r="F306" s="88"/>
      <c r="G306" s="89" t="s">
        <v>751</v>
      </c>
      <c r="H306" s="88" t="s">
        <v>679</v>
      </c>
      <c r="I306" s="88" t="s">
        <v>314</v>
      </c>
      <c r="J306" s="102"/>
      <c r="K306" s="91">
        <v>1.5399999999797129</v>
      </c>
      <c r="L306" s="89" t="s">
        <v>131</v>
      </c>
      <c r="M306" s="90">
        <v>4.2500000000000003E-2</v>
      </c>
      <c r="N306" s="90">
        <v>7.9299999999432894E-2</v>
      </c>
      <c r="O306" s="91">
        <v>12194.534000000001</v>
      </c>
      <c r="P306" s="103">
        <v>96.136560000000003</v>
      </c>
      <c r="Q306" s="91"/>
      <c r="R306" s="91">
        <v>43.376598322</v>
      </c>
      <c r="S306" s="92">
        <v>2.5672703157894741E-5</v>
      </c>
      <c r="T306" s="92">
        <f t="shared" si="5"/>
        <v>1.5564077550780635E-3</v>
      </c>
      <c r="U306" s="92">
        <f>R306/'סכום נכסי הקרן'!$C$42</f>
        <v>3.7950365876199602E-4</v>
      </c>
    </row>
    <row r="307" spans="2:21">
      <c r="B307" s="86" t="s">
        <v>782</v>
      </c>
      <c r="C307" s="88" t="s">
        <v>783</v>
      </c>
      <c r="D307" s="89" t="s">
        <v>28</v>
      </c>
      <c r="E307" s="89" t="s">
        <v>667</v>
      </c>
      <c r="F307" s="88"/>
      <c r="G307" s="89" t="s">
        <v>751</v>
      </c>
      <c r="H307" s="88" t="s">
        <v>679</v>
      </c>
      <c r="I307" s="88" t="s">
        <v>314</v>
      </c>
      <c r="J307" s="102"/>
      <c r="K307" s="91">
        <v>4.8100000001044325</v>
      </c>
      <c r="L307" s="89" t="s">
        <v>131</v>
      </c>
      <c r="M307" s="90">
        <v>3.125E-2</v>
      </c>
      <c r="N307" s="90">
        <v>7.4300000001352867E-2</v>
      </c>
      <c r="O307" s="91">
        <v>5542.9700000000012</v>
      </c>
      <c r="P307" s="103">
        <v>82.174080000000004</v>
      </c>
      <c r="Q307" s="91"/>
      <c r="R307" s="91">
        <v>16.853073704000003</v>
      </c>
      <c r="S307" s="92">
        <v>7.3906266666666683E-6</v>
      </c>
      <c r="T307" s="92">
        <f t="shared" si="5"/>
        <v>6.0470981184580753E-4</v>
      </c>
      <c r="U307" s="92">
        <f>R307/'סכום נכסי הקרן'!$C$42</f>
        <v>1.4744824120543646E-4</v>
      </c>
    </row>
    <row r="308" spans="2:21">
      <c r="B308" s="86" t="s">
        <v>784</v>
      </c>
      <c r="C308" s="88" t="s">
        <v>785</v>
      </c>
      <c r="D308" s="89" t="s">
        <v>28</v>
      </c>
      <c r="E308" s="89" t="s">
        <v>667</v>
      </c>
      <c r="F308" s="88"/>
      <c r="G308" s="89" t="s">
        <v>756</v>
      </c>
      <c r="H308" s="88" t="s">
        <v>679</v>
      </c>
      <c r="I308" s="88" t="s">
        <v>314</v>
      </c>
      <c r="J308" s="102"/>
      <c r="K308" s="91">
        <v>6.9299999998910504</v>
      </c>
      <c r="L308" s="89" t="s">
        <v>131</v>
      </c>
      <c r="M308" s="90">
        <v>6.4000000000000001E-2</v>
      </c>
      <c r="N308" s="90">
        <v>6.1799999999000391E-2</v>
      </c>
      <c r="O308" s="91">
        <v>7205.8610000000008</v>
      </c>
      <c r="P308" s="103">
        <v>104.31100000000001</v>
      </c>
      <c r="Q308" s="91"/>
      <c r="R308" s="91">
        <v>27.811070971000003</v>
      </c>
      <c r="S308" s="92">
        <v>7.2058610000000007E-6</v>
      </c>
      <c r="T308" s="92">
        <f t="shared" si="5"/>
        <v>9.9789675103077627E-4</v>
      </c>
      <c r="U308" s="92">
        <f>R308/'סכום נכסי הקרן'!$C$42</f>
        <v>2.433202140295772E-4</v>
      </c>
    </row>
    <row r="309" spans="2:21">
      <c r="B309" s="86" t="s">
        <v>786</v>
      </c>
      <c r="C309" s="88" t="s">
        <v>787</v>
      </c>
      <c r="D309" s="89" t="s">
        <v>28</v>
      </c>
      <c r="E309" s="89" t="s">
        <v>667</v>
      </c>
      <c r="F309" s="88"/>
      <c r="G309" s="89" t="s">
        <v>756</v>
      </c>
      <c r="H309" s="88" t="s">
        <v>679</v>
      </c>
      <c r="I309" s="88" t="s">
        <v>669</v>
      </c>
      <c r="J309" s="102"/>
      <c r="K309" s="91">
        <v>4.5000000000414468</v>
      </c>
      <c r="L309" s="89" t="s">
        <v>133</v>
      </c>
      <c r="M309" s="90">
        <v>4.8750000000000002E-2</v>
      </c>
      <c r="N309" s="90">
        <v>5.5400000000374677E-2</v>
      </c>
      <c r="O309" s="91">
        <v>15187.737800000003</v>
      </c>
      <c r="P309" s="103">
        <v>98.831559999999996</v>
      </c>
      <c r="Q309" s="91"/>
      <c r="R309" s="91">
        <v>60.318803931000012</v>
      </c>
      <c r="S309" s="92">
        <v>1.5187737800000003E-5</v>
      </c>
      <c r="T309" s="92">
        <f t="shared" si="5"/>
        <v>2.1643157335282941E-3</v>
      </c>
      <c r="U309" s="92">
        <f>R309/'סכום נכסי הקרן'!$C$42</f>
        <v>5.2773171870307484E-4</v>
      </c>
    </row>
    <row r="310" spans="2:21">
      <c r="B310" s="86" t="s">
        <v>788</v>
      </c>
      <c r="C310" s="88" t="s">
        <v>789</v>
      </c>
      <c r="D310" s="89" t="s">
        <v>28</v>
      </c>
      <c r="E310" s="89" t="s">
        <v>667</v>
      </c>
      <c r="F310" s="88"/>
      <c r="G310" s="89" t="s">
        <v>769</v>
      </c>
      <c r="H310" s="88" t="s">
        <v>679</v>
      </c>
      <c r="I310" s="88" t="s">
        <v>669</v>
      </c>
      <c r="J310" s="102"/>
      <c r="K310" s="91">
        <v>7.3099999999340017</v>
      </c>
      <c r="L310" s="89" t="s">
        <v>131</v>
      </c>
      <c r="M310" s="90">
        <v>5.9000000000000004E-2</v>
      </c>
      <c r="N310" s="90">
        <v>6.1499999999416646E-2</v>
      </c>
      <c r="O310" s="91">
        <v>15520.316000000003</v>
      </c>
      <c r="P310" s="103">
        <v>100.00211</v>
      </c>
      <c r="Q310" s="91"/>
      <c r="R310" s="91">
        <v>57.426381509000009</v>
      </c>
      <c r="S310" s="92">
        <v>3.1040632000000003E-5</v>
      </c>
      <c r="T310" s="92">
        <f t="shared" si="5"/>
        <v>2.0605319223786947E-3</v>
      </c>
      <c r="U310" s="92">
        <f>R310/'סכום נכסי הקרן'!$C$42</f>
        <v>5.0242579490320178E-4</v>
      </c>
    </row>
    <row r="311" spans="2:21">
      <c r="B311" s="86" t="s">
        <v>790</v>
      </c>
      <c r="C311" s="88" t="s">
        <v>791</v>
      </c>
      <c r="D311" s="89" t="s">
        <v>28</v>
      </c>
      <c r="E311" s="89" t="s">
        <v>667</v>
      </c>
      <c r="F311" s="88"/>
      <c r="G311" s="89" t="s">
        <v>792</v>
      </c>
      <c r="H311" s="88" t="s">
        <v>679</v>
      </c>
      <c r="I311" s="88" t="s">
        <v>669</v>
      </c>
      <c r="J311" s="102"/>
      <c r="K311" s="91">
        <v>7.1099999999078927</v>
      </c>
      <c r="L311" s="89" t="s">
        <v>131</v>
      </c>
      <c r="M311" s="90">
        <v>3.15E-2</v>
      </c>
      <c r="N311" s="90">
        <v>7.1899999999143566E-2</v>
      </c>
      <c r="O311" s="91">
        <v>11085.940000000002</v>
      </c>
      <c r="P311" s="103">
        <v>75.436250000000001</v>
      </c>
      <c r="Q311" s="91"/>
      <c r="R311" s="91">
        <v>30.942424435000003</v>
      </c>
      <c r="S311" s="92">
        <v>1.7098248368593715E-5</v>
      </c>
      <c r="T311" s="92">
        <f t="shared" si="5"/>
        <v>1.1102537131669312E-3</v>
      </c>
      <c r="U311" s="92">
        <f>R311/'סכום נכסי הקרן'!$C$42</f>
        <v>2.7071655543107272E-4</v>
      </c>
    </row>
    <row r="312" spans="2:21">
      <c r="B312" s="86" t="s">
        <v>793</v>
      </c>
      <c r="C312" s="88" t="s">
        <v>794</v>
      </c>
      <c r="D312" s="89" t="s">
        <v>28</v>
      </c>
      <c r="E312" s="89" t="s">
        <v>667</v>
      </c>
      <c r="F312" s="88"/>
      <c r="G312" s="89" t="s">
        <v>795</v>
      </c>
      <c r="H312" s="88" t="s">
        <v>679</v>
      </c>
      <c r="I312" s="88" t="s">
        <v>314</v>
      </c>
      <c r="J312" s="102"/>
      <c r="K312" s="91">
        <v>7.3699999999587211</v>
      </c>
      <c r="L312" s="89" t="s">
        <v>131</v>
      </c>
      <c r="M312" s="90">
        <v>6.25E-2</v>
      </c>
      <c r="N312" s="90">
        <v>6.1999999999651167E-2</v>
      </c>
      <c r="O312" s="91">
        <v>13857.425000000003</v>
      </c>
      <c r="P312" s="103">
        <v>100.64100000000001</v>
      </c>
      <c r="Q312" s="91"/>
      <c r="R312" s="91">
        <v>51.601129049000008</v>
      </c>
      <c r="S312" s="92">
        <v>2.3095708333333338E-5</v>
      </c>
      <c r="T312" s="92">
        <f t="shared" si="5"/>
        <v>1.8515144232025737E-3</v>
      </c>
      <c r="U312" s="92">
        <f>R312/'סכום נכסי הקרן'!$C$42</f>
        <v>4.5146041939423569E-4</v>
      </c>
    </row>
    <row r="313" spans="2:21">
      <c r="B313" s="86" t="s">
        <v>796</v>
      </c>
      <c r="C313" s="88" t="s">
        <v>797</v>
      </c>
      <c r="D313" s="89" t="s">
        <v>28</v>
      </c>
      <c r="E313" s="89" t="s">
        <v>667</v>
      </c>
      <c r="F313" s="88"/>
      <c r="G313" s="89" t="s">
        <v>746</v>
      </c>
      <c r="H313" s="88" t="s">
        <v>679</v>
      </c>
      <c r="I313" s="88" t="s">
        <v>314</v>
      </c>
      <c r="J313" s="102"/>
      <c r="K313" s="91">
        <v>7.0899999998113801</v>
      </c>
      <c r="L313" s="89" t="s">
        <v>131</v>
      </c>
      <c r="M313" s="90">
        <v>5.5999999999999994E-2</v>
      </c>
      <c r="N313" s="90">
        <v>5.7199999998663938E-2</v>
      </c>
      <c r="O313" s="91">
        <v>4157.2275000000009</v>
      </c>
      <c r="P313" s="103">
        <v>99.265110000000007</v>
      </c>
      <c r="Q313" s="91"/>
      <c r="R313" s="91">
        <v>15.268703032000001</v>
      </c>
      <c r="S313" s="92">
        <v>6.9287125000000011E-6</v>
      </c>
      <c r="T313" s="92">
        <f t="shared" si="5"/>
        <v>5.4786056833174522E-4</v>
      </c>
      <c r="U313" s="92">
        <f>R313/'סכום נכסי הקרן'!$C$42</f>
        <v>1.3358651644786721E-4</v>
      </c>
    </row>
    <row r="314" spans="2:21">
      <c r="B314" s="86" t="s">
        <v>798</v>
      </c>
      <c r="C314" s="88" t="s">
        <v>799</v>
      </c>
      <c r="D314" s="89" t="s">
        <v>28</v>
      </c>
      <c r="E314" s="89" t="s">
        <v>667</v>
      </c>
      <c r="F314" s="88"/>
      <c r="G314" s="89" t="s">
        <v>739</v>
      </c>
      <c r="H314" s="88" t="s">
        <v>679</v>
      </c>
      <c r="I314" s="88" t="s">
        <v>314</v>
      </c>
      <c r="J314" s="102"/>
      <c r="K314" s="91">
        <v>4.5100000000235063</v>
      </c>
      <c r="L314" s="89" t="s">
        <v>131</v>
      </c>
      <c r="M314" s="90">
        <v>4.4999999999999998E-2</v>
      </c>
      <c r="N314" s="90">
        <v>6.2000000000309988E-2</v>
      </c>
      <c r="O314" s="91">
        <v>22258.904629000001</v>
      </c>
      <c r="P314" s="103">
        <v>94.014499999999998</v>
      </c>
      <c r="Q314" s="91"/>
      <c r="R314" s="91">
        <v>77.428412217999991</v>
      </c>
      <c r="S314" s="92">
        <v>3.7098174381666668E-5</v>
      </c>
      <c r="T314" s="92">
        <f t="shared" si="5"/>
        <v>2.7782303338976955E-3</v>
      </c>
      <c r="U314" s="92">
        <f>R314/'סכום נכסי הקרן'!$C$42</f>
        <v>6.774243916208546E-4</v>
      </c>
    </row>
    <row r="315" spans="2:21">
      <c r="B315" s="86" t="s">
        <v>800</v>
      </c>
      <c r="C315" s="88" t="s">
        <v>801</v>
      </c>
      <c r="D315" s="89" t="s">
        <v>28</v>
      </c>
      <c r="E315" s="89" t="s">
        <v>667</v>
      </c>
      <c r="F315" s="88"/>
      <c r="G315" s="89" t="s">
        <v>685</v>
      </c>
      <c r="H315" s="88" t="s">
        <v>679</v>
      </c>
      <c r="I315" s="88" t="s">
        <v>314</v>
      </c>
      <c r="J315" s="102"/>
      <c r="K315" s="91">
        <v>7.0399999999439968</v>
      </c>
      <c r="L315" s="89" t="s">
        <v>131</v>
      </c>
      <c r="M315" s="90">
        <v>0.04</v>
      </c>
      <c r="N315" s="90">
        <v>6.0299999999672095E-2</v>
      </c>
      <c r="O315" s="91">
        <v>8314.4550000000017</v>
      </c>
      <c r="P315" s="103">
        <v>88.22533</v>
      </c>
      <c r="Q315" s="91"/>
      <c r="R315" s="91">
        <v>27.141185863000004</v>
      </c>
      <c r="S315" s="92">
        <v>8.3144550000000017E-6</v>
      </c>
      <c r="T315" s="92">
        <f t="shared" si="5"/>
        <v>9.7386041767510804E-4</v>
      </c>
      <c r="U315" s="92">
        <f>R315/'סכום נכסי הקרן'!$C$42</f>
        <v>2.3745936142078155E-4</v>
      </c>
    </row>
    <row r="316" spans="2:21">
      <c r="B316" s="86" t="s">
        <v>802</v>
      </c>
      <c r="C316" s="88" t="s">
        <v>803</v>
      </c>
      <c r="D316" s="89" t="s">
        <v>28</v>
      </c>
      <c r="E316" s="89" t="s">
        <v>667</v>
      </c>
      <c r="F316" s="88"/>
      <c r="G316" s="89" t="s">
        <v>685</v>
      </c>
      <c r="H316" s="88" t="s">
        <v>679</v>
      </c>
      <c r="I316" s="88" t="s">
        <v>314</v>
      </c>
      <c r="J316" s="102"/>
      <c r="K316" s="91">
        <v>3.0999999999851302</v>
      </c>
      <c r="L316" s="89" t="s">
        <v>131</v>
      </c>
      <c r="M316" s="90">
        <v>6.8750000000000006E-2</v>
      </c>
      <c r="N316" s="90">
        <v>6.2399999999605951E-2</v>
      </c>
      <c r="O316" s="91">
        <v>13857.425000000003</v>
      </c>
      <c r="P316" s="103">
        <v>104.92904</v>
      </c>
      <c r="Q316" s="91"/>
      <c r="R316" s="91">
        <v>53.799714038000005</v>
      </c>
      <c r="S316" s="92">
        <v>2.0398544751182782E-5</v>
      </c>
      <c r="T316" s="92">
        <f t="shared" si="5"/>
        <v>1.9304024609798993E-3</v>
      </c>
      <c r="U316" s="92">
        <f>R316/'סכום נכסי הקרן'!$C$42</f>
        <v>4.7069593069991409E-4</v>
      </c>
    </row>
    <row r="317" spans="2:21">
      <c r="B317" s="86" t="s">
        <v>804</v>
      </c>
      <c r="C317" s="88" t="s">
        <v>805</v>
      </c>
      <c r="D317" s="89" t="s">
        <v>28</v>
      </c>
      <c r="E317" s="89" t="s">
        <v>667</v>
      </c>
      <c r="F317" s="88"/>
      <c r="G317" s="89" t="s">
        <v>713</v>
      </c>
      <c r="H317" s="88" t="s">
        <v>679</v>
      </c>
      <c r="I317" s="88" t="s">
        <v>669</v>
      </c>
      <c r="J317" s="102"/>
      <c r="K317" s="91">
        <v>4.0000000000116733</v>
      </c>
      <c r="L317" s="89" t="s">
        <v>134</v>
      </c>
      <c r="M317" s="90">
        <v>7.4160000000000004E-2</v>
      </c>
      <c r="N317" s="90">
        <v>8.20000000001401E-2</v>
      </c>
      <c r="O317" s="91">
        <v>18846.098000000005</v>
      </c>
      <c r="P317" s="103">
        <v>97.320300000000003</v>
      </c>
      <c r="Q317" s="91"/>
      <c r="R317" s="91">
        <v>85.665673889000018</v>
      </c>
      <c r="S317" s="92">
        <v>2.8993996923076932E-5</v>
      </c>
      <c r="T317" s="92">
        <f t="shared" si="5"/>
        <v>3.0737938045548524E-3</v>
      </c>
      <c r="U317" s="92">
        <f>R317/'סכום נכסי הקרן'!$C$42</f>
        <v>7.4949253581045941E-4</v>
      </c>
    </row>
    <row r="318" spans="2:21">
      <c r="B318" s="86" t="s">
        <v>806</v>
      </c>
      <c r="C318" s="88" t="s">
        <v>807</v>
      </c>
      <c r="D318" s="89" t="s">
        <v>28</v>
      </c>
      <c r="E318" s="89" t="s">
        <v>667</v>
      </c>
      <c r="F318" s="88"/>
      <c r="G318" s="89" t="s">
        <v>719</v>
      </c>
      <c r="H318" s="88" t="s">
        <v>808</v>
      </c>
      <c r="I318" s="88" t="s">
        <v>703</v>
      </c>
      <c r="J318" s="102"/>
      <c r="K318" s="91">
        <v>3.2599999999816571</v>
      </c>
      <c r="L318" s="89" t="s">
        <v>131</v>
      </c>
      <c r="M318" s="90">
        <v>4.7E-2</v>
      </c>
      <c r="N318" s="90">
        <v>7.7399999999627586E-2</v>
      </c>
      <c r="O318" s="91">
        <v>10531.643</v>
      </c>
      <c r="P318" s="103">
        <v>92.334890000000001</v>
      </c>
      <c r="Q318" s="91"/>
      <c r="R318" s="91">
        <v>35.980209191</v>
      </c>
      <c r="S318" s="92">
        <v>2.1237432950191571E-5</v>
      </c>
      <c r="T318" s="92">
        <f t="shared" si="5"/>
        <v>1.2910158652482684E-3</v>
      </c>
      <c r="U318" s="92">
        <f>R318/'סכום נכסי הקרן'!$C$42</f>
        <v>3.1479234331939455E-4</v>
      </c>
    </row>
    <row r="319" spans="2:21">
      <c r="B319" s="86" t="s">
        <v>809</v>
      </c>
      <c r="C319" s="88" t="s">
        <v>810</v>
      </c>
      <c r="D319" s="89" t="s">
        <v>28</v>
      </c>
      <c r="E319" s="89" t="s">
        <v>667</v>
      </c>
      <c r="F319" s="88"/>
      <c r="G319" s="89" t="s">
        <v>751</v>
      </c>
      <c r="H319" s="88" t="s">
        <v>679</v>
      </c>
      <c r="I319" s="88" t="s">
        <v>314</v>
      </c>
      <c r="J319" s="102"/>
      <c r="K319" s="91">
        <v>1.9500000001165307</v>
      </c>
      <c r="L319" s="89" t="s">
        <v>131</v>
      </c>
      <c r="M319" s="90">
        <v>3.7499999999999999E-2</v>
      </c>
      <c r="N319" s="90">
        <v>7.6600000002917598E-2</v>
      </c>
      <c r="O319" s="91">
        <v>3325.7820000000006</v>
      </c>
      <c r="P319" s="103">
        <v>94.144829999999999</v>
      </c>
      <c r="Q319" s="91"/>
      <c r="R319" s="91">
        <v>11.584892107000002</v>
      </c>
      <c r="S319" s="92">
        <v>6.6515640000000015E-6</v>
      </c>
      <c r="T319" s="92">
        <f t="shared" si="5"/>
        <v>4.1568072681099282E-4</v>
      </c>
      <c r="U319" s="92">
        <f>R319/'סכום נכסי הקרן'!$C$42</f>
        <v>1.0135670179419354E-4</v>
      </c>
    </row>
    <row r="320" spans="2:21">
      <c r="B320" s="86" t="s">
        <v>811</v>
      </c>
      <c r="C320" s="88" t="s">
        <v>812</v>
      </c>
      <c r="D320" s="89" t="s">
        <v>28</v>
      </c>
      <c r="E320" s="89" t="s">
        <v>667</v>
      </c>
      <c r="F320" s="88"/>
      <c r="G320" s="89" t="s">
        <v>751</v>
      </c>
      <c r="H320" s="88" t="s">
        <v>679</v>
      </c>
      <c r="I320" s="88" t="s">
        <v>669</v>
      </c>
      <c r="J320" s="102"/>
      <c r="K320" s="91">
        <v>4.1600000000345805</v>
      </c>
      <c r="L320" s="89" t="s">
        <v>131</v>
      </c>
      <c r="M320" s="90">
        <v>7.9500000000000001E-2</v>
      </c>
      <c r="N320" s="90">
        <v>7.9000000000594359E-2</v>
      </c>
      <c r="O320" s="91">
        <v>4988.6730000000007</v>
      </c>
      <c r="P320" s="103">
        <v>100.26942</v>
      </c>
      <c r="Q320" s="91"/>
      <c r="R320" s="91">
        <v>18.507819270999999</v>
      </c>
      <c r="S320" s="92">
        <v>9.977346000000001E-6</v>
      </c>
      <c r="T320" s="92">
        <f t="shared" si="5"/>
        <v>6.6408419648614496E-4</v>
      </c>
      <c r="U320" s="92">
        <f>R320/'סכום נכסי הקרן'!$C$42</f>
        <v>1.6192567883977922E-4</v>
      </c>
    </row>
    <row r="321" spans="2:21">
      <c r="B321" s="86" t="s">
        <v>813</v>
      </c>
      <c r="C321" s="88" t="s">
        <v>814</v>
      </c>
      <c r="D321" s="89" t="s">
        <v>28</v>
      </c>
      <c r="E321" s="89" t="s">
        <v>667</v>
      </c>
      <c r="F321" s="88"/>
      <c r="G321" s="89" t="s">
        <v>713</v>
      </c>
      <c r="H321" s="88" t="s">
        <v>808</v>
      </c>
      <c r="I321" s="88" t="s">
        <v>703</v>
      </c>
      <c r="J321" s="102"/>
      <c r="K321" s="91">
        <v>3.539999999961569</v>
      </c>
      <c r="L321" s="89" t="s">
        <v>131</v>
      </c>
      <c r="M321" s="90">
        <v>6.8750000000000006E-2</v>
      </c>
      <c r="N321" s="90">
        <v>8.5599999999111595E-2</v>
      </c>
      <c r="O321" s="91">
        <v>11529.377600000002</v>
      </c>
      <c r="P321" s="103">
        <v>93.938000000000002</v>
      </c>
      <c r="Q321" s="91"/>
      <c r="R321" s="91">
        <v>40.07272690100001</v>
      </c>
      <c r="S321" s="92">
        <v>2.3058755200000004E-5</v>
      </c>
      <c r="T321" s="92">
        <f t="shared" si="5"/>
        <v>1.4378606282781936E-3</v>
      </c>
      <c r="U321" s="92">
        <f>R321/'סכום נכסי הקרן'!$C$42</f>
        <v>3.5059795059555444E-4</v>
      </c>
    </row>
    <row r="322" spans="2:21">
      <c r="B322" s="86" t="s">
        <v>815</v>
      </c>
      <c r="C322" s="88" t="s">
        <v>816</v>
      </c>
      <c r="D322" s="89" t="s">
        <v>28</v>
      </c>
      <c r="E322" s="89" t="s">
        <v>667</v>
      </c>
      <c r="F322" s="88"/>
      <c r="G322" s="89" t="s">
        <v>701</v>
      </c>
      <c r="H322" s="88" t="s">
        <v>679</v>
      </c>
      <c r="I322" s="88" t="s">
        <v>314</v>
      </c>
      <c r="J322" s="102"/>
      <c r="K322" s="91">
        <v>1.9499999999971582</v>
      </c>
      <c r="L322" s="89" t="s">
        <v>131</v>
      </c>
      <c r="M322" s="90">
        <v>5.7500000000000002E-2</v>
      </c>
      <c r="N322" s="90">
        <v>7.5300000000642409E-2</v>
      </c>
      <c r="O322" s="91">
        <v>4697.6670750000012</v>
      </c>
      <c r="P322" s="103">
        <v>101.20522</v>
      </c>
      <c r="Q322" s="91"/>
      <c r="R322" s="91">
        <v>17.590852279</v>
      </c>
      <c r="S322" s="92">
        <v>6.7109529642857159E-6</v>
      </c>
      <c r="T322" s="92">
        <f t="shared" si="5"/>
        <v>6.3118224952144809E-4</v>
      </c>
      <c r="U322" s="92">
        <f>R322/'סכום נכסי הקרן'!$C$42</f>
        <v>1.5390309657445933E-4</v>
      </c>
    </row>
    <row r="323" spans="2:21">
      <c r="B323" s="86" t="s">
        <v>817</v>
      </c>
      <c r="C323" s="88" t="s">
        <v>818</v>
      </c>
      <c r="D323" s="89" t="s">
        <v>28</v>
      </c>
      <c r="E323" s="89" t="s">
        <v>667</v>
      </c>
      <c r="F323" s="88"/>
      <c r="G323" s="89" t="s">
        <v>776</v>
      </c>
      <c r="H323" s="88" t="s">
        <v>679</v>
      </c>
      <c r="I323" s="88" t="s">
        <v>314</v>
      </c>
      <c r="J323" s="102"/>
      <c r="K323" s="91">
        <v>4.1999999999757476</v>
      </c>
      <c r="L323" s="89" t="s">
        <v>133</v>
      </c>
      <c r="M323" s="90">
        <v>0.04</v>
      </c>
      <c r="N323" s="90">
        <v>6.009999999951296E-2</v>
      </c>
      <c r="O323" s="91">
        <v>13303.128000000002</v>
      </c>
      <c r="P323" s="103">
        <v>92.560670000000002</v>
      </c>
      <c r="Q323" s="91"/>
      <c r="R323" s="91">
        <v>49.481654941000009</v>
      </c>
      <c r="S323" s="92">
        <v>1.3303128000000003E-5</v>
      </c>
      <c r="T323" s="92">
        <f t="shared" si="5"/>
        <v>1.7754649848881526E-3</v>
      </c>
      <c r="U323" s="92">
        <f>R323/'סכום נכסי הקרן'!$C$42</f>
        <v>4.3291705246937097E-4</v>
      </c>
    </row>
    <row r="324" spans="2:21">
      <c r="B324" s="86" t="s">
        <v>819</v>
      </c>
      <c r="C324" s="88" t="s">
        <v>820</v>
      </c>
      <c r="D324" s="89" t="s">
        <v>28</v>
      </c>
      <c r="E324" s="89" t="s">
        <v>667</v>
      </c>
      <c r="F324" s="88"/>
      <c r="G324" s="89" t="s">
        <v>821</v>
      </c>
      <c r="H324" s="88" t="s">
        <v>679</v>
      </c>
      <c r="I324" s="88" t="s">
        <v>669</v>
      </c>
      <c r="J324" s="102"/>
      <c r="K324" s="91">
        <v>4.0000000000218643</v>
      </c>
      <c r="L324" s="89" t="s">
        <v>133</v>
      </c>
      <c r="M324" s="90">
        <v>4.6249999999999999E-2</v>
      </c>
      <c r="N324" s="90">
        <v>5.3800000000161788E-2</v>
      </c>
      <c r="O324" s="91">
        <v>11363.088500000002</v>
      </c>
      <c r="P324" s="103">
        <v>100.16128999999999</v>
      </c>
      <c r="Q324" s="91"/>
      <c r="R324" s="91">
        <v>45.736219227000007</v>
      </c>
      <c r="S324" s="92">
        <v>1.8938480833333335E-5</v>
      </c>
      <c r="T324" s="92">
        <f t="shared" si="5"/>
        <v>1.6410739672213905E-3</v>
      </c>
      <c r="U324" s="92">
        <f>R324/'סכום נכסי הקרן'!$C$42</f>
        <v>4.0014807997942973E-4</v>
      </c>
    </row>
    <row r="325" spans="2:21">
      <c r="B325" s="86" t="s">
        <v>822</v>
      </c>
      <c r="C325" s="88" t="s">
        <v>823</v>
      </c>
      <c r="D325" s="89" t="s">
        <v>28</v>
      </c>
      <c r="E325" s="89" t="s">
        <v>667</v>
      </c>
      <c r="F325" s="88"/>
      <c r="G325" s="89" t="s">
        <v>685</v>
      </c>
      <c r="H325" s="88" t="s">
        <v>679</v>
      </c>
      <c r="I325" s="88" t="s">
        <v>314</v>
      </c>
      <c r="J325" s="102"/>
      <c r="K325" s="91">
        <v>3.3199999999939895</v>
      </c>
      <c r="L325" s="89" t="s">
        <v>131</v>
      </c>
      <c r="M325" s="90">
        <v>5.2999999999999999E-2</v>
      </c>
      <c r="N325" s="90">
        <v>8.9299999999825352E-2</v>
      </c>
      <c r="O325" s="91">
        <v>16046.898150000005</v>
      </c>
      <c r="P325" s="103">
        <v>89.673829999999995</v>
      </c>
      <c r="Q325" s="91"/>
      <c r="R325" s="91">
        <v>53.242514201000006</v>
      </c>
      <c r="S325" s="92">
        <v>1.0697932100000002E-5</v>
      </c>
      <c r="T325" s="92">
        <f t="shared" si="5"/>
        <v>1.9104094190867276E-3</v>
      </c>
      <c r="U325" s="92">
        <f>R325/'סכום נכסי הקרן'!$C$42</f>
        <v>4.6582096620331276E-4</v>
      </c>
    </row>
    <row r="326" spans="2:21">
      <c r="B326" s="86" t="s">
        <v>824</v>
      </c>
      <c r="C326" s="88" t="s">
        <v>825</v>
      </c>
      <c r="D326" s="89" t="s">
        <v>28</v>
      </c>
      <c r="E326" s="89" t="s">
        <v>667</v>
      </c>
      <c r="F326" s="88"/>
      <c r="G326" s="89" t="s">
        <v>756</v>
      </c>
      <c r="H326" s="88" t="s">
        <v>679</v>
      </c>
      <c r="I326" s="88" t="s">
        <v>669</v>
      </c>
      <c r="J326" s="102"/>
      <c r="K326" s="91">
        <v>4.5300000000044385</v>
      </c>
      <c r="L326" s="89" t="s">
        <v>133</v>
      </c>
      <c r="M326" s="90">
        <v>4.6249999999999999E-2</v>
      </c>
      <c r="N326" s="90">
        <v>6.9699999999825082E-2</v>
      </c>
      <c r="O326" s="91">
        <v>10587.072700000002</v>
      </c>
      <c r="P326" s="103">
        <v>90.030910000000006</v>
      </c>
      <c r="Q326" s="91"/>
      <c r="R326" s="91">
        <v>38.302886811</v>
      </c>
      <c r="S326" s="92">
        <v>7.0580484666666686E-6</v>
      </c>
      <c r="T326" s="92">
        <f t="shared" si="5"/>
        <v>1.374356505136131E-3</v>
      </c>
      <c r="U326" s="92">
        <f>R326/'סכום נכסי הקרן'!$C$42</f>
        <v>3.3511354620329012E-4</v>
      </c>
    </row>
    <row r="327" spans="2:21">
      <c r="B327" s="86" t="s">
        <v>826</v>
      </c>
      <c r="C327" s="88" t="s">
        <v>827</v>
      </c>
      <c r="D327" s="89" t="s">
        <v>28</v>
      </c>
      <c r="E327" s="89" t="s">
        <v>667</v>
      </c>
      <c r="F327" s="88"/>
      <c r="G327" s="89" t="s">
        <v>828</v>
      </c>
      <c r="H327" s="88" t="s">
        <v>679</v>
      </c>
      <c r="I327" s="88" t="s">
        <v>314</v>
      </c>
      <c r="J327" s="102"/>
      <c r="K327" s="91">
        <v>7.1399999999648811</v>
      </c>
      <c r="L327" s="89" t="s">
        <v>131</v>
      </c>
      <c r="M327" s="90">
        <v>4.2790000000000002E-2</v>
      </c>
      <c r="N327" s="90">
        <v>5.9899999999655611E-2</v>
      </c>
      <c r="O327" s="91">
        <v>22171.880000000005</v>
      </c>
      <c r="P327" s="103">
        <v>89.55104</v>
      </c>
      <c r="Q327" s="91"/>
      <c r="R327" s="91">
        <v>73.464053147000016</v>
      </c>
      <c r="S327" s="92">
        <v>4.4447447004371807E-6</v>
      </c>
      <c r="T327" s="92">
        <f t="shared" si="5"/>
        <v>2.6359840665390812E-3</v>
      </c>
      <c r="U327" s="92">
        <f>R327/'סכום נכסי הקרן'!$C$42</f>
        <v>6.4274004959563537E-4</v>
      </c>
    </row>
    <row r="328" spans="2:21">
      <c r="B328" s="86" t="s">
        <v>829</v>
      </c>
      <c r="C328" s="88" t="s">
        <v>830</v>
      </c>
      <c r="D328" s="89" t="s">
        <v>28</v>
      </c>
      <c r="E328" s="89" t="s">
        <v>667</v>
      </c>
      <c r="F328" s="88"/>
      <c r="G328" s="89" t="s">
        <v>739</v>
      </c>
      <c r="H328" s="88" t="s">
        <v>831</v>
      </c>
      <c r="I328" s="88" t="s">
        <v>314</v>
      </c>
      <c r="J328" s="102"/>
      <c r="K328" s="91">
        <v>1.85000000001764</v>
      </c>
      <c r="L328" s="89" t="s">
        <v>131</v>
      </c>
      <c r="M328" s="90">
        <v>6.5000000000000002E-2</v>
      </c>
      <c r="N328" s="90">
        <v>8.2500000000377993E-2</v>
      </c>
      <c r="O328" s="91">
        <v>5542.9700000000012</v>
      </c>
      <c r="P328" s="103">
        <v>96.743830000000003</v>
      </c>
      <c r="Q328" s="91"/>
      <c r="R328" s="91">
        <v>19.841182129000003</v>
      </c>
      <c r="S328" s="92">
        <v>1.1085940000000003E-5</v>
      </c>
      <c r="T328" s="92">
        <f t="shared" si="5"/>
        <v>7.1192695900797502E-4</v>
      </c>
      <c r="U328" s="92">
        <f>R328/'סכום נכסי הקרן'!$C$42</f>
        <v>1.7359132581633589E-4</v>
      </c>
    </row>
    <row r="329" spans="2:21">
      <c r="B329" s="86" t="s">
        <v>832</v>
      </c>
      <c r="C329" s="88" t="s">
        <v>833</v>
      </c>
      <c r="D329" s="89" t="s">
        <v>28</v>
      </c>
      <c r="E329" s="89" t="s">
        <v>667</v>
      </c>
      <c r="F329" s="88"/>
      <c r="G329" s="89" t="s">
        <v>776</v>
      </c>
      <c r="H329" s="88" t="s">
        <v>831</v>
      </c>
      <c r="I329" s="88" t="s">
        <v>314</v>
      </c>
      <c r="J329" s="102"/>
      <c r="K329" s="91">
        <v>4.4799999999719162</v>
      </c>
      <c r="L329" s="89" t="s">
        <v>131</v>
      </c>
      <c r="M329" s="90">
        <v>4.1250000000000002E-2</v>
      </c>
      <c r="N329" s="90">
        <v>6.6499999999740517E-2</v>
      </c>
      <c r="O329" s="91">
        <v>19843.832600000005</v>
      </c>
      <c r="P329" s="103">
        <v>89.232879999999994</v>
      </c>
      <c r="Q329" s="91"/>
      <c r="R329" s="91">
        <v>65.51672265800002</v>
      </c>
      <c r="S329" s="92">
        <v>4.9609581500000013E-5</v>
      </c>
      <c r="T329" s="92">
        <f t="shared" si="5"/>
        <v>2.3508236970369296E-3</v>
      </c>
      <c r="U329" s="92">
        <f>R329/'סכום נכסי הקרן'!$C$42</f>
        <v>5.7320852534891809E-4</v>
      </c>
    </row>
    <row r="330" spans="2:21">
      <c r="B330" s="86" t="s">
        <v>834</v>
      </c>
      <c r="C330" s="88" t="s">
        <v>835</v>
      </c>
      <c r="D330" s="89" t="s">
        <v>28</v>
      </c>
      <c r="E330" s="89" t="s">
        <v>667</v>
      </c>
      <c r="F330" s="88"/>
      <c r="G330" s="89" t="s">
        <v>836</v>
      </c>
      <c r="H330" s="88" t="s">
        <v>831</v>
      </c>
      <c r="I330" s="88" t="s">
        <v>669</v>
      </c>
      <c r="J330" s="102"/>
      <c r="K330" s="91">
        <v>4.0399999999634399</v>
      </c>
      <c r="L330" s="89" t="s">
        <v>133</v>
      </c>
      <c r="M330" s="90">
        <v>3.125E-2</v>
      </c>
      <c r="N330" s="90">
        <v>6.6599999999553156E-2</v>
      </c>
      <c r="O330" s="91">
        <v>16628.910000000003</v>
      </c>
      <c r="P330" s="103">
        <v>88.414180000000002</v>
      </c>
      <c r="Q330" s="91"/>
      <c r="R330" s="91">
        <v>59.081249204000017</v>
      </c>
      <c r="S330" s="92">
        <v>2.2171880000000006E-5</v>
      </c>
      <c r="T330" s="92">
        <f t="shared" si="5"/>
        <v>2.1199106891276734E-3</v>
      </c>
      <c r="U330" s="92">
        <f>R330/'סכום נכסי הקרן'!$C$42</f>
        <v>5.1690430104048475E-4</v>
      </c>
    </row>
    <row r="331" spans="2:21">
      <c r="B331" s="86" t="s">
        <v>837</v>
      </c>
      <c r="C331" s="88" t="s">
        <v>838</v>
      </c>
      <c r="D331" s="89" t="s">
        <v>28</v>
      </c>
      <c r="E331" s="89" t="s">
        <v>667</v>
      </c>
      <c r="F331" s="88"/>
      <c r="G331" s="89" t="s">
        <v>713</v>
      </c>
      <c r="H331" s="88" t="s">
        <v>839</v>
      </c>
      <c r="I331" s="88" t="s">
        <v>703</v>
      </c>
      <c r="J331" s="102"/>
      <c r="K331" s="91">
        <v>5.2499999999602105</v>
      </c>
      <c r="L331" s="89" t="s">
        <v>133</v>
      </c>
      <c r="M331" s="90">
        <v>6.8750000000000006E-2</v>
      </c>
      <c r="N331" s="90">
        <v>7.6399999999564969E-2</v>
      </c>
      <c r="O331" s="91">
        <v>9755.6272000000026</v>
      </c>
      <c r="P331" s="103">
        <v>96.161820000000006</v>
      </c>
      <c r="Q331" s="91"/>
      <c r="R331" s="91">
        <v>37.69830652600001</v>
      </c>
      <c r="S331" s="92">
        <v>9.7556272000000024E-6</v>
      </c>
      <c r="T331" s="92">
        <f t="shared" ref="T331:T374" si="6">IFERROR(R331/$R$11,0)</f>
        <v>1.3526633922471001E-3</v>
      </c>
      <c r="U331" s="92">
        <f>R331/'סכום נכסי הקרן'!$C$42</f>
        <v>3.298240482009422E-4</v>
      </c>
    </row>
    <row r="332" spans="2:21">
      <c r="B332" s="86" t="s">
        <v>840</v>
      </c>
      <c r="C332" s="88" t="s">
        <v>841</v>
      </c>
      <c r="D332" s="89" t="s">
        <v>28</v>
      </c>
      <c r="E332" s="89" t="s">
        <v>667</v>
      </c>
      <c r="F332" s="88"/>
      <c r="G332" s="89" t="s">
        <v>713</v>
      </c>
      <c r="H332" s="88" t="s">
        <v>839</v>
      </c>
      <c r="I332" s="88" t="s">
        <v>703</v>
      </c>
      <c r="J332" s="102"/>
      <c r="K332" s="91">
        <v>4.8099999999421703</v>
      </c>
      <c r="L332" s="89" t="s">
        <v>131</v>
      </c>
      <c r="M332" s="90">
        <v>7.7499999999999999E-2</v>
      </c>
      <c r="N332" s="90">
        <v>8.4899999999240097E-2</v>
      </c>
      <c r="O332" s="91">
        <v>11444.570159000003</v>
      </c>
      <c r="P332" s="103">
        <v>98.824719999999999</v>
      </c>
      <c r="Q332" s="91"/>
      <c r="R332" s="91">
        <v>41.847239282000011</v>
      </c>
      <c r="S332" s="92">
        <v>5.722285079500001E-6</v>
      </c>
      <c r="T332" s="92">
        <f t="shared" si="6"/>
        <v>1.5015323991895068E-3</v>
      </c>
      <c r="U332" s="92">
        <f>R332/'סכום נכסי הקרן'!$C$42</f>
        <v>3.6612323305566856E-4</v>
      </c>
    </row>
    <row r="333" spans="2:21">
      <c r="B333" s="86" t="s">
        <v>842</v>
      </c>
      <c r="C333" s="88" t="s">
        <v>843</v>
      </c>
      <c r="D333" s="89" t="s">
        <v>28</v>
      </c>
      <c r="E333" s="89" t="s">
        <v>667</v>
      </c>
      <c r="F333" s="88"/>
      <c r="G333" s="89" t="s">
        <v>719</v>
      </c>
      <c r="H333" s="88" t="s">
        <v>831</v>
      </c>
      <c r="I333" s="88" t="s">
        <v>314</v>
      </c>
      <c r="J333" s="102"/>
      <c r="K333" s="91">
        <v>4.5699999999958116</v>
      </c>
      <c r="L333" s="89" t="s">
        <v>134</v>
      </c>
      <c r="M333" s="90">
        <v>8.3750000000000005E-2</v>
      </c>
      <c r="N333" s="90">
        <v>8.7499999999869113E-2</v>
      </c>
      <c r="O333" s="91">
        <v>16628.910000000003</v>
      </c>
      <c r="P333" s="103">
        <v>98.376450000000006</v>
      </c>
      <c r="Q333" s="91"/>
      <c r="R333" s="91">
        <v>76.407662176000017</v>
      </c>
      <c r="S333" s="92">
        <v>2.3755585714285719E-5</v>
      </c>
      <c r="T333" s="92">
        <f t="shared" si="6"/>
        <v>2.7416045185312734E-3</v>
      </c>
      <c r="U333" s="92">
        <f>R333/'סכום נכסי הקרן'!$C$42</f>
        <v>6.6849380714429415E-4</v>
      </c>
    </row>
    <row r="334" spans="2:21">
      <c r="B334" s="86" t="s">
        <v>844</v>
      </c>
      <c r="C334" s="88" t="s">
        <v>845</v>
      </c>
      <c r="D334" s="89" t="s">
        <v>28</v>
      </c>
      <c r="E334" s="89" t="s">
        <v>667</v>
      </c>
      <c r="F334" s="88"/>
      <c r="G334" s="89" t="s">
        <v>746</v>
      </c>
      <c r="H334" s="88" t="s">
        <v>839</v>
      </c>
      <c r="I334" s="88" t="s">
        <v>703</v>
      </c>
      <c r="J334" s="102"/>
      <c r="K334" s="91">
        <v>5.0599999999307643</v>
      </c>
      <c r="L334" s="89" t="s">
        <v>131</v>
      </c>
      <c r="M334" s="90">
        <v>3.2500000000000001E-2</v>
      </c>
      <c r="N334" s="90">
        <v>6.1199999998995711E-2</v>
      </c>
      <c r="O334" s="91">
        <v>8147.0573060000015</v>
      </c>
      <c r="P334" s="103">
        <v>87.204750000000004</v>
      </c>
      <c r="Q334" s="91"/>
      <c r="R334" s="91">
        <v>26.287097547000005</v>
      </c>
      <c r="S334" s="92">
        <v>1.1638653294285716E-5</v>
      </c>
      <c r="T334" s="92">
        <f t="shared" si="6"/>
        <v>9.4321463792363888E-4</v>
      </c>
      <c r="U334" s="92">
        <f>R334/'סכום נכסי הקרן'!$C$42</f>
        <v>2.2998690730112602E-4</v>
      </c>
    </row>
    <row r="335" spans="2:21">
      <c r="B335" s="86" t="s">
        <v>846</v>
      </c>
      <c r="C335" s="88" t="s">
        <v>847</v>
      </c>
      <c r="D335" s="89" t="s">
        <v>28</v>
      </c>
      <c r="E335" s="89" t="s">
        <v>667</v>
      </c>
      <c r="F335" s="88"/>
      <c r="G335" s="89" t="s">
        <v>685</v>
      </c>
      <c r="H335" s="88" t="s">
        <v>839</v>
      </c>
      <c r="I335" s="88" t="s">
        <v>703</v>
      </c>
      <c r="J335" s="102"/>
      <c r="K335" s="91">
        <v>7.3000000003967811</v>
      </c>
      <c r="L335" s="89" t="s">
        <v>131</v>
      </c>
      <c r="M335" s="90">
        <v>3.2500000000000001E-2</v>
      </c>
      <c r="N335" s="90">
        <v>5.8800000003080888E-2</v>
      </c>
      <c r="O335" s="91">
        <v>2771.4850000000006</v>
      </c>
      <c r="P335" s="103">
        <v>83.56317</v>
      </c>
      <c r="Q335" s="91"/>
      <c r="R335" s="91">
        <v>8.5689803219999998</v>
      </c>
      <c r="S335" s="92">
        <v>2.3190227836958811E-6</v>
      </c>
      <c r="T335" s="92">
        <f t="shared" si="6"/>
        <v>3.0746595957728366E-4</v>
      </c>
      <c r="U335" s="92">
        <f>R335/'סכום נכסי הקרן'!$C$42</f>
        <v>7.4970364432869755E-5</v>
      </c>
    </row>
    <row r="336" spans="2:21">
      <c r="B336" s="86" t="s">
        <v>848</v>
      </c>
      <c r="C336" s="88" t="s">
        <v>849</v>
      </c>
      <c r="D336" s="89" t="s">
        <v>28</v>
      </c>
      <c r="E336" s="89" t="s">
        <v>667</v>
      </c>
      <c r="F336" s="88"/>
      <c r="G336" s="89" t="s">
        <v>685</v>
      </c>
      <c r="H336" s="88" t="s">
        <v>839</v>
      </c>
      <c r="I336" s="88" t="s">
        <v>703</v>
      </c>
      <c r="J336" s="102"/>
      <c r="K336" s="91">
        <v>5.3999999999766297</v>
      </c>
      <c r="L336" s="89" t="s">
        <v>131</v>
      </c>
      <c r="M336" s="90">
        <v>4.4999999999999998E-2</v>
      </c>
      <c r="N336" s="90">
        <v>6.1399999999684506E-2</v>
      </c>
      <c r="O336" s="91">
        <v>15021.448700000003</v>
      </c>
      <c r="P336" s="103">
        <v>92.389499999999998</v>
      </c>
      <c r="Q336" s="91"/>
      <c r="R336" s="91">
        <v>51.349492983000012</v>
      </c>
      <c r="S336" s="92">
        <v>1.0014966797786521E-5</v>
      </c>
      <c r="T336" s="92">
        <f t="shared" si="6"/>
        <v>1.8424853997260811E-3</v>
      </c>
      <c r="U336" s="92">
        <f>R336/'סכום נכסי הקרן'!$C$42</f>
        <v>4.4925884501040395E-4</v>
      </c>
    </row>
    <row r="337" spans="2:21">
      <c r="B337" s="86" t="s">
        <v>850</v>
      </c>
      <c r="C337" s="88" t="s">
        <v>851</v>
      </c>
      <c r="D337" s="89" t="s">
        <v>28</v>
      </c>
      <c r="E337" s="89" t="s">
        <v>667</v>
      </c>
      <c r="F337" s="88"/>
      <c r="G337" s="89" t="s">
        <v>751</v>
      </c>
      <c r="H337" s="88" t="s">
        <v>831</v>
      </c>
      <c r="I337" s="88" t="s">
        <v>669</v>
      </c>
      <c r="J337" s="102"/>
      <c r="K337" s="91">
        <v>0.10000000203762935</v>
      </c>
      <c r="L337" s="89" t="s">
        <v>131</v>
      </c>
      <c r="M337" s="90">
        <v>6.5000000000000002E-2</v>
      </c>
      <c r="N337" s="90">
        <v>0.10369999960673752</v>
      </c>
      <c r="O337" s="91">
        <v>26.051959</v>
      </c>
      <c r="P337" s="103">
        <v>101.82693999999999</v>
      </c>
      <c r="Q337" s="91"/>
      <c r="R337" s="91">
        <v>9.815327800000001E-2</v>
      </c>
      <c r="S337" s="92">
        <v>1.04207836E-8</v>
      </c>
      <c r="T337" s="92">
        <f t="shared" si="6"/>
        <v>3.5218649911524315E-6</v>
      </c>
      <c r="U337" s="92">
        <f>R337/'סכום נכסי הקרן'!$C$42</f>
        <v>8.5874710238840696E-7</v>
      </c>
    </row>
    <row r="338" spans="2:21">
      <c r="B338" s="86" t="s">
        <v>852</v>
      </c>
      <c r="C338" s="88" t="s">
        <v>853</v>
      </c>
      <c r="D338" s="89" t="s">
        <v>28</v>
      </c>
      <c r="E338" s="89" t="s">
        <v>667</v>
      </c>
      <c r="F338" s="88"/>
      <c r="G338" s="89" t="s">
        <v>854</v>
      </c>
      <c r="H338" s="88" t="s">
        <v>831</v>
      </c>
      <c r="I338" s="88" t="s">
        <v>314</v>
      </c>
      <c r="J338" s="102"/>
      <c r="K338" s="91">
        <v>4.3299999999919532</v>
      </c>
      <c r="L338" s="89" t="s">
        <v>133</v>
      </c>
      <c r="M338" s="90">
        <v>6.1249999999999999E-2</v>
      </c>
      <c r="N338" s="90">
        <v>5.4599999999795562E-2</v>
      </c>
      <c r="O338" s="91">
        <v>11085.940000000002</v>
      </c>
      <c r="P338" s="103">
        <v>103.21163</v>
      </c>
      <c r="Q338" s="91"/>
      <c r="R338" s="91">
        <v>45.979591889000012</v>
      </c>
      <c r="S338" s="92">
        <v>1.8476566666666672E-5</v>
      </c>
      <c r="T338" s="92">
        <f t="shared" si="6"/>
        <v>1.6498064892070687E-3</v>
      </c>
      <c r="U338" s="92">
        <f>R338/'סכום נכסי הקרן'!$C$42</f>
        <v>4.0227735749875064E-4</v>
      </c>
    </row>
    <row r="339" spans="2:21">
      <c r="B339" s="86" t="s">
        <v>855</v>
      </c>
      <c r="C339" s="88" t="s">
        <v>856</v>
      </c>
      <c r="D339" s="89" t="s">
        <v>28</v>
      </c>
      <c r="E339" s="89" t="s">
        <v>667</v>
      </c>
      <c r="F339" s="88"/>
      <c r="G339" s="89" t="s">
        <v>713</v>
      </c>
      <c r="H339" s="88" t="s">
        <v>839</v>
      </c>
      <c r="I339" s="88" t="s">
        <v>703</v>
      </c>
      <c r="J339" s="102"/>
      <c r="K339" s="91">
        <v>4.4200000000039532</v>
      </c>
      <c r="L339" s="89" t="s">
        <v>131</v>
      </c>
      <c r="M339" s="90">
        <v>7.4999999999999997E-2</v>
      </c>
      <c r="N339" s="90">
        <v>9.4099999999975842E-2</v>
      </c>
      <c r="O339" s="91">
        <v>13303.128000000002</v>
      </c>
      <c r="P339" s="103">
        <v>92.50367</v>
      </c>
      <c r="Q339" s="91"/>
      <c r="R339" s="91">
        <v>45.531760371000004</v>
      </c>
      <c r="S339" s="92">
        <v>1.3303128000000003E-5</v>
      </c>
      <c r="T339" s="92">
        <f t="shared" si="6"/>
        <v>1.6337377223017101E-3</v>
      </c>
      <c r="U339" s="92">
        <f>R339/'סכום נכסי הקרן'!$C$42</f>
        <v>3.9835926096364857E-4</v>
      </c>
    </row>
    <row r="340" spans="2:21">
      <c r="B340" s="86" t="s">
        <v>857</v>
      </c>
      <c r="C340" s="88" t="s">
        <v>858</v>
      </c>
      <c r="D340" s="89" t="s">
        <v>28</v>
      </c>
      <c r="E340" s="89" t="s">
        <v>667</v>
      </c>
      <c r="F340" s="88"/>
      <c r="G340" s="89" t="s">
        <v>795</v>
      </c>
      <c r="H340" s="88" t="s">
        <v>831</v>
      </c>
      <c r="I340" s="88" t="s">
        <v>314</v>
      </c>
      <c r="J340" s="102"/>
      <c r="K340" s="91">
        <v>5.1200000000448194</v>
      </c>
      <c r="L340" s="89" t="s">
        <v>131</v>
      </c>
      <c r="M340" s="90">
        <v>3.7499999999999999E-2</v>
      </c>
      <c r="N340" s="90">
        <v>6.3000000000385747E-2</v>
      </c>
      <c r="O340" s="91">
        <v>16628.910000000003</v>
      </c>
      <c r="P340" s="103">
        <v>88.482079999999996</v>
      </c>
      <c r="Q340" s="91"/>
      <c r="R340" s="91">
        <v>54.440342213000008</v>
      </c>
      <c r="S340" s="92">
        <v>2.7714850000000005E-5</v>
      </c>
      <c r="T340" s="92">
        <f t="shared" si="6"/>
        <v>1.9533890182080581E-3</v>
      </c>
      <c r="U340" s="92">
        <f>R340/'סכום נכסי הקרן'!$C$42</f>
        <v>4.7630081318778808E-4</v>
      </c>
    </row>
    <row r="341" spans="2:21">
      <c r="B341" s="86" t="s">
        <v>859</v>
      </c>
      <c r="C341" s="88" t="s">
        <v>860</v>
      </c>
      <c r="D341" s="89" t="s">
        <v>28</v>
      </c>
      <c r="E341" s="89" t="s">
        <v>667</v>
      </c>
      <c r="F341" s="88"/>
      <c r="G341" s="89" t="s">
        <v>751</v>
      </c>
      <c r="H341" s="88" t="s">
        <v>839</v>
      </c>
      <c r="I341" s="88" t="s">
        <v>703</v>
      </c>
      <c r="J341" s="102"/>
      <c r="K341" s="91">
        <v>6.2100000000160192</v>
      </c>
      <c r="L341" s="89" t="s">
        <v>131</v>
      </c>
      <c r="M341" s="90">
        <v>3.6249999999999998E-2</v>
      </c>
      <c r="N341" s="90">
        <v>5.9400000000153226E-2</v>
      </c>
      <c r="O341" s="91">
        <v>22171.880000000005</v>
      </c>
      <c r="P341" s="103">
        <v>87.515259999999998</v>
      </c>
      <c r="Q341" s="91"/>
      <c r="R341" s="91">
        <v>71.793983385000004</v>
      </c>
      <c r="S341" s="92">
        <v>2.4635422222222226E-5</v>
      </c>
      <c r="T341" s="92">
        <f t="shared" si="6"/>
        <v>2.5760598302077167E-3</v>
      </c>
      <c r="U341" s="92">
        <f>R341/'סכום נכסי הקרן'!$C$42</f>
        <v>6.2812853994331373E-4</v>
      </c>
    </row>
    <row r="342" spans="2:21">
      <c r="B342" s="86" t="s">
        <v>861</v>
      </c>
      <c r="C342" s="88" t="s">
        <v>862</v>
      </c>
      <c r="D342" s="89" t="s">
        <v>28</v>
      </c>
      <c r="E342" s="89" t="s">
        <v>667</v>
      </c>
      <c r="F342" s="88"/>
      <c r="G342" s="89" t="s">
        <v>828</v>
      </c>
      <c r="H342" s="88" t="s">
        <v>831</v>
      </c>
      <c r="I342" s="88" t="s">
        <v>669</v>
      </c>
      <c r="J342" s="102"/>
      <c r="K342" s="91">
        <v>6.8400000000534558</v>
      </c>
      <c r="L342" s="89" t="s">
        <v>131</v>
      </c>
      <c r="M342" s="90">
        <v>5.1249999999999997E-2</v>
      </c>
      <c r="N342" s="90">
        <v>6.3500000000485946E-2</v>
      </c>
      <c r="O342" s="91">
        <v>11917.385500000002</v>
      </c>
      <c r="P342" s="103">
        <v>93.337879999999998</v>
      </c>
      <c r="Q342" s="91"/>
      <c r="R342" s="91">
        <v>41.156707220000001</v>
      </c>
      <c r="S342" s="92">
        <v>2.3834771000000005E-5</v>
      </c>
      <c r="T342" s="92">
        <f t="shared" si="6"/>
        <v>1.4767552267508427E-3</v>
      </c>
      <c r="U342" s="92">
        <f>R342/'סכום נכסי הקרן'!$C$42</f>
        <v>3.6008173938951917E-4</v>
      </c>
    </row>
    <row r="343" spans="2:21">
      <c r="B343" s="86" t="s">
        <v>863</v>
      </c>
      <c r="C343" s="88" t="s">
        <v>864</v>
      </c>
      <c r="D343" s="89" t="s">
        <v>28</v>
      </c>
      <c r="E343" s="89" t="s">
        <v>667</v>
      </c>
      <c r="F343" s="88"/>
      <c r="G343" s="89" t="s">
        <v>739</v>
      </c>
      <c r="H343" s="88" t="s">
        <v>831</v>
      </c>
      <c r="I343" s="88" t="s">
        <v>669</v>
      </c>
      <c r="J343" s="102"/>
      <c r="K343" s="91">
        <v>7.3099999999321721</v>
      </c>
      <c r="L343" s="89" t="s">
        <v>131</v>
      </c>
      <c r="M343" s="90">
        <v>6.4000000000000001E-2</v>
      </c>
      <c r="N343" s="90">
        <v>6.4399999999418617E-2</v>
      </c>
      <c r="O343" s="91">
        <v>13857.425000000003</v>
      </c>
      <c r="P343" s="103">
        <v>100.64133</v>
      </c>
      <c r="Q343" s="91"/>
      <c r="R343" s="91">
        <v>51.601299950000005</v>
      </c>
      <c r="S343" s="92">
        <v>1.1085940000000003E-5</v>
      </c>
      <c r="T343" s="92">
        <f t="shared" si="6"/>
        <v>1.8515205553487548E-3</v>
      </c>
      <c r="U343" s="92">
        <f>R343/'סכום נכסי הקרן'!$C$42</f>
        <v>4.5146191461417672E-4</v>
      </c>
    </row>
    <row r="344" spans="2:21">
      <c r="B344" s="86" t="s">
        <v>865</v>
      </c>
      <c r="C344" s="88" t="s">
        <v>866</v>
      </c>
      <c r="D344" s="89" t="s">
        <v>28</v>
      </c>
      <c r="E344" s="89" t="s">
        <v>667</v>
      </c>
      <c r="F344" s="88"/>
      <c r="G344" s="89" t="s">
        <v>713</v>
      </c>
      <c r="H344" s="88" t="s">
        <v>839</v>
      </c>
      <c r="I344" s="88" t="s">
        <v>703</v>
      </c>
      <c r="J344" s="102"/>
      <c r="K344" s="91">
        <v>4.2300000000006888</v>
      </c>
      <c r="L344" s="89" t="s">
        <v>131</v>
      </c>
      <c r="M344" s="90">
        <v>7.6249999999999998E-2</v>
      </c>
      <c r="N344" s="90">
        <v>9.5500000000068863E-2</v>
      </c>
      <c r="O344" s="91">
        <v>16628.910000000003</v>
      </c>
      <c r="P344" s="103">
        <v>94.418930000000003</v>
      </c>
      <c r="Q344" s="91"/>
      <c r="R344" s="91">
        <v>58.093104252000003</v>
      </c>
      <c r="S344" s="92">
        <v>3.3257820000000007E-5</v>
      </c>
      <c r="T344" s="92">
        <f t="shared" si="6"/>
        <v>2.0844547860387024E-3</v>
      </c>
      <c r="U344" s="92">
        <f>R344/'סכום נכסי הקרן'!$C$42</f>
        <v>5.0825897984938049E-4</v>
      </c>
    </row>
    <row r="345" spans="2:21">
      <c r="B345" s="86" t="s">
        <v>867</v>
      </c>
      <c r="C345" s="88" t="s">
        <v>868</v>
      </c>
      <c r="D345" s="89" t="s">
        <v>28</v>
      </c>
      <c r="E345" s="89" t="s">
        <v>667</v>
      </c>
      <c r="F345" s="88"/>
      <c r="G345" s="89" t="s">
        <v>821</v>
      </c>
      <c r="H345" s="88" t="s">
        <v>831</v>
      </c>
      <c r="I345" s="88" t="s">
        <v>314</v>
      </c>
      <c r="J345" s="102"/>
      <c r="K345" s="91">
        <v>6.460000000130627</v>
      </c>
      <c r="L345" s="89" t="s">
        <v>131</v>
      </c>
      <c r="M345" s="90">
        <v>4.1250000000000002E-2</v>
      </c>
      <c r="N345" s="90">
        <v>7.750000000161815E-2</v>
      </c>
      <c r="O345" s="91">
        <v>5820.1185000000005</v>
      </c>
      <c r="P345" s="103">
        <v>78.91892</v>
      </c>
      <c r="Q345" s="91"/>
      <c r="R345" s="91">
        <v>16.994745543000004</v>
      </c>
      <c r="S345" s="92">
        <v>5.8201185000000002E-6</v>
      </c>
      <c r="T345" s="92">
        <f t="shared" si="6"/>
        <v>6.0979317839426135E-4</v>
      </c>
      <c r="U345" s="92">
        <f>R345/'סכום נכסי הקרן'!$C$42</f>
        <v>1.4868773400394784E-4</v>
      </c>
    </row>
    <row r="346" spans="2:21">
      <c r="B346" s="86" t="s">
        <v>869</v>
      </c>
      <c r="C346" s="88" t="s">
        <v>870</v>
      </c>
      <c r="D346" s="89" t="s">
        <v>28</v>
      </c>
      <c r="E346" s="89" t="s">
        <v>667</v>
      </c>
      <c r="F346" s="88"/>
      <c r="G346" s="89" t="s">
        <v>821</v>
      </c>
      <c r="H346" s="88" t="s">
        <v>831</v>
      </c>
      <c r="I346" s="88" t="s">
        <v>314</v>
      </c>
      <c r="J346" s="102"/>
      <c r="K346" s="91">
        <v>0.94999999999115081</v>
      </c>
      <c r="L346" s="89" t="s">
        <v>131</v>
      </c>
      <c r="M346" s="90">
        <v>6.25E-2</v>
      </c>
      <c r="N346" s="90">
        <v>7.1699999999557534E-2</v>
      </c>
      <c r="O346" s="91">
        <v>14796.404118000004</v>
      </c>
      <c r="P346" s="103">
        <v>103.20442</v>
      </c>
      <c r="Q346" s="91"/>
      <c r="R346" s="91">
        <v>56.501007450000003</v>
      </c>
      <c r="S346" s="92">
        <v>1.5160374386265466E-5</v>
      </c>
      <c r="T346" s="92">
        <f t="shared" si="6"/>
        <v>2.0273283191112345E-3</v>
      </c>
      <c r="U346" s="92">
        <f>R346/'סכום נכסי הקרן'!$C$42</f>
        <v>4.9432965885982223E-4</v>
      </c>
    </row>
    <row r="347" spans="2:21">
      <c r="B347" s="86" t="s">
        <v>871</v>
      </c>
      <c r="C347" s="88" t="s">
        <v>872</v>
      </c>
      <c r="D347" s="89" t="s">
        <v>28</v>
      </c>
      <c r="E347" s="89" t="s">
        <v>667</v>
      </c>
      <c r="F347" s="88"/>
      <c r="G347" s="89" t="s">
        <v>821</v>
      </c>
      <c r="H347" s="88" t="s">
        <v>831</v>
      </c>
      <c r="I347" s="88" t="s">
        <v>314</v>
      </c>
      <c r="J347" s="102"/>
      <c r="K347" s="91">
        <v>5.0500000000407725</v>
      </c>
      <c r="L347" s="89" t="s">
        <v>133</v>
      </c>
      <c r="M347" s="90">
        <v>6.5000000000000002E-2</v>
      </c>
      <c r="N347" s="90">
        <v>6.3700000000570828E-2</v>
      </c>
      <c r="O347" s="91">
        <v>6651.5640000000012</v>
      </c>
      <c r="P347" s="103">
        <v>100.93205</v>
      </c>
      <c r="Q347" s="91"/>
      <c r="R347" s="91">
        <v>26.978441758000006</v>
      </c>
      <c r="S347" s="92">
        <v>8.8687520000000009E-6</v>
      </c>
      <c r="T347" s="92">
        <f t="shared" si="6"/>
        <v>9.6802095130582469E-4</v>
      </c>
      <c r="U347" s="92">
        <f>R347/'סכום נכסי הקרן'!$C$42</f>
        <v>2.3603550649257892E-4</v>
      </c>
    </row>
    <row r="348" spans="2:21">
      <c r="B348" s="86" t="s">
        <v>873</v>
      </c>
      <c r="C348" s="88" t="s">
        <v>874</v>
      </c>
      <c r="D348" s="89" t="s">
        <v>28</v>
      </c>
      <c r="E348" s="89" t="s">
        <v>667</v>
      </c>
      <c r="F348" s="88"/>
      <c r="G348" s="89" t="s">
        <v>739</v>
      </c>
      <c r="H348" s="88" t="s">
        <v>831</v>
      </c>
      <c r="I348" s="88" t="s">
        <v>669</v>
      </c>
      <c r="J348" s="102"/>
      <c r="K348" s="91">
        <v>2.7699999999953429</v>
      </c>
      <c r="L348" s="89" t="s">
        <v>133</v>
      </c>
      <c r="M348" s="90">
        <v>5.7500000000000002E-2</v>
      </c>
      <c r="N348" s="90">
        <v>5.5699999999837005E-2</v>
      </c>
      <c r="O348" s="91">
        <v>16684.3397</v>
      </c>
      <c r="P348" s="103">
        <v>102.48775000000001</v>
      </c>
      <c r="Q348" s="91"/>
      <c r="R348" s="91">
        <v>68.713958716000008</v>
      </c>
      <c r="S348" s="92">
        <v>2.5668214923076923E-5</v>
      </c>
      <c r="T348" s="92">
        <f t="shared" si="6"/>
        <v>2.4655446108012191E-3</v>
      </c>
      <c r="U348" s="92">
        <f>R348/'סכום נכסי הקרן'!$C$42</f>
        <v>6.0118127629931644E-4</v>
      </c>
    </row>
    <row r="349" spans="2:21">
      <c r="B349" s="86" t="s">
        <v>875</v>
      </c>
      <c r="C349" s="88" t="s">
        <v>876</v>
      </c>
      <c r="D349" s="89" t="s">
        <v>28</v>
      </c>
      <c r="E349" s="89" t="s">
        <v>667</v>
      </c>
      <c r="F349" s="88"/>
      <c r="G349" s="89" t="s">
        <v>739</v>
      </c>
      <c r="H349" s="88" t="s">
        <v>877</v>
      </c>
      <c r="I349" s="88" t="s">
        <v>703</v>
      </c>
      <c r="J349" s="102"/>
      <c r="K349" s="91">
        <v>6.4400000000362159</v>
      </c>
      <c r="L349" s="89" t="s">
        <v>131</v>
      </c>
      <c r="M349" s="90">
        <v>3.7499999999999999E-2</v>
      </c>
      <c r="N349" s="90">
        <v>6.3200000000376344E-2</v>
      </c>
      <c r="O349" s="91">
        <v>17737.504000000004</v>
      </c>
      <c r="P349" s="103">
        <v>85.831500000000005</v>
      </c>
      <c r="Q349" s="91"/>
      <c r="R349" s="91">
        <v>56.330153259000006</v>
      </c>
      <c r="S349" s="92">
        <v>1.7737504000000005E-5</v>
      </c>
      <c r="T349" s="92">
        <f t="shared" si="6"/>
        <v>2.0211978524968177E-3</v>
      </c>
      <c r="U349" s="92">
        <f>R349/'סכום נכסי הקרן'!$C$42</f>
        <v>4.9283484845265312E-4</v>
      </c>
    </row>
    <row r="350" spans="2:21">
      <c r="B350" s="86" t="s">
        <v>878</v>
      </c>
      <c r="C350" s="88" t="s">
        <v>879</v>
      </c>
      <c r="D350" s="89" t="s">
        <v>28</v>
      </c>
      <c r="E350" s="89" t="s">
        <v>667</v>
      </c>
      <c r="F350" s="88"/>
      <c r="G350" s="89" t="s">
        <v>739</v>
      </c>
      <c r="H350" s="88" t="s">
        <v>877</v>
      </c>
      <c r="I350" s="88" t="s">
        <v>703</v>
      </c>
      <c r="J350" s="102"/>
      <c r="K350" s="91">
        <v>5.0400000003336967</v>
      </c>
      <c r="L350" s="89" t="s">
        <v>131</v>
      </c>
      <c r="M350" s="90">
        <v>5.8749999999999997E-2</v>
      </c>
      <c r="N350" s="90">
        <v>6.3700000002502741E-2</v>
      </c>
      <c r="O350" s="91">
        <v>1662.8910000000003</v>
      </c>
      <c r="P350" s="103">
        <v>97.412260000000003</v>
      </c>
      <c r="Q350" s="91"/>
      <c r="R350" s="91">
        <v>5.99348115</v>
      </c>
      <c r="S350" s="92">
        <v>3.3257820000000008E-6</v>
      </c>
      <c r="T350" s="92">
        <f t="shared" si="6"/>
        <v>2.150537594609628E-4</v>
      </c>
      <c r="U350" s="92">
        <f>R350/'סכום נכסי הקרן'!$C$42</f>
        <v>5.2437215298933134E-5</v>
      </c>
    </row>
    <row r="351" spans="2:21">
      <c r="B351" s="86" t="s">
        <v>880</v>
      </c>
      <c r="C351" s="88" t="s">
        <v>881</v>
      </c>
      <c r="D351" s="89" t="s">
        <v>28</v>
      </c>
      <c r="E351" s="89" t="s">
        <v>667</v>
      </c>
      <c r="F351" s="88"/>
      <c r="G351" s="89" t="s">
        <v>836</v>
      </c>
      <c r="H351" s="88" t="s">
        <v>882</v>
      </c>
      <c r="I351" s="88" t="s">
        <v>669</v>
      </c>
      <c r="J351" s="102"/>
      <c r="K351" s="91">
        <v>6.5199999999767888</v>
      </c>
      <c r="L351" s="89" t="s">
        <v>131</v>
      </c>
      <c r="M351" s="90">
        <v>0.04</v>
      </c>
      <c r="N351" s="90">
        <v>6.1099999999883942E-2</v>
      </c>
      <c r="O351" s="91">
        <v>21201.860250000005</v>
      </c>
      <c r="P351" s="103">
        <v>87.871669999999995</v>
      </c>
      <c r="Q351" s="91"/>
      <c r="R351" s="91">
        <v>68.932583480000019</v>
      </c>
      <c r="S351" s="92">
        <v>4.2403720500000008E-5</v>
      </c>
      <c r="T351" s="92">
        <f t="shared" si="6"/>
        <v>2.4733891465948238E-3</v>
      </c>
      <c r="U351" s="92">
        <f>R351/'סכום נכסי הקרן'!$C$42</f>
        <v>6.0309403343204683E-4</v>
      </c>
    </row>
    <row r="352" spans="2:21">
      <c r="B352" s="86" t="s">
        <v>883</v>
      </c>
      <c r="C352" s="88" t="s">
        <v>884</v>
      </c>
      <c r="D352" s="89" t="s">
        <v>28</v>
      </c>
      <c r="E352" s="89" t="s">
        <v>667</v>
      </c>
      <c r="F352" s="88"/>
      <c r="G352" s="89" t="s">
        <v>854</v>
      </c>
      <c r="H352" s="88" t="s">
        <v>877</v>
      </c>
      <c r="I352" s="88" t="s">
        <v>703</v>
      </c>
      <c r="J352" s="102"/>
      <c r="K352" s="91">
        <v>6.9299999998715878</v>
      </c>
      <c r="L352" s="89" t="s">
        <v>131</v>
      </c>
      <c r="M352" s="90">
        <v>6.0999999999999999E-2</v>
      </c>
      <c r="N352" s="90">
        <v>6.5599999998419561E-2</v>
      </c>
      <c r="O352" s="91">
        <v>2771.4850000000006</v>
      </c>
      <c r="P352" s="103">
        <v>98.724720000000005</v>
      </c>
      <c r="Q352" s="91"/>
      <c r="R352" s="91">
        <v>10.123721210000001</v>
      </c>
      <c r="S352" s="92">
        <v>1.5837057142857145E-6</v>
      </c>
      <c r="T352" s="92">
        <f t="shared" si="6"/>
        <v>3.6325204859369379E-4</v>
      </c>
      <c r="U352" s="92">
        <f>R352/'סכום נכסי הקרן'!$C$42</f>
        <v>8.85728569806457E-5</v>
      </c>
    </row>
    <row r="353" spans="2:21">
      <c r="B353" s="86" t="s">
        <v>885</v>
      </c>
      <c r="C353" s="88" t="s">
        <v>886</v>
      </c>
      <c r="D353" s="89" t="s">
        <v>28</v>
      </c>
      <c r="E353" s="89" t="s">
        <v>667</v>
      </c>
      <c r="F353" s="88"/>
      <c r="G353" s="89" t="s">
        <v>854</v>
      </c>
      <c r="H353" s="88" t="s">
        <v>877</v>
      </c>
      <c r="I353" s="88" t="s">
        <v>703</v>
      </c>
      <c r="J353" s="102"/>
      <c r="K353" s="91">
        <v>3.6899999999725104</v>
      </c>
      <c r="L353" s="89" t="s">
        <v>131</v>
      </c>
      <c r="M353" s="90">
        <v>7.3499999999999996E-2</v>
      </c>
      <c r="N353" s="90">
        <v>6.7299999999760565E-2</v>
      </c>
      <c r="O353" s="91">
        <v>8868.7520000000022</v>
      </c>
      <c r="P353" s="103">
        <v>103.09733</v>
      </c>
      <c r="Q353" s="91"/>
      <c r="R353" s="91">
        <v>33.830753197000007</v>
      </c>
      <c r="S353" s="92">
        <v>5.9125013333333348E-6</v>
      </c>
      <c r="T353" s="92">
        <f t="shared" si="6"/>
        <v>1.2138906385666763E-3</v>
      </c>
      <c r="U353" s="92">
        <f>R353/'סכום נכסי הקרן'!$C$42</f>
        <v>2.9598666362972705E-4</v>
      </c>
    </row>
    <row r="354" spans="2:21">
      <c r="B354" s="86" t="s">
        <v>887</v>
      </c>
      <c r="C354" s="88" t="s">
        <v>888</v>
      </c>
      <c r="D354" s="89" t="s">
        <v>28</v>
      </c>
      <c r="E354" s="89" t="s">
        <v>667</v>
      </c>
      <c r="F354" s="88"/>
      <c r="G354" s="89" t="s">
        <v>854</v>
      </c>
      <c r="H354" s="88" t="s">
        <v>882</v>
      </c>
      <c r="I354" s="88" t="s">
        <v>669</v>
      </c>
      <c r="J354" s="102"/>
      <c r="K354" s="91">
        <v>5.7200000000469862</v>
      </c>
      <c r="L354" s="89" t="s">
        <v>131</v>
      </c>
      <c r="M354" s="90">
        <v>3.7499999999999999E-2</v>
      </c>
      <c r="N354" s="90">
        <v>6.1700000000389249E-2</v>
      </c>
      <c r="O354" s="91">
        <v>13303.128000000002</v>
      </c>
      <c r="P354" s="103">
        <v>88.207080000000005</v>
      </c>
      <c r="Q354" s="91"/>
      <c r="R354" s="91">
        <v>43.41691444300001</v>
      </c>
      <c r="S354" s="92">
        <v>3.3257820000000007E-5</v>
      </c>
      <c r="T354" s="92">
        <f t="shared" si="6"/>
        <v>1.5578543489975147E-3</v>
      </c>
      <c r="U354" s="92">
        <f>R354/'סכום נכסי הקרן'!$C$42</f>
        <v>3.798563861776642E-4</v>
      </c>
    </row>
    <row r="355" spans="2:21">
      <c r="B355" s="86" t="s">
        <v>889</v>
      </c>
      <c r="C355" s="88" t="s">
        <v>890</v>
      </c>
      <c r="D355" s="89" t="s">
        <v>28</v>
      </c>
      <c r="E355" s="89" t="s">
        <v>667</v>
      </c>
      <c r="F355" s="88"/>
      <c r="G355" s="89" t="s">
        <v>685</v>
      </c>
      <c r="H355" s="88" t="s">
        <v>877</v>
      </c>
      <c r="I355" s="88" t="s">
        <v>703</v>
      </c>
      <c r="J355" s="102"/>
      <c r="K355" s="91">
        <v>4.4000000000174282</v>
      </c>
      <c r="L355" s="89" t="s">
        <v>131</v>
      </c>
      <c r="M355" s="90">
        <v>5.1249999999999997E-2</v>
      </c>
      <c r="N355" s="90">
        <v>6.4700000000204774E-2</v>
      </c>
      <c r="O355" s="91">
        <v>19770.111099000005</v>
      </c>
      <c r="P355" s="103">
        <v>94.126540000000006</v>
      </c>
      <c r="Q355" s="91"/>
      <c r="R355" s="91">
        <v>68.853010897000019</v>
      </c>
      <c r="S355" s="92">
        <v>3.5945656543636374E-5</v>
      </c>
      <c r="T355" s="92">
        <f t="shared" si="6"/>
        <v>2.4705339806744019E-3</v>
      </c>
      <c r="U355" s="92">
        <f>R355/'סכום נכסי הקרן'!$C$42</f>
        <v>6.0239784960127536E-4</v>
      </c>
    </row>
    <row r="356" spans="2:21">
      <c r="B356" s="86" t="s">
        <v>891</v>
      </c>
      <c r="C356" s="88" t="s">
        <v>892</v>
      </c>
      <c r="D356" s="89" t="s">
        <v>28</v>
      </c>
      <c r="E356" s="89" t="s">
        <v>667</v>
      </c>
      <c r="F356" s="88"/>
      <c r="G356" s="89" t="s">
        <v>779</v>
      </c>
      <c r="H356" s="88" t="s">
        <v>877</v>
      </c>
      <c r="I356" s="88" t="s">
        <v>703</v>
      </c>
      <c r="J356" s="102"/>
      <c r="K356" s="91">
        <v>6.6500000000284079</v>
      </c>
      <c r="L356" s="89" t="s">
        <v>131</v>
      </c>
      <c r="M356" s="90">
        <v>0.04</v>
      </c>
      <c r="N356" s="90">
        <v>6.1300000000269882E-2</v>
      </c>
      <c r="O356" s="91">
        <v>17460.355500000005</v>
      </c>
      <c r="P356" s="103">
        <v>87.179559999999995</v>
      </c>
      <c r="Q356" s="91"/>
      <c r="R356" s="91">
        <v>56.320883196000011</v>
      </c>
      <c r="S356" s="92">
        <v>1.5873050454545458E-5</v>
      </c>
      <c r="T356" s="92">
        <f t="shared" si="6"/>
        <v>2.0208652307952229E-3</v>
      </c>
      <c r="U356" s="92">
        <f>R356/'סכום נכסי הקרן'!$C$42</f>
        <v>4.9275374428677692E-4</v>
      </c>
    </row>
    <row r="357" spans="2:21">
      <c r="B357" s="86" t="s">
        <v>893</v>
      </c>
      <c r="C357" s="88" t="s">
        <v>894</v>
      </c>
      <c r="D357" s="89" t="s">
        <v>28</v>
      </c>
      <c r="E357" s="89" t="s">
        <v>667</v>
      </c>
      <c r="F357" s="88"/>
      <c r="G357" s="89" t="s">
        <v>713</v>
      </c>
      <c r="H357" s="88" t="s">
        <v>882</v>
      </c>
      <c r="I357" s="88" t="s">
        <v>669</v>
      </c>
      <c r="J357" s="102"/>
      <c r="K357" s="91">
        <v>4.7099999999828306</v>
      </c>
      <c r="L357" s="89" t="s">
        <v>133</v>
      </c>
      <c r="M357" s="90">
        <v>7.8750000000000001E-2</v>
      </c>
      <c r="N357" s="90">
        <v>8.7399999999662678E-2</v>
      </c>
      <c r="O357" s="91">
        <v>16518.050600000002</v>
      </c>
      <c r="P357" s="103">
        <v>99.146929999999998</v>
      </c>
      <c r="Q357" s="91"/>
      <c r="R357" s="91">
        <v>65.811534303000002</v>
      </c>
      <c r="S357" s="92">
        <v>1.6518050600000003E-5</v>
      </c>
      <c r="T357" s="92">
        <f t="shared" si="6"/>
        <v>2.3614019154384537E-3</v>
      </c>
      <c r="U357" s="92">
        <f>R357/'סכום נכסי הקרן'!$C$42</f>
        <v>5.7578784466512161E-4</v>
      </c>
    </row>
    <row r="358" spans="2:21">
      <c r="B358" s="86" t="s">
        <v>895</v>
      </c>
      <c r="C358" s="88" t="s">
        <v>896</v>
      </c>
      <c r="D358" s="89" t="s">
        <v>28</v>
      </c>
      <c r="E358" s="89" t="s">
        <v>667</v>
      </c>
      <c r="F358" s="88"/>
      <c r="G358" s="89" t="s">
        <v>821</v>
      </c>
      <c r="H358" s="88" t="s">
        <v>882</v>
      </c>
      <c r="I358" s="88" t="s">
        <v>669</v>
      </c>
      <c r="J358" s="102"/>
      <c r="K358" s="91">
        <v>5.7200000000926385</v>
      </c>
      <c r="L358" s="89" t="s">
        <v>133</v>
      </c>
      <c r="M358" s="90">
        <v>6.1349999999999995E-2</v>
      </c>
      <c r="N358" s="90">
        <v>6.6100000000917314E-2</v>
      </c>
      <c r="O358" s="91">
        <v>5542.9700000000012</v>
      </c>
      <c r="P358" s="103">
        <v>98.862949999999998</v>
      </c>
      <c r="Q358" s="91"/>
      <c r="R358" s="91">
        <v>22.021154218</v>
      </c>
      <c r="S358" s="92">
        <v>5.5429700000000014E-6</v>
      </c>
      <c r="T358" s="92">
        <f t="shared" si="6"/>
        <v>7.9014714215803257E-4</v>
      </c>
      <c r="U358" s="92">
        <f>R358/'סכום נכסי הקרן'!$C$42</f>
        <v>1.9266399208751585E-4</v>
      </c>
    </row>
    <row r="359" spans="2:21">
      <c r="B359" s="86" t="s">
        <v>897</v>
      </c>
      <c r="C359" s="88" t="s">
        <v>898</v>
      </c>
      <c r="D359" s="89" t="s">
        <v>28</v>
      </c>
      <c r="E359" s="89" t="s">
        <v>667</v>
      </c>
      <c r="F359" s="88"/>
      <c r="G359" s="89" t="s">
        <v>821</v>
      </c>
      <c r="H359" s="88" t="s">
        <v>882</v>
      </c>
      <c r="I359" s="88" t="s">
        <v>669</v>
      </c>
      <c r="J359" s="102"/>
      <c r="K359" s="91">
        <v>4.3099999999850507</v>
      </c>
      <c r="L359" s="89" t="s">
        <v>133</v>
      </c>
      <c r="M359" s="90">
        <v>7.1249999999999994E-2</v>
      </c>
      <c r="N359" s="90">
        <v>6.5699999999743325E-2</v>
      </c>
      <c r="O359" s="91">
        <v>16628.910000000003</v>
      </c>
      <c r="P359" s="103">
        <v>106.113</v>
      </c>
      <c r="Q359" s="91"/>
      <c r="R359" s="91">
        <v>70.908181626000015</v>
      </c>
      <c r="S359" s="92">
        <v>2.2171880000000006E-5</v>
      </c>
      <c r="T359" s="92">
        <f t="shared" si="6"/>
        <v>2.5442761316121047E-3</v>
      </c>
      <c r="U359" s="92">
        <f>R359/'סכום נכסי הקרן'!$C$42</f>
        <v>6.2037862359480632E-4</v>
      </c>
    </row>
    <row r="360" spans="2:21">
      <c r="B360" s="86" t="s">
        <v>899</v>
      </c>
      <c r="C360" s="88" t="s">
        <v>900</v>
      </c>
      <c r="D360" s="89" t="s">
        <v>28</v>
      </c>
      <c r="E360" s="89" t="s">
        <v>667</v>
      </c>
      <c r="F360" s="88"/>
      <c r="G360" s="89" t="s">
        <v>722</v>
      </c>
      <c r="H360" s="88" t="s">
        <v>882</v>
      </c>
      <c r="I360" s="88" t="s">
        <v>314</v>
      </c>
      <c r="J360" s="102"/>
      <c r="K360" s="91">
        <v>2.6200000000081527</v>
      </c>
      <c r="L360" s="89" t="s">
        <v>131</v>
      </c>
      <c r="M360" s="90">
        <v>4.3749999999999997E-2</v>
      </c>
      <c r="N360" s="90">
        <v>6.3900000000264953E-2</v>
      </c>
      <c r="O360" s="91">
        <v>8314.4550000000017</v>
      </c>
      <c r="P360" s="103">
        <v>95.691460000000006</v>
      </c>
      <c r="Q360" s="91"/>
      <c r="R360" s="91">
        <v>29.438025998000004</v>
      </c>
      <c r="S360" s="92">
        <v>4.1572275000000008E-6</v>
      </c>
      <c r="T360" s="92">
        <f t="shared" si="6"/>
        <v>1.0562739755975478E-3</v>
      </c>
      <c r="U360" s="92">
        <f>R360/'סכום נכסי הקרן'!$C$42</f>
        <v>2.5755451107620768E-4</v>
      </c>
    </row>
    <row r="361" spans="2:21">
      <c r="B361" s="86" t="s">
        <v>901</v>
      </c>
      <c r="C361" s="88" t="s">
        <v>902</v>
      </c>
      <c r="D361" s="89" t="s">
        <v>28</v>
      </c>
      <c r="E361" s="89" t="s">
        <v>667</v>
      </c>
      <c r="F361" s="88"/>
      <c r="G361" s="89" t="s">
        <v>769</v>
      </c>
      <c r="H361" s="88" t="s">
        <v>686</v>
      </c>
      <c r="I361" s="88" t="s">
        <v>669</v>
      </c>
      <c r="J361" s="102"/>
      <c r="K361" s="91">
        <v>4.3600000000238133</v>
      </c>
      <c r="L361" s="89" t="s">
        <v>131</v>
      </c>
      <c r="M361" s="90">
        <v>4.6249999999999999E-2</v>
      </c>
      <c r="N361" s="90">
        <v>6.6100000000503922E-2</v>
      </c>
      <c r="O361" s="91">
        <v>13859.087891000001</v>
      </c>
      <c r="P361" s="103">
        <v>91.717129999999997</v>
      </c>
      <c r="Q361" s="91"/>
      <c r="R361" s="91">
        <v>47.031280783000007</v>
      </c>
      <c r="S361" s="92">
        <v>2.519834162E-5</v>
      </c>
      <c r="T361" s="92">
        <f t="shared" si="6"/>
        <v>1.6875424301031274E-3</v>
      </c>
      <c r="U361" s="92">
        <f>R361/'סכום נכסי הקרן'!$C$42</f>
        <v>4.114786272753603E-4</v>
      </c>
    </row>
    <row r="362" spans="2:21">
      <c r="B362" s="86" t="s">
        <v>903</v>
      </c>
      <c r="C362" s="88" t="s">
        <v>904</v>
      </c>
      <c r="D362" s="89" t="s">
        <v>28</v>
      </c>
      <c r="E362" s="89" t="s">
        <v>667</v>
      </c>
      <c r="F362" s="88"/>
      <c r="G362" s="89" t="s">
        <v>713</v>
      </c>
      <c r="H362" s="88" t="s">
        <v>686</v>
      </c>
      <c r="I362" s="88" t="s">
        <v>669</v>
      </c>
      <c r="J362" s="102"/>
      <c r="K362" s="91">
        <v>3.8299999999834826</v>
      </c>
      <c r="L362" s="89" t="s">
        <v>134</v>
      </c>
      <c r="M362" s="90">
        <v>8.8749999999999996E-2</v>
      </c>
      <c r="N362" s="90">
        <v>0.10989999999929802</v>
      </c>
      <c r="O362" s="91">
        <v>11252.229100000002</v>
      </c>
      <c r="P362" s="103">
        <v>92.156750000000002</v>
      </c>
      <c r="Q362" s="91"/>
      <c r="R362" s="91">
        <v>48.43370616</v>
      </c>
      <c r="S362" s="92">
        <v>9.0017832800000011E-6</v>
      </c>
      <c r="T362" s="92">
        <f t="shared" si="6"/>
        <v>1.737863244023983E-3</v>
      </c>
      <c r="U362" s="92">
        <f>R362/'סכום נכסי הקרן'!$C$42</f>
        <v>4.2374850509660549E-4</v>
      </c>
    </row>
    <row r="363" spans="2:21">
      <c r="B363" s="86" t="s">
        <v>905</v>
      </c>
      <c r="C363" s="88" t="s">
        <v>906</v>
      </c>
      <c r="D363" s="89" t="s">
        <v>28</v>
      </c>
      <c r="E363" s="89" t="s">
        <v>667</v>
      </c>
      <c r="F363" s="88"/>
      <c r="G363" s="89" t="s">
        <v>769</v>
      </c>
      <c r="H363" s="88" t="s">
        <v>907</v>
      </c>
      <c r="I363" s="88" t="s">
        <v>703</v>
      </c>
      <c r="J363" s="102"/>
      <c r="K363" s="91">
        <v>3.9299999999891977</v>
      </c>
      <c r="L363" s="89" t="s">
        <v>131</v>
      </c>
      <c r="M363" s="90">
        <v>6.3750000000000001E-2</v>
      </c>
      <c r="N363" s="90">
        <v>6.1799999999891969E-2</v>
      </c>
      <c r="O363" s="91">
        <v>15520.316000000003</v>
      </c>
      <c r="P363" s="103">
        <v>103.1755</v>
      </c>
      <c r="Q363" s="91"/>
      <c r="R363" s="91">
        <v>59.248705448000017</v>
      </c>
      <c r="S363" s="92">
        <v>3.1040632000000003E-5</v>
      </c>
      <c r="T363" s="92">
        <f t="shared" si="6"/>
        <v>2.1259192330633477E-3</v>
      </c>
      <c r="U363" s="92">
        <f>R363/'סכום נכסי הקרן'!$C$42</f>
        <v>5.1836938266834284E-4</v>
      </c>
    </row>
    <row r="364" spans="2:21">
      <c r="B364" s="86" t="s">
        <v>908</v>
      </c>
      <c r="C364" s="88" t="s">
        <v>909</v>
      </c>
      <c r="D364" s="89" t="s">
        <v>28</v>
      </c>
      <c r="E364" s="89" t="s">
        <v>667</v>
      </c>
      <c r="F364" s="88"/>
      <c r="G364" s="89" t="s">
        <v>713</v>
      </c>
      <c r="H364" s="88" t="s">
        <v>686</v>
      </c>
      <c r="I364" s="88" t="s">
        <v>669</v>
      </c>
      <c r="J364" s="102"/>
      <c r="K364" s="91">
        <v>3.9100000000832615</v>
      </c>
      <c r="L364" s="89" t="s">
        <v>134</v>
      </c>
      <c r="M364" s="90">
        <v>8.5000000000000006E-2</v>
      </c>
      <c r="N364" s="90">
        <v>0.10070000000145912</v>
      </c>
      <c r="O364" s="91">
        <v>5542.9700000000012</v>
      </c>
      <c r="P364" s="103">
        <v>93.709289999999996</v>
      </c>
      <c r="Q364" s="91"/>
      <c r="R364" s="91">
        <v>24.260914378000006</v>
      </c>
      <c r="S364" s="92">
        <v>7.3906266666666683E-6</v>
      </c>
      <c r="T364" s="92">
        <f t="shared" si="6"/>
        <v>8.7051259766612052E-4</v>
      </c>
      <c r="U364" s="92">
        <f>R364/'סכום נכסי הקרן'!$C$42</f>
        <v>2.122597466729613E-4</v>
      </c>
    </row>
    <row r="365" spans="2:21">
      <c r="B365" s="86" t="s">
        <v>910</v>
      </c>
      <c r="C365" s="88" t="s">
        <v>911</v>
      </c>
      <c r="D365" s="89" t="s">
        <v>28</v>
      </c>
      <c r="E365" s="89" t="s">
        <v>667</v>
      </c>
      <c r="F365" s="88"/>
      <c r="G365" s="89" t="s">
        <v>713</v>
      </c>
      <c r="H365" s="88" t="s">
        <v>686</v>
      </c>
      <c r="I365" s="88" t="s">
        <v>669</v>
      </c>
      <c r="J365" s="102"/>
      <c r="K365" s="91">
        <v>4.2300000000025024</v>
      </c>
      <c r="L365" s="89" t="s">
        <v>134</v>
      </c>
      <c r="M365" s="90">
        <v>8.5000000000000006E-2</v>
      </c>
      <c r="N365" s="90">
        <v>0.1022000000003504</v>
      </c>
      <c r="O365" s="91">
        <v>5542.9700000000012</v>
      </c>
      <c r="P365" s="103">
        <v>92.598290000000006</v>
      </c>
      <c r="Q365" s="91"/>
      <c r="R365" s="91">
        <v>23.973281478000004</v>
      </c>
      <c r="S365" s="92">
        <v>7.3906266666666683E-6</v>
      </c>
      <c r="T365" s="92">
        <f t="shared" si="6"/>
        <v>8.6019196180499671E-4</v>
      </c>
      <c r="U365" s="92">
        <f>R365/'סכום נכסי הקרן'!$C$42</f>
        <v>2.0974323449466628E-4</v>
      </c>
    </row>
    <row r="366" spans="2:21">
      <c r="B366" s="86" t="s">
        <v>912</v>
      </c>
      <c r="C366" s="88" t="s">
        <v>913</v>
      </c>
      <c r="D366" s="89" t="s">
        <v>28</v>
      </c>
      <c r="E366" s="89" t="s">
        <v>667</v>
      </c>
      <c r="F366" s="88"/>
      <c r="G366" s="89" t="s">
        <v>828</v>
      </c>
      <c r="H366" s="88" t="s">
        <v>907</v>
      </c>
      <c r="I366" s="88" t="s">
        <v>703</v>
      </c>
      <c r="J366" s="102"/>
      <c r="K366" s="91">
        <v>5.9999999999651212</v>
      </c>
      <c r="L366" s="89" t="s">
        <v>131</v>
      </c>
      <c r="M366" s="90">
        <v>4.1250000000000002E-2</v>
      </c>
      <c r="N366" s="90">
        <v>6.5999999999581463E-2</v>
      </c>
      <c r="O366" s="91">
        <v>17751.915722000005</v>
      </c>
      <c r="P366" s="103">
        <v>87.305289999999999</v>
      </c>
      <c r="Q366" s="91"/>
      <c r="R366" s="91">
        <v>57.343938649000009</v>
      </c>
      <c r="S366" s="92">
        <v>3.5503831444000009E-5</v>
      </c>
      <c r="T366" s="92">
        <f t="shared" si="6"/>
        <v>2.0575737672531525E-3</v>
      </c>
      <c r="U366" s="92">
        <f>R366/'סכום נכסי הקרן'!$C$42</f>
        <v>5.0170449889984652E-4</v>
      </c>
    </row>
    <row r="367" spans="2:21">
      <c r="B367" s="86" t="s">
        <v>914</v>
      </c>
      <c r="C367" s="88" t="s">
        <v>915</v>
      </c>
      <c r="D367" s="89" t="s">
        <v>28</v>
      </c>
      <c r="E367" s="89" t="s">
        <v>667</v>
      </c>
      <c r="F367" s="88"/>
      <c r="G367" s="89" t="s">
        <v>734</v>
      </c>
      <c r="H367" s="88" t="s">
        <v>916</v>
      </c>
      <c r="I367" s="88" t="s">
        <v>703</v>
      </c>
      <c r="J367" s="102"/>
      <c r="K367" s="91">
        <v>3.8600000000368273</v>
      </c>
      <c r="L367" s="89" t="s">
        <v>133</v>
      </c>
      <c r="M367" s="90">
        <v>2.6249999999999999E-2</v>
      </c>
      <c r="N367" s="90">
        <v>0.11070000000082025</v>
      </c>
      <c r="O367" s="91">
        <v>10005.060850000002</v>
      </c>
      <c r="P367" s="103">
        <v>74.290149999999997</v>
      </c>
      <c r="Q367" s="91"/>
      <c r="R367" s="91">
        <v>29.868605465000009</v>
      </c>
      <c r="S367" s="92">
        <v>3.8325637032951044E-5</v>
      </c>
      <c r="T367" s="92">
        <f t="shared" si="6"/>
        <v>1.0717237168760448E-3</v>
      </c>
      <c r="U367" s="92">
        <f>R367/'סכום נכסי הקרן'!$C$42</f>
        <v>2.6132166870118483E-4</v>
      </c>
    </row>
    <row r="368" spans="2:21">
      <c r="B368" s="86" t="s">
        <v>917</v>
      </c>
      <c r="C368" s="88" t="s">
        <v>918</v>
      </c>
      <c r="D368" s="89" t="s">
        <v>28</v>
      </c>
      <c r="E368" s="89" t="s">
        <v>667</v>
      </c>
      <c r="F368" s="88"/>
      <c r="G368" s="89" t="s">
        <v>828</v>
      </c>
      <c r="H368" s="88" t="s">
        <v>916</v>
      </c>
      <c r="I368" s="88" t="s">
        <v>703</v>
      </c>
      <c r="J368" s="102"/>
      <c r="K368" s="91">
        <v>5.5899999998845002</v>
      </c>
      <c r="L368" s="89" t="s">
        <v>131</v>
      </c>
      <c r="M368" s="90">
        <v>4.7500000000000001E-2</v>
      </c>
      <c r="N368" s="90">
        <v>7.5899999998844989E-2</v>
      </c>
      <c r="O368" s="91">
        <v>6651.5640000000012</v>
      </c>
      <c r="P368" s="103">
        <v>86.541139999999999</v>
      </c>
      <c r="Q368" s="91"/>
      <c r="R368" s="91">
        <v>21.298455194000002</v>
      </c>
      <c r="S368" s="92">
        <v>2.1808406557377053E-6</v>
      </c>
      <c r="T368" s="92">
        <f t="shared" si="6"/>
        <v>7.6421577803420146E-4</v>
      </c>
      <c r="U368" s="92">
        <f>R368/'סכום נכסי הקרן'!$C$42</f>
        <v>1.8634106833596343E-4</v>
      </c>
    </row>
    <row r="369" spans="2:21">
      <c r="B369" s="86" t="s">
        <v>919</v>
      </c>
      <c r="C369" s="88" t="s">
        <v>920</v>
      </c>
      <c r="D369" s="89" t="s">
        <v>28</v>
      </c>
      <c r="E369" s="89" t="s">
        <v>667</v>
      </c>
      <c r="F369" s="88"/>
      <c r="G369" s="89" t="s">
        <v>828</v>
      </c>
      <c r="H369" s="88" t="s">
        <v>916</v>
      </c>
      <c r="I369" s="88" t="s">
        <v>703</v>
      </c>
      <c r="J369" s="102"/>
      <c r="K369" s="91">
        <v>5.7900000000207275</v>
      </c>
      <c r="L369" s="89" t="s">
        <v>131</v>
      </c>
      <c r="M369" s="90">
        <v>7.3749999999999996E-2</v>
      </c>
      <c r="N369" s="90">
        <v>7.8100000000280417E-2</v>
      </c>
      <c r="O369" s="91">
        <v>11085.940000000002</v>
      </c>
      <c r="P369" s="103">
        <v>99.979600000000005</v>
      </c>
      <c r="Q369" s="91"/>
      <c r="R369" s="91">
        <v>41.009609185000009</v>
      </c>
      <c r="S369" s="92">
        <v>1.0078127272727275E-5</v>
      </c>
      <c r="T369" s="92">
        <f t="shared" si="6"/>
        <v>1.4714771613587344E-3</v>
      </c>
      <c r="U369" s="92">
        <f>R369/'סכום נכסי הקרן'!$C$42</f>
        <v>3.5879477257702748E-4</v>
      </c>
    </row>
    <row r="370" spans="2:21">
      <c r="B370" s="86" t="s">
        <v>921</v>
      </c>
      <c r="C370" s="88" t="s">
        <v>922</v>
      </c>
      <c r="D370" s="89" t="s">
        <v>28</v>
      </c>
      <c r="E370" s="89" t="s">
        <v>667</v>
      </c>
      <c r="F370" s="88"/>
      <c r="G370" s="89" t="s">
        <v>776</v>
      </c>
      <c r="H370" s="88" t="s">
        <v>923</v>
      </c>
      <c r="I370" s="88" t="s">
        <v>669</v>
      </c>
      <c r="J370" s="102"/>
      <c r="K370" s="91">
        <v>2.3500000000008749</v>
      </c>
      <c r="L370" s="89" t="s">
        <v>134</v>
      </c>
      <c r="M370" s="90">
        <v>0.06</v>
      </c>
      <c r="N370" s="90">
        <v>9.9199999999818114E-2</v>
      </c>
      <c r="O370" s="91">
        <v>13136.838900000004</v>
      </c>
      <c r="P370" s="103">
        <v>93.181330000000003</v>
      </c>
      <c r="Q370" s="91"/>
      <c r="R370" s="91">
        <v>57.174420037000012</v>
      </c>
      <c r="S370" s="92">
        <v>1.0509471120000004E-5</v>
      </c>
      <c r="T370" s="92">
        <f t="shared" si="6"/>
        <v>2.0514912229192632E-3</v>
      </c>
      <c r="U370" s="92">
        <f>R370/'סכום נכסי הקרן'!$C$42</f>
        <v>5.0022137352877228E-4</v>
      </c>
    </row>
    <row r="371" spans="2:21">
      <c r="B371" s="86" t="s">
        <v>924</v>
      </c>
      <c r="C371" s="88" t="s">
        <v>925</v>
      </c>
      <c r="D371" s="89" t="s">
        <v>28</v>
      </c>
      <c r="E371" s="89" t="s">
        <v>667</v>
      </c>
      <c r="F371" s="88"/>
      <c r="G371" s="89" t="s">
        <v>776</v>
      </c>
      <c r="H371" s="88" t="s">
        <v>923</v>
      </c>
      <c r="I371" s="88" t="s">
        <v>669</v>
      </c>
      <c r="J371" s="102"/>
      <c r="K371" s="91">
        <v>2.4100000000088624</v>
      </c>
      <c r="L371" s="89" t="s">
        <v>133</v>
      </c>
      <c r="M371" s="90">
        <v>0.05</v>
      </c>
      <c r="N371" s="90">
        <v>7.3900000000004656E-2</v>
      </c>
      <c r="O371" s="91">
        <v>5542.9700000000012</v>
      </c>
      <c r="P371" s="103">
        <v>96.246080000000006</v>
      </c>
      <c r="Q371" s="91"/>
      <c r="R371" s="91">
        <v>21.438261341000004</v>
      </c>
      <c r="S371" s="92">
        <v>5.5429700000000014E-6</v>
      </c>
      <c r="T371" s="92">
        <f t="shared" si="6"/>
        <v>7.6923220117054562E-4</v>
      </c>
      <c r="U371" s="92">
        <f>R371/'סכום נכסי הקרן'!$C$42</f>
        <v>1.8756423811774434E-4</v>
      </c>
    </row>
    <row r="372" spans="2:21">
      <c r="B372" s="86" t="s">
        <v>926</v>
      </c>
      <c r="C372" s="88" t="s">
        <v>927</v>
      </c>
      <c r="D372" s="89" t="s">
        <v>28</v>
      </c>
      <c r="E372" s="89" t="s">
        <v>667</v>
      </c>
      <c r="F372" s="88"/>
      <c r="G372" s="89" t="s">
        <v>769</v>
      </c>
      <c r="H372" s="88" t="s">
        <v>916</v>
      </c>
      <c r="I372" s="88" t="s">
        <v>703</v>
      </c>
      <c r="J372" s="102"/>
      <c r="K372" s="91">
        <v>6.3200000000671492</v>
      </c>
      <c r="L372" s="89" t="s">
        <v>131</v>
      </c>
      <c r="M372" s="90">
        <v>5.1249999999999997E-2</v>
      </c>
      <c r="N372" s="90">
        <v>8.1600000000726161E-2</v>
      </c>
      <c r="O372" s="91">
        <v>16628.910000000003</v>
      </c>
      <c r="P372" s="103">
        <v>83.262169999999998</v>
      </c>
      <c r="Q372" s="91"/>
      <c r="R372" s="91">
        <v>51.228685808000009</v>
      </c>
      <c r="S372" s="92">
        <v>8.3144550000000017E-6</v>
      </c>
      <c r="T372" s="92">
        <f t="shared" si="6"/>
        <v>1.8381506839735156E-3</v>
      </c>
      <c r="U372" s="92">
        <f>R372/'סכום נכסי הקרן'!$C$42</f>
        <v>4.4820189802307074E-4</v>
      </c>
    </row>
    <row r="373" spans="2:21">
      <c r="B373" s="86" t="s">
        <v>928</v>
      </c>
      <c r="C373" s="88" t="s">
        <v>929</v>
      </c>
      <c r="D373" s="89" t="s">
        <v>28</v>
      </c>
      <c r="E373" s="89" t="s">
        <v>667</v>
      </c>
      <c r="F373" s="88"/>
      <c r="G373" s="89" t="s">
        <v>734</v>
      </c>
      <c r="H373" s="88" t="s">
        <v>930</v>
      </c>
      <c r="I373" s="88" t="s">
        <v>703</v>
      </c>
      <c r="J373" s="102"/>
      <c r="K373" s="91">
        <v>2.9199999999967119</v>
      </c>
      <c r="L373" s="89" t="s">
        <v>133</v>
      </c>
      <c r="M373" s="90">
        <v>3.6249999999999998E-2</v>
      </c>
      <c r="N373" s="90">
        <v>0.45069999999992605</v>
      </c>
      <c r="O373" s="91">
        <v>17183.207000000002</v>
      </c>
      <c r="P373" s="103">
        <v>35.236699999999999</v>
      </c>
      <c r="Q373" s="91"/>
      <c r="R373" s="91">
        <v>24.331193174000003</v>
      </c>
      <c r="S373" s="92">
        <v>4.9094877142857148E-5</v>
      </c>
      <c r="T373" s="92">
        <f t="shared" si="6"/>
        <v>8.7303429063752323E-4</v>
      </c>
      <c r="U373" s="92">
        <f>R373/'סכום נכסי הקרן'!$C$42</f>
        <v>2.1287461877559594E-4</v>
      </c>
    </row>
    <row r="374" spans="2:21">
      <c r="B374" s="86" t="s">
        <v>931</v>
      </c>
      <c r="C374" s="88" t="s">
        <v>932</v>
      </c>
      <c r="D374" s="89" t="s">
        <v>28</v>
      </c>
      <c r="E374" s="89" t="s">
        <v>667</v>
      </c>
      <c r="F374" s="88"/>
      <c r="G374" s="89" t="s">
        <v>545</v>
      </c>
      <c r="H374" s="88" t="s">
        <v>534</v>
      </c>
      <c r="I374" s="88"/>
      <c r="J374" s="102"/>
      <c r="K374" s="91">
        <v>3.8200000000143741</v>
      </c>
      <c r="L374" s="89" t="s">
        <v>131</v>
      </c>
      <c r="M374" s="90">
        <v>2.5000000000000001E-2</v>
      </c>
      <c r="N374" s="90">
        <v>3.0999999999873173E-3</v>
      </c>
      <c r="O374" s="91">
        <v>5849.6872500000009</v>
      </c>
      <c r="P374" s="103">
        <v>109.28883</v>
      </c>
      <c r="Q374" s="91"/>
      <c r="R374" s="91">
        <v>23.654303313</v>
      </c>
      <c r="S374" s="92">
        <v>1.3564492173913045E-5</v>
      </c>
      <c r="T374" s="92">
        <f t="shared" si="6"/>
        <v>8.4874661779666359E-4</v>
      </c>
      <c r="U374" s="92">
        <f>R374/'סכום נכסי הקרן'!$C$42</f>
        <v>2.0695248129211989E-4</v>
      </c>
    </row>
    <row r="375" spans="2:21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</row>
    <row r="376" spans="2:21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</row>
    <row r="377" spans="2:21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</row>
    <row r="378" spans="2:21">
      <c r="B378" s="96" t="s">
        <v>220</v>
      </c>
      <c r="C378" s="106"/>
      <c r="D378" s="106"/>
      <c r="E378" s="106"/>
      <c r="F378" s="106"/>
      <c r="G378" s="106"/>
      <c r="H378" s="106"/>
      <c r="I378" s="106"/>
      <c r="J378" s="106"/>
      <c r="K378" s="106"/>
      <c r="L378" s="95"/>
      <c r="M378" s="95"/>
      <c r="N378" s="95"/>
      <c r="O378" s="95"/>
      <c r="P378" s="95"/>
      <c r="Q378" s="95"/>
      <c r="R378" s="95"/>
      <c r="S378" s="95"/>
      <c r="T378" s="95"/>
      <c r="U378" s="95"/>
    </row>
    <row r="379" spans="2:21">
      <c r="B379" s="96" t="s">
        <v>111</v>
      </c>
      <c r="C379" s="106"/>
      <c r="D379" s="106"/>
      <c r="E379" s="106"/>
      <c r="F379" s="106"/>
      <c r="G379" s="106"/>
      <c r="H379" s="106"/>
      <c r="I379" s="106"/>
      <c r="J379" s="106"/>
      <c r="K379" s="106"/>
      <c r="L379" s="95"/>
      <c r="M379" s="95"/>
      <c r="N379" s="95"/>
      <c r="O379" s="95"/>
      <c r="P379" s="95"/>
      <c r="Q379" s="95"/>
      <c r="R379" s="95"/>
      <c r="S379" s="95"/>
      <c r="T379" s="95"/>
      <c r="U379" s="95"/>
    </row>
    <row r="380" spans="2:21">
      <c r="B380" s="96" t="s">
        <v>203</v>
      </c>
      <c r="C380" s="106"/>
      <c r="D380" s="106"/>
      <c r="E380" s="106"/>
      <c r="F380" s="106"/>
      <c r="G380" s="106"/>
      <c r="H380" s="106"/>
      <c r="I380" s="106"/>
      <c r="J380" s="106"/>
      <c r="K380" s="106"/>
      <c r="L380" s="95"/>
      <c r="M380" s="95"/>
      <c r="N380" s="95"/>
      <c r="O380" s="95"/>
      <c r="P380" s="95"/>
      <c r="Q380" s="95"/>
      <c r="R380" s="95"/>
      <c r="S380" s="95"/>
      <c r="T380" s="95"/>
      <c r="U380" s="95"/>
    </row>
    <row r="381" spans="2:21">
      <c r="B381" s="96" t="s">
        <v>211</v>
      </c>
      <c r="C381" s="106"/>
      <c r="D381" s="106"/>
      <c r="E381" s="106"/>
      <c r="F381" s="106"/>
      <c r="G381" s="106"/>
      <c r="H381" s="106"/>
      <c r="I381" s="106"/>
      <c r="J381" s="106"/>
      <c r="K381" s="106"/>
      <c r="L381" s="95"/>
      <c r="M381" s="95"/>
      <c r="N381" s="95"/>
      <c r="O381" s="95"/>
      <c r="P381" s="95"/>
      <c r="Q381" s="95"/>
      <c r="R381" s="95"/>
      <c r="S381" s="95"/>
      <c r="T381" s="95"/>
      <c r="U381" s="95"/>
    </row>
    <row r="382" spans="2:21">
      <c r="B382" s="145" t="s">
        <v>216</v>
      </c>
      <c r="C382" s="145"/>
      <c r="D382" s="145"/>
      <c r="E382" s="145"/>
      <c r="F382" s="145"/>
      <c r="G382" s="145"/>
      <c r="H382" s="145"/>
      <c r="I382" s="145"/>
      <c r="J382" s="145"/>
      <c r="K382" s="145"/>
      <c r="L382" s="95"/>
      <c r="M382" s="95"/>
      <c r="N382" s="95"/>
      <c r="O382" s="95"/>
      <c r="P382" s="95"/>
      <c r="Q382" s="95"/>
      <c r="R382" s="95"/>
      <c r="S382" s="95"/>
      <c r="T382" s="95"/>
      <c r="U382" s="95"/>
    </row>
    <row r="383" spans="2:21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</row>
    <row r="384" spans="2:21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</row>
    <row r="385" spans="2:21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</row>
    <row r="386" spans="2:21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</row>
    <row r="452" spans="2:21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</row>
    <row r="453" spans="2:21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</row>
    <row r="454" spans="2:21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</row>
    <row r="455" spans="2:21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</row>
    <row r="456" spans="2:21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</row>
    <row r="457" spans="2:21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</row>
    <row r="458" spans="2:21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</row>
    <row r="459" spans="2:21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</row>
    <row r="460" spans="2:21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</row>
    <row r="461" spans="2:21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</row>
    <row r="462" spans="2:21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</row>
    <row r="463" spans="2:21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</row>
    <row r="464" spans="2:21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</row>
    <row r="465" spans="2:21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</row>
    <row r="466" spans="2:21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</row>
    <row r="467" spans="2:21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</row>
    <row r="468" spans="2:21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</row>
    <row r="469" spans="2:21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</row>
    <row r="470" spans="2:21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</row>
    <row r="471" spans="2:21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</row>
    <row r="472" spans="2:21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2:21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2:21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</row>
    <row r="475" spans="2:21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</row>
    <row r="476" spans="2:21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</row>
    <row r="477" spans="2:21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</row>
    <row r="478" spans="2:21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</row>
    <row r="479" spans="2:21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</row>
    <row r="480" spans="2:21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</row>
    <row r="481" spans="2:21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</row>
    <row r="482" spans="2:21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</row>
    <row r="483" spans="2:21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</row>
    <row r="484" spans="2:21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</row>
    <row r="485" spans="2:21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</row>
    <row r="486" spans="2:21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</row>
    <row r="487" spans="2:21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</row>
    <row r="488" spans="2:21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</row>
    <row r="489" spans="2:21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</row>
    <row r="490" spans="2:21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</row>
    <row r="491" spans="2:21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</row>
    <row r="492" spans="2:21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</row>
    <row r="493" spans="2:21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</row>
    <row r="494" spans="2:21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</row>
    <row r="495" spans="2:21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</row>
    <row r="496" spans="2:21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</row>
    <row r="497" spans="2:21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</row>
    <row r="498" spans="2:21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</row>
    <row r="499" spans="2:21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</row>
    <row r="500" spans="2:21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</row>
    <row r="501" spans="2:21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</row>
    <row r="502" spans="2:21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</row>
    <row r="503" spans="2:21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</row>
    <row r="504" spans="2:21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</row>
    <row r="505" spans="2:21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</row>
    <row r="506" spans="2:21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</row>
    <row r="507" spans="2:21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</row>
    <row r="508" spans="2:21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</row>
    <row r="509" spans="2:21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</row>
    <row r="510" spans="2:21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</row>
    <row r="511" spans="2:21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</row>
    <row r="512" spans="2:21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</row>
    <row r="513" spans="2:21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</row>
    <row r="514" spans="2:21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2:21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2:21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</row>
    <row r="517" spans="2:21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</row>
    <row r="518" spans="2:21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</row>
    <row r="519" spans="2:21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</row>
    <row r="520" spans="2:21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</row>
    <row r="521" spans="2:21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</row>
    <row r="522" spans="2:21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</row>
    <row r="523" spans="2:21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</row>
    <row r="524" spans="2:2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</row>
    <row r="525" spans="2:21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</row>
    <row r="526" spans="2:21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</row>
    <row r="527" spans="2:21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2:21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2:21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</row>
    <row r="530" spans="2:21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</row>
    <row r="531" spans="2:21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</row>
    <row r="532" spans="2:21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</row>
    <row r="533" spans="2:21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</row>
    <row r="534" spans="2:21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</row>
    <row r="535" spans="2:21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</row>
    <row r="536" spans="2:21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</row>
    <row r="537" spans="2:21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</row>
    <row r="538" spans="2:21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</row>
    <row r="539" spans="2:21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</row>
    <row r="540" spans="2:21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</row>
    <row r="541" spans="2:21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</row>
    <row r="542" spans="2:21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</row>
    <row r="543" spans="2:21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</row>
    <row r="544" spans="2:21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</row>
    <row r="545" spans="2:21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</row>
    <row r="546" spans="2:21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</row>
    <row r="547" spans="2:21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</row>
    <row r="548" spans="2:21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</row>
    <row r="549" spans="2:21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</row>
    <row r="550" spans="2:21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</row>
    <row r="551" spans="2:21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</row>
    <row r="552" spans="2:21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</row>
    <row r="553" spans="2:21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</row>
    <row r="554" spans="2:21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</row>
    <row r="555" spans="2:21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</row>
    <row r="556" spans="2:21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</row>
    <row r="557" spans="2:21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</row>
    <row r="558" spans="2:21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</row>
    <row r="559" spans="2:21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</row>
    <row r="560" spans="2:21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</row>
    <row r="561" spans="2:21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</row>
    <row r="562" spans="2:21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</row>
    <row r="563" spans="2:21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2:21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2:21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</row>
    <row r="566" spans="2:21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</row>
    <row r="567" spans="2:21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</row>
    <row r="568" spans="2:21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</row>
    <row r="569" spans="2:21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</row>
    <row r="570" spans="2:21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</row>
    <row r="571" spans="2:21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</row>
    <row r="572" spans="2:21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</row>
    <row r="573" spans="2:21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</row>
    <row r="574" spans="2:21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</row>
    <row r="575" spans="2:21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</row>
    <row r="576" spans="2:21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</row>
    <row r="577" spans="2:21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</row>
    <row r="578" spans="2:21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2:21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2:21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</row>
    <row r="581" spans="2:21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</row>
    <row r="582" spans="2:21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</row>
    <row r="583" spans="2:21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</row>
    <row r="584" spans="2:21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</row>
    <row r="585" spans="2:21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</row>
    <row r="586" spans="2:21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</row>
    <row r="587" spans="2:21">
      <c r="B587" s="94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</row>
    <row r="588" spans="2:21">
      <c r="B588" s="94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</row>
    <row r="589" spans="2:21">
      <c r="B589" s="94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</row>
    <row r="590" spans="2:21">
      <c r="B590" s="94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</row>
    <row r="591" spans="2:21">
      <c r="B591" s="94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</row>
    <row r="592" spans="2:21">
      <c r="B592" s="94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</row>
    <row r="593" spans="2:21">
      <c r="B593" s="94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</row>
    <row r="594" spans="2:21">
      <c r="B594" s="94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</row>
    <row r="595" spans="2:21">
      <c r="B595" s="94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</row>
    <row r="596" spans="2:21">
      <c r="B596" s="94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</row>
    <row r="597" spans="2:21">
      <c r="B597" s="94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</row>
    <row r="598" spans="2:21">
      <c r="B598" s="94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</row>
    <row r="599" spans="2:21">
      <c r="B599" s="94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</row>
    <row r="600" spans="2:21">
      <c r="B600" s="94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</row>
    <row r="601" spans="2:21">
      <c r="B601" s="94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</row>
    <row r="602" spans="2:21">
      <c r="B602" s="94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</row>
    <row r="603" spans="2:21">
      <c r="B603" s="94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</row>
    <row r="604" spans="2:21">
      <c r="B604" s="94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2:21">
      <c r="B605" s="94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2:21">
      <c r="B606" s="94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</row>
    <row r="607" spans="2:21">
      <c r="B607" s="94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</row>
    <row r="608" spans="2:21">
      <c r="B608" s="94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</row>
    <row r="609" spans="2:21">
      <c r="B609" s="94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</row>
    <row r="610" spans="2:21">
      <c r="B610" s="94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</row>
    <row r="611" spans="2:21">
      <c r="B611" s="94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</row>
    <row r="612" spans="2:21">
      <c r="B612" s="94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</row>
    <row r="613" spans="2:21">
      <c r="B613" s="94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</row>
    <row r="614" spans="2:21">
      <c r="B614" s="94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</row>
    <row r="615" spans="2:21">
      <c r="B615" s="94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</row>
    <row r="616" spans="2:21">
      <c r="B616" s="94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</row>
    <row r="617" spans="2:21">
      <c r="B617" s="94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</row>
    <row r="618" spans="2:21">
      <c r="B618" s="94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</row>
    <row r="619" spans="2:21">
      <c r="B619" s="94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</row>
    <row r="620" spans="2:21">
      <c r="B620" s="94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</row>
    <row r="621" spans="2:21">
      <c r="B621" s="94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</row>
    <row r="622" spans="2:21">
      <c r="B622" s="94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</row>
    <row r="623" spans="2:21">
      <c r="B623" s="94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</row>
    <row r="624" spans="2:21">
      <c r="B624" s="94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</row>
    <row r="625" spans="2:21">
      <c r="B625" s="94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</row>
    <row r="626" spans="2:21">
      <c r="B626" s="94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</row>
    <row r="627" spans="2:21">
      <c r="B627" s="94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</row>
    <row r="628" spans="2:21">
      <c r="B628" s="94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</row>
    <row r="629" spans="2:21">
      <c r="B629" s="94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</row>
    <row r="630" spans="2:21">
      <c r="B630" s="94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</row>
    <row r="631" spans="2:21">
      <c r="B631" s="94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</row>
    <row r="632" spans="2:21">
      <c r="B632" s="94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</row>
    <row r="633" spans="2:21">
      <c r="B633" s="94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</row>
    <row r="634" spans="2:21">
      <c r="B634" s="94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</row>
    <row r="635" spans="2:21">
      <c r="B635" s="94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</row>
    <row r="636" spans="2:21">
      <c r="B636" s="94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</row>
    <row r="637" spans="2:21">
      <c r="B637" s="94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</row>
    <row r="638" spans="2:21">
      <c r="B638" s="94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</row>
    <row r="639" spans="2:21">
      <c r="B639" s="94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</row>
    <row r="640" spans="2:21">
      <c r="B640" s="94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</row>
    <row r="641" spans="2:21">
      <c r="B641" s="94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</row>
    <row r="642" spans="2:21">
      <c r="B642" s="94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</row>
    <row r="643" spans="2:21">
      <c r="B643" s="94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2:21">
      <c r="B644" s="94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2:21">
      <c r="B645" s="94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</row>
    <row r="646" spans="2:21">
      <c r="B646" s="94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</row>
    <row r="647" spans="2:21">
      <c r="B647" s="94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</row>
    <row r="648" spans="2:21">
      <c r="B648" s="94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</row>
    <row r="649" spans="2:21">
      <c r="B649" s="94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</row>
    <row r="650" spans="2:21">
      <c r="B650" s="94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</row>
    <row r="651" spans="2:21">
      <c r="B651" s="94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</row>
    <row r="652" spans="2:21">
      <c r="B652" s="94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</row>
    <row r="653" spans="2:21">
      <c r="B653" s="94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</row>
    <row r="654" spans="2:21">
      <c r="B654" s="94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</row>
    <row r="655" spans="2:21">
      <c r="B655" s="94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</row>
    <row r="656" spans="2:21">
      <c r="B656" s="94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</row>
    <row r="657" spans="2:21">
      <c r="B657" s="94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</row>
    <row r="658" spans="2:21">
      <c r="B658" s="94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</row>
    <row r="659" spans="2:21">
      <c r="B659" s="94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</row>
    <row r="660" spans="2:21">
      <c r="B660" s="94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</row>
    <row r="661" spans="2:21">
      <c r="B661" s="94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</row>
    <row r="662" spans="2:21">
      <c r="B662" s="94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</row>
    <row r="663" spans="2:21">
      <c r="B663" s="94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</row>
    <row r="664" spans="2:21">
      <c r="B664" s="94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</row>
    <row r="665" spans="2:21">
      <c r="B665" s="94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</row>
    <row r="666" spans="2:21">
      <c r="B666" s="94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</row>
    <row r="667" spans="2:21">
      <c r="B667" s="94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</row>
    <row r="668" spans="2:21">
      <c r="B668" s="94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</row>
    <row r="669" spans="2:21">
      <c r="B669" s="94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</row>
    <row r="670" spans="2:21">
      <c r="B670" s="94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</row>
    <row r="671" spans="2:21">
      <c r="B671" s="94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</row>
    <row r="672" spans="2:21">
      <c r="B672" s="94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</row>
    <row r="673" spans="2:21">
      <c r="B673" s="94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</row>
    <row r="674" spans="2:21">
      <c r="B674" s="94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</row>
    <row r="675" spans="2:21">
      <c r="B675" s="94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</row>
    <row r="676" spans="2:21">
      <c r="B676" s="94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2:21">
      <c r="B677" s="94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2:21">
      <c r="B678" s="94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</row>
    <row r="679" spans="2:21">
      <c r="B679" s="94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</row>
    <row r="680" spans="2:21">
      <c r="B680" s="94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</row>
    <row r="681" spans="2:21">
      <c r="B681" s="94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</row>
    <row r="682" spans="2:21">
      <c r="B682" s="94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</row>
    <row r="683" spans="2:21">
      <c r="B683" s="94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</row>
    <row r="684" spans="2:21">
      <c r="B684" s="94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</row>
    <row r="685" spans="2:21">
      <c r="B685" s="94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</row>
    <row r="686" spans="2:21">
      <c r="B686" s="94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</row>
    <row r="687" spans="2:21">
      <c r="B687" s="94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</row>
    <row r="688" spans="2:21">
      <c r="B688" s="94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</row>
    <row r="689" spans="2:21">
      <c r="B689" s="94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</row>
    <row r="690" spans="2:21">
      <c r="B690" s="94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</row>
    <row r="691" spans="2:21">
      <c r="B691" s="94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</row>
    <row r="692" spans="2:21">
      <c r="B692" s="94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</row>
    <row r="693" spans="2:21">
      <c r="B693" s="94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</row>
    <row r="694" spans="2:21">
      <c r="B694" s="94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</row>
    <row r="695" spans="2:21">
      <c r="B695" s="94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</row>
    <row r="696" spans="2:21">
      <c r="B696" s="94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</row>
    <row r="697" spans="2:21">
      <c r="B697" s="94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</row>
    <row r="698" spans="2:21">
      <c r="B698" s="94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</row>
    <row r="699" spans="2:21">
      <c r="B699" s="94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</row>
    <row r="700" spans="2:21">
      <c r="B700" s="94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</row>
    <row r="701" spans="2:21">
      <c r="B701" s="94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</row>
    <row r="702" spans="2:21">
      <c r="B702" s="94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</row>
    <row r="703" spans="2:21">
      <c r="B703" s="94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</row>
    <row r="704" spans="2:21">
      <c r="B704" s="94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</row>
    <row r="705" spans="2:21">
      <c r="B705" s="94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</row>
    <row r="706" spans="2:21">
      <c r="B706" s="94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</row>
    <row r="707" spans="2:21">
      <c r="B707" s="94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</row>
    <row r="708" spans="2:21">
      <c r="B708" s="94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</row>
    <row r="709" spans="2:21">
      <c r="B709" s="94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</row>
    <row r="710" spans="2:21">
      <c r="B710" s="94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</row>
    <row r="711" spans="2:21">
      <c r="B711" s="94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</row>
    <row r="712" spans="2:21">
      <c r="B712" s="94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</row>
    <row r="713" spans="2:21">
      <c r="B713" s="94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</row>
    <row r="714" spans="2:21">
      <c r="B714" s="94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</row>
    <row r="715" spans="2:21">
      <c r="B715" s="94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</row>
    <row r="716" spans="2:21">
      <c r="B716" s="94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</row>
    <row r="717" spans="2:21">
      <c r="B717" s="94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</row>
    <row r="718" spans="2:21">
      <c r="B718" s="94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</row>
    <row r="719" spans="2:21">
      <c r="B719" s="94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</row>
    <row r="720" spans="2:21">
      <c r="B720" s="94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</row>
    <row r="721" spans="2:21">
      <c r="B721" s="94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</row>
    <row r="722" spans="2:21">
      <c r="B722" s="94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</row>
    <row r="723" spans="2:21">
      <c r="B723" s="94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</row>
    <row r="724" spans="2:21">
      <c r="B724" s="94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</row>
    <row r="725" spans="2:21">
      <c r="B725" s="94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</row>
    <row r="726" spans="2:21">
      <c r="B726" s="94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</row>
    <row r="727" spans="2:21">
      <c r="B727" s="94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</row>
    <row r="728" spans="2:21">
      <c r="B728" s="94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</row>
    <row r="729" spans="2:21">
      <c r="B729" s="94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</row>
    <row r="730" spans="2:21">
      <c r="B730" s="94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</row>
    <row r="731" spans="2:21">
      <c r="B731" s="94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</row>
    <row r="732" spans="2:21">
      <c r="B732" s="94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</row>
    <row r="733" spans="2:21">
      <c r="B733" s="94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3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3.140625" style="1" bestFit="1" customWidth="1"/>
    <col min="11" max="11" width="9.71093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46" t="s" vm="1">
        <v>229</v>
      </c>
    </row>
    <row r="2" spans="2:15">
      <c r="B2" s="46" t="s">
        <v>144</v>
      </c>
      <c r="C2" s="46" t="s">
        <v>230</v>
      </c>
    </row>
    <row r="3" spans="2:15">
      <c r="B3" s="46" t="s">
        <v>146</v>
      </c>
      <c r="C3" s="46" t="s">
        <v>231</v>
      </c>
    </row>
    <row r="4" spans="2:15">
      <c r="B4" s="46" t="s">
        <v>147</v>
      </c>
      <c r="C4" s="46">
        <v>9455</v>
      </c>
    </row>
    <row r="6" spans="2:15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ht="26.25" customHeight="1">
      <c r="B7" s="136" t="s">
        <v>91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s="3" customFormat="1" ht="63">
      <c r="B8" s="21" t="s">
        <v>114</v>
      </c>
      <c r="C8" s="29" t="s">
        <v>46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102</v>
      </c>
      <c r="I8" s="12" t="s">
        <v>205</v>
      </c>
      <c r="J8" s="12" t="s">
        <v>204</v>
      </c>
      <c r="K8" s="29" t="s">
        <v>219</v>
      </c>
      <c r="L8" s="12" t="s">
        <v>62</v>
      </c>
      <c r="M8" s="12" t="s">
        <v>59</v>
      </c>
      <c r="N8" s="12" t="s">
        <v>148</v>
      </c>
      <c r="O8" s="13" t="s">
        <v>150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9"/>
      <c r="K11" s="77">
        <v>2.0537137180000005</v>
      </c>
      <c r="L11" s="77">
        <f>L12+L187</f>
        <v>9612.6000591299999</v>
      </c>
      <c r="M11" s="78"/>
      <c r="N11" s="78">
        <f t="shared" ref="N11:N47" si="0">IFERROR(L11/$L$11,0)</f>
        <v>1</v>
      </c>
      <c r="O11" s="78">
        <f>L11/'סכום נכסי הקרן'!$C$42</f>
        <v>8.4101036821169803E-2</v>
      </c>
    </row>
    <row r="12" spans="2:15">
      <c r="B12" s="79" t="s">
        <v>197</v>
      </c>
      <c r="C12" s="80"/>
      <c r="D12" s="81"/>
      <c r="E12" s="81"/>
      <c r="F12" s="80"/>
      <c r="G12" s="81"/>
      <c r="H12" s="81"/>
      <c r="I12" s="83"/>
      <c r="J12" s="101"/>
      <c r="K12" s="83">
        <v>1.8032420910000002</v>
      </c>
      <c r="L12" s="83">
        <f>L13+L49+L115</f>
        <v>7219.1874937719995</v>
      </c>
      <c r="M12" s="84"/>
      <c r="N12" s="84">
        <f t="shared" si="0"/>
        <v>0.75101298809527095</v>
      </c>
      <c r="O12" s="84">
        <f>L12/'סכום נכסי הקרן'!$C$42</f>
        <v>6.3160970964977137E-2</v>
      </c>
    </row>
    <row r="13" spans="2:15">
      <c r="B13" s="85" t="s">
        <v>934</v>
      </c>
      <c r="C13" s="80"/>
      <c r="D13" s="81"/>
      <c r="E13" s="81"/>
      <c r="F13" s="80"/>
      <c r="G13" s="81"/>
      <c r="H13" s="81"/>
      <c r="I13" s="83"/>
      <c r="J13" s="101"/>
      <c r="K13" s="83">
        <v>1.6860407940000002</v>
      </c>
      <c r="L13" s="83">
        <v>4446.417357848999</v>
      </c>
      <c r="M13" s="84"/>
      <c r="N13" s="84">
        <f t="shared" si="0"/>
        <v>0.4625613601416626</v>
      </c>
      <c r="O13" s="84">
        <f>L13/'סכום נכסי הקרן'!$C$42</f>
        <v>3.890188998132435E-2</v>
      </c>
    </row>
    <row r="14" spans="2:15">
      <c r="B14" s="86" t="s">
        <v>935</v>
      </c>
      <c r="C14" s="88" t="s">
        <v>936</v>
      </c>
      <c r="D14" s="89" t="s">
        <v>119</v>
      </c>
      <c r="E14" s="89" t="s">
        <v>316</v>
      </c>
      <c r="F14" s="88" t="s">
        <v>515</v>
      </c>
      <c r="G14" s="89" t="s">
        <v>340</v>
      </c>
      <c r="H14" s="89" t="s">
        <v>132</v>
      </c>
      <c r="I14" s="91">
        <v>4156.2136659999996</v>
      </c>
      <c r="J14" s="103">
        <v>2442</v>
      </c>
      <c r="K14" s="91"/>
      <c r="L14" s="91">
        <v>101.494737714</v>
      </c>
      <c r="M14" s="92">
        <v>1.851959386818361E-5</v>
      </c>
      <c r="N14" s="92">
        <f t="shared" si="0"/>
        <v>1.055851040193863E-2</v>
      </c>
      <c r="O14" s="92">
        <f>L14/'סכום נכסי הקרן'!$C$42</f>
        <v>8.8798167209014518E-4</v>
      </c>
    </row>
    <row r="15" spans="2:15">
      <c r="B15" s="86" t="s">
        <v>937</v>
      </c>
      <c r="C15" s="88" t="s">
        <v>938</v>
      </c>
      <c r="D15" s="89" t="s">
        <v>119</v>
      </c>
      <c r="E15" s="89" t="s">
        <v>316</v>
      </c>
      <c r="F15" s="88" t="s">
        <v>933</v>
      </c>
      <c r="G15" s="89" t="s">
        <v>545</v>
      </c>
      <c r="H15" s="89" t="s">
        <v>132</v>
      </c>
      <c r="I15" s="91">
        <v>507.16924100000006</v>
      </c>
      <c r="J15" s="103">
        <v>29830</v>
      </c>
      <c r="K15" s="91"/>
      <c r="L15" s="91">
        <v>151.28858482900003</v>
      </c>
      <c r="M15" s="92">
        <v>9.041107786131605E-6</v>
      </c>
      <c r="N15" s="92">
        <f t="shared" si="0"/>
        <v>1.5738570615481593E-2</v>
      </c>
      <c r="O15" s="92">
        <f>L15/'סכום נכסי הקרן'!$C$42</f>
        <v>1.3236301068451984E-3</v>
      </c>
    </row>
    <row r="16" spans="2:15">
      <c r="B16" s="86" t="s">
        <v>939</v>
      </c>
      <c r="C16" s="88" t="s">
        <v>940</v>
      </c>
      <c r="D16" s="89" t="s">
        <v>119</v>
      </c>
      <c r="E16" s="89" t="s">
        <v>316</v>
      </c>
      <c r="F16" s="88" t="s">
        <v>554</v>
      </c>
      <c r="G16" s="89" t="s">
        <v>417</v>
      </c>
      <c r="H16" s="89" t="s">
        <v>132</v>
      </c>
      <c r="I16" s="91">
        <v>15720.465588000003</v>
      </c>
      <c r="J16" s="103">
        <v>2010</v>
      </c>
      <c r="K16" s="91"/>
      <c r="L16" s="91">
        <v>315.98135830900003</v>
      </c>
      <c r="M16" s="92">
        <v>1.2192533017855769E-5</v>
      </c>
      <c r="N16" s="92">
        <f t="shared" si="0"/>
        <v>3.2871580671754101E-2</v>
      </c>
      <c r="O16" s="92">
        <f>L16/'סכום נכסי הקרן'!$C$42</f>
        <v>2.7645340164452453E-3</v>
      </c>
    </row>
    <row r="17" spans="2:15">
      <c r="B17" s="86" t="s">
        <v>941</v>
      </c>
      <c r="C17" s="88" t="s">
        <v>942</v>
      </c>
      <c r="D17" s="89" t="s">
        <v>119</v>
      </c>
      <c r="E17" s="89" t="s">
        <v>316</v>
      </c>
      <c r="F17" s="88" t="s">
        <v>658</v>
      </c>
      <c r="G17" s="89" t="s">
        <v>552</v>
      </c>
      <c r="H17" s="89" t="s">
        <v>132</v>
      </c>
      <c r="I17" s="91">
        <v>397.30870399999998</v>
      </c>
      <c r="J17" s="103">
        <v>77200</v>
      </c>
      <c r="K17" s="91">
        <v>0.73843165100000008</v>
      </c>
      <c r="L17" s="91">
        <v>307.46075124000009</v>
      </c>
      <c r="M17" s="92">
        <v>8.9589577332263484E-6</v>
      </c>
      <c r="N17" s="92">
        <f t="shared" si="0"/>
        <v>3.198518084063795E-2</v>
      </c>
      <c r="O17" s="92">
        <f>L17/'סכום נכסי הקרן'!$C$42</f>
        <v>2.6899868716102671E-3</v>
      </c>
    </row>
    <row r="18" spans="2:15">
      <c r="B18" s="86" t="s">
        <v>943</v>
      </c>
      <c r="C18" s="88" t="s">
        <v>944</v>
      </c>
      <c r="D18" s="89" t="s">
        <v>119</v>
      </c>
      <c r="E18" s="89" t="s">
        <v>316</v>
      </c>
      <c r="F18" s="88" t="s">
        <v>945</v>
      </c>
      <c r="G18" s="89" t="s">
        <v>332</v>
      </c>
      <c r="H18" s="89" t="s">
        <v>132</v>
      </c>
      <c r="I18" s="91">
        <v>321.25513300000006</v>
      </c>
      <c r="J18" s="103">
        <v>2886</v>
      </c>
      <c r="K18" s="91"/>
      <c r="L18" s="91">
        <v>9.2714231490000021</v>
      </c>
      <c r="M18" s="92">
        <v>1.7875067863662616E-6</v>
      </c>
      <c r="N18" s="92">
        <f t="shared" si="0"/>
        <v>9.6450732288545077E-4</v>
      </c>
      <c r="O18" s="92">
        <f>L18/'סכום נכסי הקרן'!$C$42</f>
        <v>8.1116065876277212E-5</v>
      </c>
    </row>
    <row r="19" spans="2:15">
      <c r="B19" s="86" t="s">
        <v>946</v>
      </c>
      <c r="C19" s="88" t="s">
        <v>947</v>
      </c>
      <c r="D19" s="89" t="s">
        <v>119</v>
      </c>
      <c r="E19" s="89" t="s">
        <v>316</v>
      </c>
      <c r="F19" s="88" t="s">
        <v>601</v>
      </c>
      <c r="G19" s="89" t="s">
        <v>478</v>
      </c>
      <c r="H19" s="89" t="s">
        <v>132</v>
      </c>
      <c r="I19" s="91">
        <v>96.110952000000012</v>
      </c>
      <c r="J19" s="103">
        <v>152880</v>
      </c>
      <c r="K19" s="91"/>
      <c r="L19" s="91">
        <v>146.93442402100004</v>
      </c>
      <c r="M19" s="92">
        <v>2.5086717326838506E-5</v>
      </c>
      <c r="N19" s="92">
        <f t="shared" si="0"/>
        <v>1.5285606715889782E-2</v>
      </c>
      <c r="O19" s="92">
        <f>L19/'סכום נכסי הקרן'!$C$42</f>
        <v>1.2855353732469669E-3</v>
      </c>
    </row>
    <row r="20" spans="2:15">
      <c r="B20" s="86" t="s">
        <v>948</v>
      </c>
      <c r="C20" s="88" t="s">
        <v>949</v>
      </c>
      <c r="D20" s="89" t="s">
        <v>119</v>
      </c>
      <c r="E20" s="89" t="s">
        <v>316</v>
      </c>
      <c r="F20" s="88" t="s">
        <v>358</v>
      </c>
      <c r="G20" s="89" t="s">
        <v>332</v>
      </c>
      <c r="H20" s="89" t="s">
        <v>132</v>
      </c>
      <c r="I20" s="91">
        <v>4349.9215070000009</v>
      </c>
      <c r="J20" s="103">
        <v>1943</v>
      </c>
      <c r="K20" s="91"/>
      <c r="L20" s="91">
        <v>84.518974877000005</v>
      </c>
      <c r="M20" s="92">
        <v>9.2534109065659863E-6</v>
      </c>
      <c r="N20" s="92">
        <f t="shared" si="0"/>
        <v>8.7925196468279457E-3</v>
      </c>
      <c r="O20" s="92">
        <f>L20/'סכום נכסי הקרן'!$C$42</f>
        <v>7.3946001856873612E-4</v>
      </c>
    </row>
    <row r="21" spans="2:15">
      <c r="B21" s="86" t="s">
        <v>950</v>
      </c>
      <c r="C21" s="88" t="s">
        <v>951</v>
      </c>
      <c r="D21" s="89" t="s">
        <v>119</v>
      </c>
      <c r="E21" s="89" t="s">
        <v>316</v>
      </c>
      <c r="F21" s="88" t="s">
        <v>627</v>
      </c>
      <c r="G21" s="89" t="s">
        <v>545</v>
      </c>
      <c r="H21" s="89" t="s">
        <v>132</v>
      </c>
      <c r="I21" s="91">
        <v>1927.1139720000003</v>
      </c>
      <c r="J21" s="103">
        <v>6515</v>
      </c>
      <c r="K21" s="91"/>
      <c r="L21" s="91">
        <v>125.55147525300001</v>
      </c>
      <c r="M21" s="92">
        <v>1.6380596137515568E-5</v>
      </c>
      <c r="N21" s="92">
        <f t="shared" si="0"/>
        <v>1.3061135850934715E-2</v>
      </c>
      <c r="O21" s="92">
        <f>L21/'סכום נכסי הקרן'!$C$42</f>
        <v>1.0984550671257615E-3</v>
      </c>
    </row>
    <row r="22" spans="2:15">
      <c r="B22" s="86" t="s">
        <v>952</v>
      </c>
      <c r="C22" s="88" t="s">
        <v>953</v>
      </c>
      <c r="D22" s="89" t="s">
        <v>119</v>
      </c>
      <c r="E22" s="89" t="s">
        <v>316</v>
      </c>
      <c r="F22" s="88" t="s">
        <v>954</v>
      </c>
      <c r="G22" s="89" t="s">
        <v>126</v>
      </c>
      <c r="H22" s="89" t="s">
        <v>132</v>
      </c>
      <c r="I22" s="91">
        <v>803.09635400000013</v>
      </c>
      <c r="J22" s="103">
        <v>4750</v>
      </c>
      <c r="K22" s="91"/>
      <c r="L22" s="91">
        <v>38.147076808000008</v>
      </c>
      <c r="M22" s="92">
        <v>4.5349768353732024E-6</v>
      </c>
      <c r="N22" s="92">
        <f t="shared" si="0"/>
        <v>3.9684452253652336E-3</v>
      </c>
      <c r="O22" s="92">
        <f>L22/'סכום נכסי הקרן'!$C$42</f>
        <v>3.3375035802123701E-4</v>
      </c>
    </row>
    <row r="23" spans="2:15">
      <c r="B23" s="86" t="s">
        <v>955</v>
      </c>
      <c r="C23" s="88" t="s">
        <v>956</v>
      </c>
      <c r="D23" s="89" t="s">
        <v>119</v>
      </c>
      <c r="E23" s="89" t="s">
        <v>316</v>
      </c>
      <c r="F23" s="88" t="s">
        <v>630</v>
      </c>
      <c r="G23" s="89" t="s">
        <v>545</v>
      </c>
      <c r="H23" s="89" t="s">
        <v>132</v>
      </c>
      <c r="I23" s="91">
        <v>8478.8007070000021</v>
      </c>
      <c r="J23" s="103">
        <v>1200</v>
      </c>
      <c r="K23" s="91"/>
      <c r="L23" s="91">
        <v>101.74560847900001</v>
      </c>
      <c r="M23" s="92">
        <v>1.5476974373697167E-5</v>
      </c>
      <c r="N23" s="92">
        <f t="shared" si="0"/>
        <v>1.0584608519352945E-2</v>
      </c>
      <c r="O23" s="92">
        <f>L23/'סכום נכסי הקרן'!$C$42</f>
        <v>8.9017655082376953E-4</v>
      </c>
    </row>
    <row r="24" spans="2:15">
      <c r="B24" s="86" t="s">
        <v>957</v>
      </c>
      <c r="C24" s="88" t="s">
        <v>958</v>
      </c>
      <c r="D24" s="89" t="s">
        <v>119</v>
      </c>
      <c r="E24" s="89" t="s">
        <v>316</v>
      </c>
      <c r="F24" s="88" t="s">
        <v>363</v>
      </c>
      <c r="G24" s="89" t="s">
        <v>332</v>
      </c>
      <c r="H24" s="89" t="s">
        <v>132</v>
      </c>
      <c r="I24" s="91">
        <v>1117.0551140000002</v>
      </c>
      <c r="J24" s="103">
        <v>4872</v>
      </c>
      <c r="K24" s="91"/>
      <c r="L24" s="91">
        <v>54.422925175000003</v>
      </c>
      <c r="M24" s="92">
        <v>8.9915569984266781E-6</v>
      </c>
      <c r="N24" s="92">
        <f t="shared" si="0"/>
        <v>5.6616237896332097E-3</v>
      </c>
      <c r="O24" s="92">
        <f>L24/'סכום נכסי הקרן'!$C$42</f>
        <v>4.761484307995535E-4</v>
      </c>
    </row>
    <row r="25" spans="2:15">
      <c r="B25" s="86" t="s">
        <v>959</v>
      </c>
      <c r="C25" s="88" t="s">
        <v>960</v>
      </c>
      <c r="D25" s="89" t="s">
        <v>119</v>
      </c>
      <c r="E25" s="89" t="s">
        <v>316</v>
      </c>
      <c r="F25" s="88" t="s">
        <v>503</v>
      </c>
      <c r="G25" s="89" t="s">
        <v>504</v>
      </c>
      <c r="H25" s="89" t="s">
        <v>132</v>
      </c>
      <c r="I25" s="91">
        <v>248.13049700000002</v>
      </c>
      <c r="J25" s="103">
        <v>5122</v>
      </c>
      <c r="K25" s="91"/>
      <c r="L25" s="91">
        <v>12.709244081000005</v>
      </c>
      <c r="M25" s="92">
        <v>2.4512316908286323E-6</v>
      </c>
      <c r="N25" s="92">
        <f t="shared" si="0"/>
        <v>1.3221442692738295E-3</v>
      </c>
      <c r="O25" s="92">
        <f>L25/'סכום נכסי הקרן'!$C$42</f>
        <v>1.1119370387309699E-4</v>
      </c>
    </row>
    <row r="26" spans="2:15">
      <c r="B26" s="86" t="s">
        <v>961</v>
      </c>
      <c r="C26" s="88" t="s">
        <v>962</v>
      </c>
      <c r="D26" s="89" t="s">
        <v>119</v>
      </c>
      <c r="E26" s="89" t="s">
        <v>316</v>
      </c>
      <c r="F26" s="88" t="s">
        <v>420</v>
      </c>
      <c r="G26" s="89" t="s">
        <v>155</v>
      </c>
      <c r="H26" s="89" t="s">
        <v>132</v>
      </c>
      <c r="I26" s="91">
        <v>24516.410333000003</v>
      </c>
      <c r="J26" s="103">
        <v>452.6</v>
      </c>
      <c r="K26" s="91"/>
      <c r="L26" s="91">
        <v>110.96127316800002</v>
      </c>
      <c r="M26" s="92">
        <v>8.86123166307305E-6</v>
      </c>
      <c r="N26" s="92">
        <f t="shared" si="0"/>
        <v>1.1543315282591993E-2</v>
      </c>
      <c r="O26" s="92">
        <f>L26/'סכום נכסי הקרן'!$C$42</f>
        <v>9.7080478361964131E-4</v>
      </c>
    </row>
    <row r="27" spans="2:15">
      <c r="B27" s="86" t="s">
        <v>963</v>
      </c>
      <c r="C27" s="88" t="s">
        <v>964</v>
      </c>
      <c r="D27" s="89" t="s">
        <v>119</v>
      </c>
      <c r="E27" s="89" t="s">
        <v>316</v>
      </c>
      <c r="F27" s="88" t="s">
        <v>368</v>
      </c>
      <c r="G27" s="89" t="s">
        <v>332</v>
      </c>
      <c r="H27" s="89" t="s">
        <v>132</v>
      </c>
      <c r="I27" s="91">
        <v>296.128422</v>
      </c>
      <c r="J27" s="103">
        <v>33330</v>
      </c>
      <c r="K27" s="91"/>
      <c r="L27" s="91">
        <v>98.699603124999996</v>
      </c>
      <c r="M27" s="92">
        <v>1.2298777790763421E-5</v>
      </c>
      <c r="N27" s="92">
        <f t="shared" si="0"/>
        <v>1.0267732197102657E-2</v>
      </c>
      <c r="O27" s="92">
        <f>L27/'סכום נכסי הקרן'!$C$42</f>
        <v>8.6352692357844125E-4</v>
      </c>
    </row>
    <row r="28" spans="2:15">
      <c r="B28" s="86" t="s">
        <v>965</v>
      </c>
      <c r="C28" s="88" t="s">
        <v>966</v>
      </c>
      <c r="D28" s="89" t="s">
        <v>119</v>
      </c>
      <c r="E28" s="89" t="s">
        <v>316</v>
      </c>
      <c r="F28" s="88" t="s">
        <v>431</v>
      </c>
      <c r="G28" s="89" t="s">
        <v>318</v>
      </c>
      <c r="H28" s="89" t="s">
        <v>132</v>
      </c>
      <c r="I28" s="91">
        <v>478.57130400000011</v>
      </c>
      <c r="J28" s="103">
        <v>14420</v>
      </c>
      <c r="K28" s="91"/>
      <c r="L28" s="91">
        <v>69.009982092000016</v>
      </c>
      <c r="M28" s="92">
        <v>4.7699702302520769E-6</v>
      </c>
      <c r="N28" s="92">
        <f t="shared" si="0"/>
        <v>7.1791171657510783E-3</v>
      </c>
      <c r="O28" s="92">
        <f>L28/'סכום נכסי הקרן'!$C$42</f>
        <v>6.0377119710032371E-4</v>
      </c>
    </row>
    <row r="29" spans="2:15">
      <c r="B29" s="86" t="s">
        <v>967</v>
      </c>
      <c r="C29" s="88" t="s">
        <v>968</v>
      </c>
      <c r="D29" s="89" t="s">
        <v>119</v>
      </c>
      <c r="E29" s="89" t="s">
        <v>316</v>
      </c>
      <c r="F29" s="88" t="s">
        <v>436</v>
      </c>
      <c r="G29" s="89" t="s">
        <v>318</v>
      </c>
      <c r="H29" s="89" t="s">
        <v>132</v>
      </c>
      <c r="I29" s="91">
        <v>11185.025317000001</v>
      </c>
      <c r="J29" s="103">
        <v>1840</v>
      </c>
      <c r="K29" s="91"/>
      <c r="L29" s="91">
        <v>205.80446583500003</v>
      </c>
      <c r="M29" s="92">
        <v>9.041975105881269E-6</v>
      </c>
      <c r="N29" s="92">
        <f t="shared" si="0"/>
        <v>2.1409864611971238E-2</v>
      </c>
      <c r="O29" s="92">
        <f>L29/'סכום נכסי הקרן'!$C$42</f>
        <v>1.8005918120676536E-3</v>
      </c>
    </row>
    <row r="30" spans="2:15">
      <c r="B30" s="86" t="s">
        <v>969</v>
      </c>
      <c r="C30" s="88" t="s">
        <v>970</v>
      </c>
      <c r="D30" s="89" t="s">
        <v>119</v>
      </c>
      <c r="E30" s="89" t="s">
        <v>316</v>
      </c>
      <c r="F30" s="88" t="s">
        <v>971</v>
      </c>
      <c r="G30" s="89" t="s">
        <v>126</v>
      </c>
      <c r="H30" s="89" t="s">
        <v>132</v>
      </c>
      <c r="I30" s="91">
        <v>27.350065000000004</v>
      </c>
      <c r="J30" s="103">
        <v>42110</v>
      </c>
      <c r="K30" s="91"/>
      <c r="L30" s="91">
        <v>11.517112379</v>
      </c>
      <c r="M30" s="92">
        <v>1.4844780413924689E-6</v>
      </c>
      <c r="N30" s="92">
        <f t="shared" si="0"/>
        <v>1.1981266575281163E-3</v>
      </c>
      <c r="O30" s="92">
        <f>L30/'סכום נכסי הקרן'!$C$42</f>
        <v>1.0076369414119722E-4</v>
      </c>
    </row>
    <row r="31" spans="2:15">
      <c r="B31" s="86" t="s">
        <v>972</v>
      </c>
      <c r="C31" s="88" t="s">
        <v>973</v>
      </c>
      <c r="D31" s="89" t="s">
        <v>119</v>
      </c>
      <c r="E31" s="89" t="s">
        <v>316</v>
      </c>
      <c r="F31" s="88" t="s">
        <v>441</v>
      </c>
      <c r="G31" s="89" t="s">
        <v>442</v>
      </c>
      <c r="H31" s="89" t="s">
        <v>132</v>
      </c>
      <c r="I31" s="91">
        <v>2415.7793830000005</v>
      </c>
      <c r="J31" s="103">
        <v>3725</v>
      </c>
      <c r="K31" s="91"/>
      <c r="L31" s="91">
        <v>89.987782013</v>
      </c>
      <c r="M31" s="92">
        <v>9.5245184538725701E-6</v>
      </c>
      <c r="N31" s="92">
        <f t="shared" si="0"/>
        <v>9.3614403449075213E-3</v>
      </c>
      <c r="O31" s="92">
        <f>L31/'סכום נכסי הקרן'!$C$42</f>
        <v>7.8730683914625193E-4</v>
      </c>
    </row>
    <row r="32" spans="2:15">
      <c r="B32" s="86" t="s">
        <v>974</v>
      </c>
      <c r="C32" s="88" t="s">
        <v>975</v>
      </c>
      <c r="D32" s="89" t="s">
        <v>119</v>
      </c>
      <c r="E32" s="89" t="s">
        <v>316</v>
      </c>
      <c r="F32" s="88" t="s">
        <v>444</v>
      </c>
      <c r="G32" s="89" t="s">
        <v>442</v>
      </c>
      <c r="H32" s="89" t="s">
        <v>132</v>
      </c>
      <c r="I32" s="91">
        <v>1965.1597700000002</v>
      </c>
      <c r="J32" s="103">
        <v>2884</v>
      </c>
      <c r="K32" s="91"/>
      <c r="L32" s="91">
        <v>56.675207775000011</v>
      </c>
      <c r="M32" s="92">
        <v>9.3537287411969477E-6</v>
      </c>
      <c r="N32" s="92">
        <f t="shared" si="0"/>
        <v>5.8959290333909379E-3</v>
      </c>
      <c r="O32" s="92">
        <f>L32/'סכום נכסי הקרן'!$C$42</f>
        <v>4.9585374473221533E-4</v>
      </c>
    </row>
    <row r="33" spans="2:15">
      <c r="B33" s="86" t="s">
        <v>976</v>
      </c>
      <c r="C33" s="88" t="s">
        <v>977</v>
      </c>
      <c r="D33" s="89" t="s">
        <v>119</v>
      </c>
      <c r="E33" s="89" t="s">
        <v>316</v>
      </c>
      <c r="F33" s="88" t="s">
        <v>978</v>
      </c>
      <c r="G33" s="89" t="s">
        <v>478</v>
      </c>
      <c r="H33" s="89" t="s">
        <v>132</v>
      </c>
      <c r="I33" s="91">
        <v>45.502767000000006</v>
      </c>
      <c r="J33" s="103">
        <v>97110</v>
      </c>
      <c r="K33" s="91"/>
      <c r="L33" s="91">
        <v>44.187737249000008</v>
      </c>
      <c r="M33" s="92">
        <v>5.9076165969264097E-6</v>
      </c>
      <c r="N33" s="92">
        <f t="shared" si="0"/>
        <v>4.5968558950947635E-3</v>
      </c>
      <c r="O33" s="92">
        <f>L33/'סכום נכסי הקרן'!$C$42</f>
        <v>3.8660034689497614E-4</v>
      </c>
    </row>
    <row r="34" spans="2:15">
      <c r="B34" s="86" t="s">
        <v>979</v>
      </c>
      <c r="C34" s="88" t="s">
        <v>980</v>
      </c>
      <c r="D34" s="89" t="s">
        <v>119</v>
      </c>
      <c r="E34" s="89" t="s">
        <v>316</v>
      </c>
      <c r="F34" s="88" t="s">
        <v>981</v>
      </c>
      <c r="G34" s="89" t="s">
        <v>982</v>
      </c>
      <c r="H34" s="89" t="s">
        <v>132</v>
      </c>
      <c r="I34" s="91">
        <v>485.61007100000012</v>
      </c>
      <c r="J34" s="103">
        <v>13670</v>
      </c>
      <c r="K34" s="91"/>
      <c r="L34" s="91">
        <v>66.382896683000013</v>
      </c>
      <c r="M34" s="92">
        <v>4.4097014307204792E-6</v>
      </c>
      <c r="N34" s="92">
        <f t="shared" si="0"/>
        <v>6.9058211383661869E-3</v>
      </c>
      <c r="O34" s="92">
        <f>L34/'סכום נכסי הקרן'!$C$42</f>
        <v>5.8078671783814745E-4</v>
      </c>
    </row>
    <row r="35" spans="2:15">
      <c r="B35" s="86" t="s">
        <v>983</v>
      </c>
      <c r="C35" s="88" t="s">
        <v>984</v>
      </c>
      <c r="D35" s="89" t="s">
        <v>119</v>
      </c>
      <c r="E35" s="89" t="s">
        <v>316</v>
      </c>
      <c r="F35" s="88" t="s">
        <v>689</v>
      </c>
      <c r="G35" s="89" t="s">
        <v>690</v>
      </c>
      <c r="H35" s="89" t="s">
        <v>132</v>
      </c>
      <c r="I35" s="91">
        <v>2313.4028790000007</v>
      </c>
      <c r="J35" s="103">
        <v>2795</v>
      </c>
      <c r="K35" s="91"/>
      <c r="L35" s="91">
        <v>64.659610467000007</v>
      </c>
      <c r="M35" s="92">
        <v>2.0648517271530036E-6</v>
      </c>
      <c r="N35" s="92">
        <f t="shared" si="0"/>
        <v>6.7265474553460311E-3</v>
      </c>
      <c r="O35" s="92">
        <f>L35/'סכום נכסי הקרן'!$C$42</f>
        <v>5.6570961522140265E-4</v>
      </c>
    </row>
    <row r="36" spans="2:15">
      <c r="B36" s="86" t="s">
        <v>985</v>
      </c>
      <c r="C36" s="88" t="s">
        <v>986</v>
      </c>
      <c r="D36" s="89" t="s">
        <v>119</v>
      </c>
      <c r="E36" s="89" t="s">
        <v>316</v>
      </c>
      <c r="F36" s="88" t="s">
        <v>317</v>
      </c>
      <c r="G36" s="89" t="s">
        <v>318</v>
      </c>
      <c r="H36" s="89" t="s">
        <v>132</v>
      </c>
      <c r="I36" s="91">
        <v>15600.827311000003</v>
      </c>
      <c r="J36" s="103">
        <v>2759</v>
      </c>
      <c r="K36" s="91"/>
      <c r="L36" s="91">
        <v>430.42682551499996</v>
      </c>
      <c r="M36" s="92">
        <v>1.014507958710548E-5</v>
      </c>
      <c r="N36" s="92">
        <f t="shared" si="0"/>
        <v>4.4777357100817143E-2</v>
      </c>
      <c r="O36" s="92">
        <f>L36/'סכום נכסי הקרן'!$C$42</f>
        <v>3.7658221582904917E-3</v>
      </c>
    </row>
    <row r="37" spans="2:15">
      <c r="B37" s="86" t="s">
        <v>987</v>
      </c>
      <c r="C37" s="88" t="s">
        <v>988</v>
      </c>
      <c r="D37" s="89" t="s">
        <v>119</v>
      </c>
      <c r="E37" s="89" t="s">
        <v>316</v>
      </c>
      <c r="F37" s="88" t="s">
        <v>384</v>
      </c>
      <c r="G37" s="89" t="s">
        <v>332</v>
      </c>
      <c r="H37" s="89" t="s">
        <v>132</v>
      </c>
      <c r="I37" s="91">
        <v>16793.951503000004</v>
      </c>
      <c r="J37" s="103">
        <v>902.1</v>
      </c>
      <c r="K37" s="91"/>
      <c r="L37" s="91">
        <v>151.49823651100002</v>
      </c>
      <c r="M37" s="92">
        <v>2.2246957963458047E-5</v>
      </c>
      <c r="N37" s="92">
        <f t="shared" si="0"/>
        <v>1.5760380706477822E-2</v>
      </c>
      <c r="O37" s="92">
        <f>L37/'סכום נכסי הקרן'!$C$42</f>
        <v>1.3254643581111455E-3</v>
      </c>
    </row>
    <row r="38" spans="2:15">
      <c r="B38" s="86" t="s">
        <v>989</v>
      </c>
      <c r="C38" s="88" t="s">
        <v>990</v>
      </c>
      <c r="D38" s="89" t="s">
        <v>119</v>
      </c>
      <c r="E38" s="89" t="s">
        <v>316</v>
      </c>
      <c r="F38" s="88" t="s">
        <v>321</v>
      </c>
      <c r="G38" s="89" t="s">
        <v>318</v>
      </c>
      <c r="H38" s="89" t="s">
        <v>132</v>
      </c>
      <c r="I38" s="91">
        <v>2573.3213830000004</v>
      </c>
      <c r="J38" s="103">
        <v>12330</v>
      </c>
      <c r="K38" s="91"/>
      <c r="L38" s="91">
        <v>317.29052647000003</v>
      </c>
      <c r="M38" s="92">
        <v>9.9985117677130629E-6</v>
      </c>
      <c r="N38" s="92">
        <f t="shared" si="0"/>
        <v>3.3007773601132925E-2</v>
      </c>
      <c r="O38" s="92">
        <f>L38/'סכום נכסי הקרן'!$C$42</f>
        <v>2.775987983013717E-3</v>
      </c>
    </row>
    <row r="39" spans="2:15">
      <c r="B39" s="86" t="s">
        <v>991</v>
      </c>
      <c r="C39" s="88" t="s">
        <v>992</v>
      </c>
      <c r="D39" s="89" t="s">
        <v>119</v>
      </c>
      <c r="E39" s="89" t="s">
        <v>316</v>
      </c>
      <c r="F39" s="88" t="s">
        <v>390</v>
      </c>
      <c r="G39" s="89" t="s">
        <v>332</v>
      </c>
      <c r="H39" s="89" t="s">
        <v>132</v>
      </c>
      <c r="I39" s="91">
        <v>750.16259500000012</v>
      </c>
      <c r="J39" s="103">
        <v>24000</v>
      </c>
      <c r="K39" s="91">
        <v>0.9476091430000001</v>
      </c>
      <c r="L39" s="91">
        <v>180.98663203300003</v>
      </c>
      <c r="M39" s="92">
        <v>1.5792664002846275E-5</v>
      </c>
      <c r="N39" s="92">
        <f t="shared" si="0"/>
        <v>1.8828062222468085E-2</v>
      </c>
      <c r="O39" s="92">
        <f>L39/'סכום נכסי הקרן'!$C$42</f>
        <v>1.5834595542430646E-3</v>
      </c>
    </row>
    <row r="40" spans="2:15">
      <c r="B40" s="86" t="s">
        <v>993</v>
      </c>
      <c r="C40" s="88" t="s">
        <v>994</v>
      </c>
      <c r="D40" s="89" t="s">
        <v>119</v>
      </c>
      <c r="E40" s="89" t="s">
        <v>316</v>
      </c>
      <c r="F40" s="88" t="s">
        <v>995</v>
      </c>
      <c r="G40" s="89" t="s">
        <v>982</v>
      </c>
      <c r="H40" s="89" t="s">
        <v>132</v>
      </c>
      <c r="I40" s="91">
        <v>107.61864600000001</v>
      </c>
      <c r="J40" s="103">
        <v>41920</v>
      </c>
      <c r="K40" s="91"/>
      <c r="L40" s="91">
        <v>45.113736500999998</v>
      </c>
      <c r="M40" s="92">
        <v>3.7465400031032415E-6</v>
      </c>
      <c r="N40" s="92">
        <f t="shared" si="0"/>
        <v>4.6931877144052395E-3</v>
      </c>
      <c r="O40" s="92">
        <f>L40/'סכום נכסי הקרן'!$C$42</f>
        <v>3.9470195277785684E-4</v>
      </c>
    </row>
    <row r="41" spans="2:15">
      <c r="B41" s="86" t="s">
        <v>996</v>
      </c>
      <c r="C41" s="88" t="s">
        <v>997</v>
      </c>
      <c r="D41" s="89" t="s">
        <v>119</v>
      </c>
      <c r="E41" s="89" t="s">
        <v>316</v>
      </c>
      <c r="F41" s="88" t="s">
        <v>998</v>
      </c>
      <c r="G41" s="89" t="s">
        <v>126</v>
      </c>
      <c r="H41" s="89" t="s">
        <v>132</v>
      </c>
      <c r="I41" s="91">
        <v>7848.2429600000005</v>
      </c>
      <c r="J41" s="103">
        <v>1033</v>
      </c>
      <c r="K41" s="91"/>
      <c r="L41" s="91">
        <v>81.072349792000011</v>
      </c>
      <c r="M41" s="92">
        <v>6.6861004723956045E-6</v>
      </c>
      <c r="N41" s="92">
        <f t="shared" si="0"/>
        <v>8.4339668032893857E-3</v>
      </c>
      <c r="O41" s="92">
        <f>L41/'סכום נכסי הקרן'!$C$42</f>
        <v>7.0930535267196447E-4</v>
      </c>
    </row>
    <row r="42" spans="2:15">
      <c r="B42" s="86" t="s">
        <v>999</v>
      </c>
      <c r="C42" s="88" t="s">
        <v>1000</v>
      </c>
      <c r="D42" s="89" t="s">
        <v>119</v>
      </c>
      <c r="E42" s="89" t="s">
        <v>316</v>
      </c>
      <c r="F42" s="88" t="s">
        <v>1001</v>
      </c>
      <c r="G42" s="89" t="s">
        <v>156</v>
      </c>
      <c r="H42" s="89" t="s">
        <v>132</v>
      </c>
      <c r="I42" s="91">
        <v>100.51818900000002</v>
      </c>
      <c r="J42" s="103">
        <v>75700</v>
      </c>
      <c r="K42" s="91"/>
      <c r="L42" s="91">
        <v>76.092269445000014</v>
      </c>
      <c r="M42" s="92">
        <v>1.5886883635062862E-6</v>
      </c>
      <c r="N42" s="92">
        <f t="shared" si="0"/>
        <v>7.9158884148860381E-3</v>
      </c>
      <c r="O42" s="92">
        <f>L42/'סכום נכסי הקרן'!$C$42</f>
        <v>6.6573442305260225E-4</v>
      </c>
    </row>
    <row r="43" spans="2:15">
      <c r="B43" s="86" t="s">
        <v>1002</v>
      </c>
      <c r="C43" s="88" t="s">
        <v>1003</v>
      </c>
      <c r="D43" s="89" t="s">
        <v>119</v>
      </c>
      <c r="E43" s="89" t="s">
        <v>316</v>
      </c>
      <c r="F43" s="88" t="s">
        <v>350</v>
      </c>
      <c r="G43" s="89" t="s">
        <v>332</v>
      </c>
      <c r="H43" s="89" t="s">
        <v>132</v>
      </c>
      <c r="I43" s="91">
        <v>966.53047000000015</v>
      </c>
      <c r="J43" s="103">
        <v>20800</v>
      </c>
      <c r="K43" s="91"/>
      <c r="L43" s="91">
        <v>201.03833786100003</v>
      </c>
      <c r="M43" s="92">
        <v>7.9698892809894003E-6</v>
      </c>
      <c r="N43" s="92">
        <f t="shared" si="0"/>
        <v>2.0914043715992824E-2</v>
      </c>
      <c r="O43" s="92">
        <f>L43/'סכום נכסי הקרן'!$C$42</f>
        <v>1.7588927606382676E-3</v>
      </c>
    </row>
    <row r="44" spans="2:15">
      <c r="B44" s="86" t="s">
        <v>1004</v>
      </c>
      <c r="C44" s="88" t="s">
        <v>1005</v>
      </c>
      <c r="D44" s="89" t="s">
        <v>119</v>
      </c>
      <c r="E44" s="89" t="s">
        <v>316</v>
      </c>
      <c r="F44" s="88" t="s">
        <v>334</v>
      </c>
      <c r="G44" s="89" t="s">
        <v>318</v>
      </c>
      <c r="H44" s="89" t="s">
        <v>132</v>
      </c>
      <c r="I44" s="91">
        <v>13335.922098000001</v>
      </c>
      <c r="J44" s="103">
        <v>3038</v>
      </c>
      <c r="K44" s="91"/>
      <c r="L44" s="91">
        <v>405.14531332200005</v>
      </c>
      <c r="M44" s="92">
        <v>9.9725185202289175E-6</v>
      </c>
      <c r="N44" s="92">
        <f t="shared" si="0"/>
        <v>4.2147318189649952E-2</v>
      </c>
      <c r="O44" s="92">
        <f>L44/'סכום נכסי הקרן'!$C$42</f>
        <v>3.5446331589813105E-3</v>
      </c>
    </row>
    <row r="45" spans="2:15">
      <c r="B45" s="86" t="s">
        <v>1006</v>
      </c>
      <c r="C45" s="88" t="s">
        <v>1007</v>
      </c>
      <c r="D45" s="89" t="s">
        <v>119</v>
      </c>
      <c r="E45" s="89" t="s">
        <v>316</v>
      </c>
      <c r="F45" s="88" t="s">
        <v>1008</v>
      </c>
      <c r="G45" s="89" t="s">
        <v>1009</v>
      </c>
      <c r="H45" s="89" t="s">
        <v>132</v>
      </c>
      <c r="I45" s="91">
        <v>1270.3236850000003</v>
      </c>
      <c r="J45" s="103">
        <v>8344</v>
      </c>
      <c r="K45" s="91"/>
      <c r="L45" s="91">
        <v>105.99580825400002</v>
      </c>
      <c r="M45" s="92">
        <v>1.0902884242752507E-5</v>
      </c>
      <c r="N45" s="92">
        <f t="shared" si="0"/>
        <v>1.1026757339532267E-2</v>
      </c>
      <c r="O45" s="92">
        <f>L45/'סכום נכסי הקרן'!$C$42</f>
        <v>9.2736172503010759E-4</v>
      </c>
    </row>
    <row r="46" spans="2:15">
      <c r="B46" s="86" t="s">
        <v>1010</v>
      </c>
      <c r="C46" s="88" t="s">
        <v>1011</v>
      </c>
      <c r="D46" s="89" t="s">
        <v>119</v>
      </c>
      <c r="E46" s="89" t="s">
        <v>316</v>
      </c>
      <c r="F46" s="88" t="s">
        <v>1012</v>
      </c>
      <c r="G46" s="89" t="s">
        <v>504</v>
      </c>
      <c r="H46" s="89" t="s">
        <v>132</v>
      </c>
      <c r="I46" s="91">
        <v>5354.0284770000007</v>
      </c>
      <c r="J46" s="103">
        <v>789.1</v>
      </c>
      <c r="K46" s="91"/>
      <c r="L46" s="91">
        <v>42.248638714999998</v>
      </c>
      <c r="M46" s="92">
        <v>1.1148162601012665E-5</v>
      </c>
      <c r="N46" s="92">
        <f t="shared" si="0"/>
        <v>4.3951312293360684E-3</v>
      </c>
      <c r="O46" s="92">
        <f>L46/'סכום נכסי הקרן'!$C$42</f>
        <v>3.6963509335226596E-4</v>
      </c>
    </row>
    <row r="47" spans="2:15">
      <c r="B47" s="86" t="s">
        <v>1013</v>
      </c>
      <c r="C47" s="88" t="s">
        <v>1014</v>
      </c>
      <c r="D47" s="89" t="s">
        <v>119</v>
      </c>
      <c r="E47" s="89" t="s">
        <v>316</v>
      </c>
      <c r="F47" s="88" t="s">
        <v>618</v>
      </c>
      <c r="G47" s="89" t="s">
        <v>619</v>
      </c>
      <c r="H47" s="89" t="s">
        <v>132</v>
      </c>
      <c r="I47" s="91">
        <v>5565.8608970000005</v>
      </c>
      <c r="J47" s="103">
        <v>2553</v>
      </c>
      <c r="K47" s="91"/>
      <c r="L47" s="91">
        <v>142.09642870900001</v>
      </c>
      <c r="M47" s="92">
        <v>1.5579656566354657E-5</v>
      </c>
      <c r="N47" s="92">
        <f t="shared" si="0"/>
        <v>1.4782309451649092E-2</v>
      </c>
      <c r="O47" s="92">
        <f>L47/'סכום נכסי הקרן'!$C$42</f>
        <v>1.2432075514950667E-3</v>
      </c>
    </row>
    <row r="48" spans="2:15">
      <c r="B48" s="93"/>
      <c r="C48" s="88"/>
      <c r="D48" s="88"/>
      <c r="E48" s="88"/>
      <c r="F48" s="88"/>
      <c r="G48" s="88"/>
      <c r="H48" s="88"/>
      <c r="I48" s="91"/>
      <c r="J48" s="103"/>
      <c r="K48" s="88"/>
      <c r="L48" s="88"/>
      <c r="M48" s="88"/>
      <c r="N48" s="92"/>
      <c r="O48" s="88"/>
    </row>
    <row r="49" spans="2:15">
      <c r="B49" s="85" t="s">
        <v>1015</v>
      </c>
      <c r="C49" s="80"/>
      <c r="D49" s="81"/>
      <c r="E49" s="81"/>
      <c r="F49" s="80"/>
      <c r="G49" s="81"/>
      <c r="H49" s="81"/>
      <c r="I49" s="83"/>
      <c r="J49" s="101"/>
      <c r="K49" s="83"/>
      <c r="L49" s="83">
        <v>2283.6839712300007</v>
      </c>
      <c r="M49" s="84"/>
      <c r="N49" s="84">
        <f t="shared" ref="N49:N80" si="1">IFERROR(L49/$L$11,0)</f>
        <v>0.23757193237858357</v>
      </c>
      <c r="O49" s="84">
        <f>L49/'סכום נכסי הקרן'!$C$42</f>
        <v>1.998004583264772E-2</v>
      </c>
    </row>
    <row r="50" spans="2:15">
      <c r="B50" s="86" t="s">
        <v>1016</v>
      </c>
      <c r="C50" s="88" t="s">
        <v>1017</v>
      </c>
      <c r="D50" s="89" t="s">
        <v>119</v>
      </c>
      <c r="E50" s="89" t="s">
        <v>316</v>
      </c>
      <c r="F50" s="88" t="s">
        <v>622</v>
      </c>
      <c r="G50" s="89" t="s">
        <v>504</v>
      </c>
      <c r="H50" s="89" t="s">
        <v>132</v>
      </c>
      <c r="I50" s="91">
        <v>3253.5268990000004</v>
      </c>
      <c r="J50" s="103">
        <v>1125</v>
      </c>
      <c r="K50" s="91"/>
      <c r="L50" s="91">
        <v>36.602177617000009</v>
      </c>
      <c r="M50" s="92">
        <v>1.5438558653275699E-5</v>
      </c>
      <c r="N50" s="92">
        <f t="shared" si="1"/>
        <v>3.8077291671190922E-3</v>
      </c>
      <c r="O50" s="92">
        <f>L50/'סכום נכסי הקרן'!$C$42</f>
        <v>3.2023397088892498E-4</v>
      </c>
    </row>
    <row r="51" spans="2:15">
      <c r="B51" s="86" t="s">
        <v>1018</v>
      </c>
      <c r="C51" s="88" t="s">
        <v>1019</v>
      </c>
      <c r="D51" s="89" t="s">
        <v>119</v>
      </c>
      <c r="E51" s="89" t="s">
        <v>316</v>
      </c>
      <c r="F51" s="88" t="s">
        <v>625</v>
      </c>
      <c r="G51" s="89" t="s">
        <v>442</v>
      </c>
      <c r="H51" s="89" t="s">
        <v>132</v>
      </c>
      <c r="I51" s="91">
        <v>120.44541500000001</v>
      </c>
      <c r="J51" s="103">
        <v>8395</v>
      </c>
      <c r="K51" s="91"/>
      <c r="L51" s="91">
        <v>10.111392590000001</v>
      </c>
      <c r="M51" s="92">
        <v>8.20757267862508E-6</v>
      </c>
      <c r="N51" s="92">
        <f t="shared" si="1"/>
        <v>1.0518894500761271E-3</v>
      </c>
      <c r="O51" s="92">
        <f>L51/'סכום נכסי הקרן'!$C$42</f>
        <v>8.8464993372652418E-5</v>
      </c>
    </row>
    <row r="52" spans="2:15">
      <c r="B52" s="86" t="s">
        <v>1020</v>
      </c>
      <c r="C52" s="88" t="s">
        <v>1021</v>
      </c>
      <c r="D52" s="89" t="s">
        <v>119</v>
      </c>
      <c r="E52" s="89" t="s">
        <v>316</v>
      </c>
      <c r="F52" s="88" t="s">
        <v>1022</v>
      </c>
      <c r="G52" s="89" t="s">
        <v>619</v>
      </c>
      <c r="H52" s="89" t="s">
        <v>132</v>
      </c>
      <c r="I52" s="91">
        <v>3279.9796740000006</v>
      </c>
      <c r="J52" s="103">
        <v>1281</v>
      </c>
      <c r="K52" s="91"/>
      <c r="L52" s="91">
        <v>42.016539627</v>
      </c>
      <c r="M52" s="92">
        <v>2.6218858320077477E-5</v>
      </c>
      <c r="N52" s="92">
        <f t="shared" si="1"/>
        <v>4.3709859318544E-3</v>
      </c>
      <c r="O52" s="92">
        <f>L52/'סכום נכסי הקרן'!$C$42</f>
        <v>3.676044487997021E-4</v>
      </c>
    </row>
    <row r="53" spans="2:15">
      <c r="B53" s="86" t="s">
        <v>1023</v>
      </c>
      <c r="C53" s="88" t="s">
        <v>1024</v>
      </c>
      <c r="D53" s="89" t="s">
        <v>119</v>
      </c>
      <c r="E53" s="89" t="s">
        <v>316</v>
      </c>
      <c r="F53" s="88" t="s">
        <v>1025</v>
      </c>
      <c r="G53" s="89" t="s">
        <v>129</v>
      </c>
      <c r="H53" s="89" t="s">
        <v>132</v>
      </c>
      <c r="I53" s="91">
        <v>502.04734000000013</v>
      </c>
      <c r="J53" s="103">
        <v>657.6</v>
      </c>
      <c r="K53" s="91"/>
      <c r="L53" s="91">
        <v>3.3014633090000007</v>
      </c>
      <c r="M53" s="92">
        <v>2.5427574618374053E-6</v>
      </c>
      <c r="N53" s="92">
        <f t="shared" si="1"/>
        <v>3.4345164562050903E-4</v>
      </c>
      <c r="O53" s="92">
        <f>L53/'סכום נכסי הקרן'!$C$42</f>
        <v>2.8884639494621791E-5</v>
      </c>
    </row>
    <row r="54" spans="2:15">
      <c r="B54" s="86" t="s">
        <v>1026</v>
      </c>
      <c r="C54" s="88" t="s">
        <v>1027</v>
      </c>
      <c r="D54" s="89" t="s">
        <v>119</v>
      </c>
      <c r="E54" s="89" t="s">
        <v>316</v>
      </c>
      <c r="F54" s="88" t="s">
        <v>1028</v>
      </c>
      <c r="G54" s="89" t="s">
        <v>497</v>
      </c>
      <c r="H54" s="89" t="s">
        <v>132</v>
      </c>
      <c r="I54" s="91">
        <v>239.04114700000002</v>
      </c>
      <c r="J54" s="103">
        <v>4213</v>
      </c>
      <c r="K54" s="91"/>
      <c r="L54" s="91">
        <v>10.070803527000002</v>
      </c>
      <c r="M54" s="92">
        <v>4.2411242693836227E-6</v>
      </c>
      <c r="N54" s="92">
        <f t="shared" si="1"/>
        <v>1.0476669647183337E-3</v>
      </c>
      <c r="O54" s="92">
        <f>L54/'סכום נכסי הקרן'!$C$42</f>
        <v>8.8109877976099788E-5</v>
      </c>
    </row>
    <row r="55" spans="2:15">
      <c r="B55" s="86" t="s">
        <v>1029</v>
      </c>
      <c r="C55" s="88" t="s">
        <v>1030</v>
      </c>
      <c r="D55" s="89" t="s">
        <v>119</v>
      </c>
      <c r="E55" s="89" t="s">
        <v>316</v>
      </c>
      <c r="F55" s="88" t="s">
        <v>1031</v>
      </c>
      <c r="G55" s="89" t="s">
        <v>568</v>
      </c>
      <c r="H55" s="89" t="s">
        <v>132</v>
      </c>
      <c r="I55" s="91">
        <v>289.77956200000006</v>
      </c>
      <c r="J55" s="103">
        <v>9180</v>
      </c>
      <c r="K55" s="91"/>
      <c r="L55" s="91">
        <v>26.601763760000004</v>
      </c>
      <c r="M55" s="92">
        <v>1.3416878911072648E-5</v>
      </c>
      <c r="N55" s="92">
        <f t="shared" si="1"/>
        <v>2.7673848486740879E-3</v>
      </c>
      <c r="O55" s="92">
        <f>L55/'סכום נכסי הקרן'!$C$42</f>
        <v>2.327399350566869E-4</v>
      </c>
    </row>
    <row r="56" spans="2:15">
      <c r="B56" s="86" t="s">
        <v>1032</v>
      </c>
      <c r="C56" s="88" t="s">
        <v>1033</v>
      </c>
      <c r="D56" s="89" t="s">
        <v>119</v>
      </c>
      <c r="E56" s="89" t="s">
        <v>316</v>
      </c>
      <c r="F56" s="88" t="s">
        <v>633</v>
      </c>
      <c r="G56" s="89" t="s">
        <v>504</v>
      </c>
      <c r="H56" s="89" t="s">
        <v>132</v>
      </c>
      <c r="I56" s="91">
        <v>290.52524900000003</v>
      </c>
      <c r="J56" s="103">
        <v>17820</v>
      </c>
      <c r="K56" s="91"/>
      <c r="L56" s="91">
        <v>51.771599383000009</v>
      </c>
      <c r="M56" s="92">
        <v>2.2978164415397722E-5</v>
      </c>
      <c r="N56" s="92">
        <f t="shared" si="1"/>
        <v>5.3858060321387864E-3</v>
      </c>
      <c r="O56" s="92">
        <f>L56/'סכום נכסי הקרן'!$C$42</f>
        <v>4.5295187142058255E-4</v>
      </c>
    </row>
    <row r="57" spans="2:15">
      <c r="B57" s="86" t="s">
        <v>1034</v>
      </c>
      <c r="C57" s="88" t="s">
        <v>1035</v>
      </c>
      <c r="D57" s="89" t="s">
        <v>119</v>
      </c>
      <c r="E57" s="89" t="s">
        <v>316</v>
      </c>
      <c r="F57" s="88" t="s">
        <v>1036</v>
      </c>
      <c r="G57" s="89" t="s">
        <v>478</v>
      </c>
      <c r="H57" s="89" t="s">
        <v>132</v>
      </c>
      <c r="I57" s="91">
        <v>225.25679500000007</v>
      </c>
      <c r="J57" s="103">
        <v>10400</v>
      </c>
      <c r="K57" s="91"/>
      <c r="L57" s="91">
        <v>23.426706695000004</v>
      </c>
      <c r="M57" s="92">
        <v>6.2001201617228832E-6</v>
      </c>
      <c r="N57" s="92">
        <f t="shared" si="1"/>
        <v>2.4370832606053793E-3</v>
      </c>
      <c r="O57" s="92">
        <f>L57/'סכום נכסי הקרן'!$C$42</f>
        <v>2.0496122903642958E-4</v>
      </c>
    </row>
    <row r="58" spans="2:15">
      <c r="B58" s="86" t="s">
        <v>1037</v>
      </c>
      <c r="C58" s="88" t="s">
        <v>1038</v>
      </c>
      <c r="D58" s="89" t="s">
        <v>119</v>
      </c>
      <c r="E58" s="89" t="s">
        <v>316</v>
      </c>
      <c r="F58" s="88" t="s">
        <v>646</v>
      </c>
      <c r="G58" s="89" t="s">
        <v>504</v>
      </c>
      <c r="H58" s="89" t="s">
        <v>132</v>
      </c>
      <c r="I58" s="91">
        <v>104.89564600000001</v>
      </c>
      <c r="J58" s="103">
        <v>3235</v>
      </c>
      <c r="K58" s="91"/>
      <c r="L58" s="91">
        <v>3.3933741600000005</v>
      </c>
      <c r="M58" s="92">
        <v>1.8230010762930681E-6</v>
      </c>
      <c r="N58" s="92">
        <f t="shared" si="1"/>
        <v>3.5301314307537328E-4</v>
      </c>
      <c r="O58" s="92">
        <f>L58/'סכום נכסי הקרן'!$C$42</f>
        <v>2.9688771344138855E-5</v>
      </c>
    </row>
    <row r="59" spans="2:15">
      <c r="B59" s="86" t="s">
        <v>1039</v>
      </c>
      <c r="C59" s="88" t="s">
        <v>1040</v>
      </c>
      <c r="D59" s="89" t="s">
        <v>119</v>
      </c>
      <c r="E59" s="89" t="s">
        <v>316</v>
      </c>
      <c r="F59" s="88" t="s">
        <v>1041</v>
      </c>
      <c r="G59" s="89" t="s">
        <v>497</v>
      </c>
      <c r="H59" s="89" t="s">
        <v>132</v>
      </c>
      <c r="I59" s="91">
        <v>16.452629000000005</v>
      </c>
      <c r="J59" s="103">
        <v>4615</v>
      </c>
      <c r="K59" s="91"/>
      <c r="L59" s="91">
        <v>0.75928885000000013</v>
      </c>
      <c r="M59" s="92">
        <v>9.0890799641621567E-7</v>
      </c>
      <c r="N59" s="92">
        <f t="shared" si="1"/>
        <v>7.8988915104070235E-5</v>
      </c>
      <c r="O59" s="92">
        <f>L59/'סכום נכסי הקרן'!$C$42</f>
        <v>6.643049657631667E-6</v>
      </c>
    </row>
    <row r="60" spans="2:15">
      <c r="B60" s="86" t="s">
        <v>1042</v>
      </c>
      <c r="C60" s="88" t="s">
        <v>1043</v>
      </c>
      <c r="D60" s="89" t="s">
        <v>119</v>
      </c>
      <c r="E60" s="89" t="s">
        <v>316</v>
      </c>
      <c r="F60" s="88" t="s">
        <v>604</v>
      </c>
      <c r="G60" s="89" t="s">
        <v>340</v>
      </c>
      <c r="H60" s="89" t="s">
        <v>132</v>
      </c>
      <c r="I60" s="91">
        <v>21911.904117000002</v>
      </c>
      <c r="J60" s="103">
        <v>105.8</v>
      </c>
      <c r="K60" s="91"/>
      <c r="L60" s="91">
        <v>23.182794555000001</v>
      </c>
      <c r="M60" s="92">
        <v>6.8792223513824129E-6</v>
      </c>
      <c r="N60" s="92">
        <f t="shared" si="1"/>
        <v>2.411709049829978E-3</v>
      </c>
      <c r="O60" s="92">
        <f>L60/'סכום נכסי הקרן'!$C$42</f>
        <v>2.0282723160169942E-4</v>
      </c>
    </row>
    <row r="61" spans="2:15">
      <c r="B61" s="86" t="s">
        <v>1044</v>
      </c>
      <c r="C61" s="88" t="s">
        <v>1045</v>
      </c>
      <c r="D61" s="89" t="s">
        <v>119</v>
      </c>
      <c r="E61" s="89" t="s">
        <v>316</v>
      </c>
      <c r="F61" s="88" t="s">
        <v>507</v>
      </c>
      <c r="G61" s="89" t="s">
        <v>497</v>
      </c>
      <c r="H61" s="89" t="s">
        <v>132</v>
      </c>
      <c r="I61" s="91">
        <v>2970.4870210000004</v>
      </c>
      <c r="J61" s="103">
        <v>1216</v>
      </c>
      <c r="K61" s="91"/>
      <c r="L61" s="91">
        <v>36.121122176000007</v>
      </c>
      <c r="M61" s="92">
        <v>1.6637632248190536E-5</v>
      </c>
      <c r="N61" s="92">
        <f t="shared" si="1"/>
        <v>3.7576849087456151E-3</v>
      </c>
      <c r="O61" s="92">
        <f>L61/'סכום נכסי הקרן'!$C$42</f>
        <v>3.1602519687276906E-4</v>
      </c>
    </row>
    <row r="62" spans="2:15">
      <c r="B62" s="86" t="s">
        <v>1046</v>
      </c>
      <c r="C62" s="88" t="s">
        <v>1047</v>
      </c>
      <c r="D62" s="89" t="s">
        <v>119</v>
      </c>
      <c r="E62" s="89" t="s">
        <v>316</v>
      </c>
      <c r="F62" s="88" t="s">
        <v>477</v>
      </c>
      <c r="G62" s="89" t="s">
        <v>478</v>
      </c>
      <c r="H62" s="89" t="s">
        <v>132</v>
      </c>
      <c r="I62" s="91">
        <v>37107.03751300001</v>
      </c>
      <c r="J62" s="103">
        <v>78.599999999999994</v>
      </c>
      <c r="K62" s="91"/>
      <c r="L62" s="91">
        <v>29.166131486000005</v>
      </c>
      <c r="M62" s="92">
        <v>2.9334655872232553E-5</v>
      </c>
      <c r="N62" s="92">
        <f t="shared" si="1"/>
        <v>3.0341563475636498E-3</v>
      </c>
      <c r="O62" s="92">
        <f>L62/'סכום נכסי הקרן'!$C$42</f>
        <v>2.5517569470763659E-4</v>
      </c>
    </row>
    <row r="63" spans="2:15">
      <c r="B63" s="86" t="s">
        <v>1048</v>
      </c>
      <c r="C63" s="88" t="s">
        <v>1049</v>
      </c>
      <c r="D63" s="89" t="s">
        <v>119</v>
      </c>
      <c r="E63" s="89" t="s">
        <v>316</v>
      </c>
      <c r="F63" s="88" t="s">
        <v>1050</v>
      </c>
      <c r="G63" s="89" t="s">
        <v>545</v>
      </c>
      <c r="H63" s="89" t="s">
        <v>132</v>
      </c>
      <c r="I63" s="91">
        <v>2126.1500179999998</v>
      </c>
      <c r="J63" s="103">
        <v>742</v>
      </c>
      <c r="K63" s="91"/>
      <c r="L63" s="91">
        <v>15.776033130000004</v>
      </c>
      <c r="M63" s="92">
        <v>1.1963288989705527E-5</v>
      </c>
      <c r="N63" s="92">
        <f t="shared" si="1"/>
        <v>1.6411827219437894E-3</v>
      </c>
      <c r="O63" s="92">
        <f>L63/'סכום נכסי הקרן'!$C$42</f>
        <v>1.3802516852846232E-4</v>
      </c>
    </row>
    <row r="64" spans="2:15">
      <c r="B64" s="86" t="s">
        <v>1051</v>
      </c>
      <c r="C64" s="88" t="s">
        <v>1052</v>
      </c>
      <c r="D64" s="89" t="s">
        <v>119</v>
      </c>
      <c r="E64" s="89" t="s">
        <v>316</v>
      </c>
      <c r="F64" s="88" t="s">
        <v>1053</v>
      </c>
      <c r="G64" s="89" t="s">
        <v>127</v>
      </c>
      <c r="H64" s="89" t="s">
        <v>132</v>
      </c>
      <c r="I64" s="91">
        <v>109.01028100000002</v>
      </c>
      <c r="J64" s="103">
        <v>3189</v>
      </c>
      <c r="K64" s="91"/>
      <c r="L64" s="91">
        <v>3.4763378590000005</v>
      </c>
      <c r="M64" s="92">
        <v>3.9830681128103128E-6</v>
      </c>
      <c r="N64" s="92">
        <f t="shared" si="1"/>
        <v>3.6164386717599804E-4</v>
      </c>
      <c r="O64" s="92">
        <f>L64/'סכום נכסי הקרן'!$C$42</f>
        <v>3.0414624189518852E-5</v>
      </c>
    </row>
    <row r="65" spans="2:15">
      <c r="B65" s="86" t="s">
        <v>1054</v>
      </c>
      <c r="C65" s="88" t="s">
        <v>1055</v>
      </c>
      <c r="D65" s="89" t="s">
        <v>119</v>
      </c>
      <c r="E65" s="89" t="s">
        <v>316</v>
      </c>
      <c r="F65" s="88" t="s">
        <v>1056</v>
      </c>
      <c r="G65" s="89" t="s">
        <v>153</v>
      </c>
      <c r="H65" s="89" t="s">
        <v>132</v>
      </c>
      <c r="I65" s="91">
        <v>205.13376000000005</v>
      </c>
      <c r="J65" s="103">
        <v>14500</v>
      </c>
      <c r="K65" s="91"/>
      <c r="L65" s="91">
        <v>29.744395188000002</v>
      </c>
      <c r="M65" s="92">
        <v>7.9790660031271574E-6</v>
      </c>
      <c r="N65" s="92">
        <f t="shared" si="1"/>
        <v>3.0943131936243332E-3</v>
      </c>
      <c r="O65" s="92">
        <f>L65/'סכום נכסי הקרן'!$C$42</f>
        <v>2.6023494783323158E-4</v>
      </c>
    </row>
    <row r="66" spans="2:15">
      <c r="B66" s="86" t="s">
        <v>1057</v>
      </c>
      <c r="C66" s="88" t="s">
        <v>1058</v>
      </c>
      <c r="D66" s="89" t="s">
        <v>119</v>
      </c>
      <c r="E66" s="89" t="s">
        <v>316</v>
      </c>
      <c r="F66" s="88" t="s">
        <v>607</v>
      </c>
      <c r="G66" s="89" t="s">
        <v>504</v>
      </c>
      <c r="H66" s="89" t="s">
        <v>132</v>
      </c>
      <c r="I66" s="91">
        <v>230.51714800000002</v>
      </c>
      <c r="J66" s="103">
        <v>22990</v>
      </c>
      <c r="K66" s="91"/>
      <c r="L66" s="91">
        <v>52.995892387000005</v>
      </c>
      <c r="M66" s="92">
        <v>1.2321933799949765E-5</v>
      </c>
      <c r="N66" s="92">
        <f t="shared" si="1"/>
        <v>5.5131693881994778E-3</v>
      </c>
      <c r="O66" s="92">
        <f>L66/'סכום נכסי הקרן'!$C$42</f>
        <v>4.636632617183105E-4</v>
      </c>
    </row>
    <row r="67" spans="2:15">
      <c r="B67" s="86" t="s">
        <v>1059</v>
      </c>
      <c r="C67" s="88" t="s">
        <v>1060</v>
      </c>
      <c r="D67" s="89" t="s">
        <v>119</v>
      </c>
      <c r="E67" s="89" t="s">
        <v>316</v>
      </c>
      <c r="F67" s="88" t="s">
        <v>1061</v>
      </c>
      <c r="G67" s="89" t="s">
        <v>128</v>
      </c>
      <c r="H67" s="89" t="s">
        <v>132</v>
      </c>
      <c r="I67" s="91">
        <v>131.31330700000001</v>
      </c>
      <c r="J67" s="103">
        <v>26200</v>
      </c>
      <c r="K67" s="91"/>
      <c r="L67" s="91">
        <v>34.404086352000007</v>
      </c>
      <c r="M67" s="92">
        <v>2.2587957589859742E-5</v>
      </c>
      <c r="N67" s="92">
        <f t="shared" si="1"/>
        <v>3.5790614547957997E-3</v>
      </c>
      <c r="O67" s="92">
        <f>L67/'סכום נכסי הקרן'!$C$42</f>
        <v>3.0100277919501111E-4</v>
      </c>
    </row>
    <row r="68" spans="2:15">
      <c r="B68" s="86" t="s">
        <v>1062</v>
      </c>
      <c r="C68" s="88" t="s">
        <v>1063</v>
      </c>
      <c r="D68" s="89" t="s">
        <v>119</v>
      </c>
      <c r="E68" s="89" t="s">
        <v>316</v>
      </c>
      <c r="F68" s="88" t="s">
        <v>1064</v>
      </c>
      <c r="G68" s="89" t="s">
        <v>504</v>
      </c>
      <c r="H68" s="89" t="s">
        <v>132</v>
      </c>
      <c r="I68" s="91">
        <v>155.15970400000003</v>
      </c>
      <c r="J68" s="103">
        <v>8995</v>
      </c>
      <c r="K68" s="91"/>
      <c r="L68" s="91">
        <v>13.956615418000004</v>
      </c>
      <c r="M68" s="92">
        <v>4.9625225526387094E-6</v>
      </c>
      <c r="N68" s="92">
        <f t="shared" si="1"/>
        <v>1.4519084672355716E-3</v>
      </c>
      <c r="O68" s="92">
        <f>L68/'סכום נכסי הקרן'!$C$42</f>
        <v>1.2210700746394704E-4</v>
      </c>
    </row>
    <row r="69" spans="2:15">
      <c r="B69" s="86" t="s">
        <v>1065</v>
      </c>
      <c r="C69" s="88" t="s">
        <v>1066</v>
      </c>
      <c r="D69" s="89" t="s">
        <v>119</v>
      </c>
      <c r="E69" s="89" t="s">
        <v>316</v>
      </c>
      <c r="F69" s="88" t="s">
        <v>1067</v>
      </c>
      <c r="G69" s="89" t="s">
        <v>1068</v>
      </c>
      <c r="H69" s="89" t="s">
        <v>132</v>
      </c>
      <c r="I69" s="91">
        <v>2114.6846310000005</v>
      </c>
      <c r="J69" s="103">
        <v>4990</v>
      </c>
      <c r="K69" s="91"/>
      <c r="L69" s="91">
        <v>105.52276306500002</v>
      </c>
      <c r="M69" s="92">
        <v>2.9568937093366489E-5</v>
      </c>
      <c r="N69" s="92">
        <f t="shared" si="1"/>
        <v>1.0977546388687524E-2</v>
      </c>
      <c r="O69" s="92">
        <f>L69/'סכום נכסי הקרן'!$C$42</f>
        <v>9.2322303304110916E-4</v>
      </c>
    </row>
    <row r="70" spans="2:15">
      <c r="B70" s="86" t="s">
        <v>1069</v>
      </c>
      <c r="C70" s="88" t="s">
        <v>1070</v>
      </c>
      <c r="D70" s="89" t="s">
        <v>119</v>
      </c>
      <c r="E70" s="89" t="s">
        <v>316</v>
      </c>
      <c r="F70" s="88" t="s">
        <v>1071</v>
      </c>
      <c r="G70" s="89" t="s">
        <v>154</v>
      </c>
      <c r="H70" s="89" t="s">
        <v>132</v>
      </c>
      <c r="I70" s="91">
        <v>973.63872700000024</v>
      </c>
      <c r="J70" s="103">
        <v>1766</v>
      </c>
      <c r="K70" s="91"/>
      <c r="L70" s="91">
        <v>17.194459915000003</v>
      </c>
      <c r="M70" s="92">
        <v>7.3694830778163617E-6</v>
      </c>
      <c r="N70" s="92">
        <f t="shared" si="1"/>
        <v>1.7887418397969019E-3</v>
      </c>
      <c r="O70" s="92">
        <f>L70/'סכום נכסי הקרן'!$C$42</f>
        <v>1.5043504333232626E-4</v>
      </c>
    </row>
    <row r="71" spans="2:15">
      <c r="B71" s="86" t="s">
        <v>1072</v>
      </c>
      <c r="C71" s="88" t="s">
        <v>1073</v>
      </c>
      <c r="D71" s="89" t="s">
        <v>119</v>
      </c>
      <c r="E71" s="89" t="s">
        <v>316</v>
      </c>
      <c r="F71" s="88" t="s">
        <v>1074</v>
      </c>
      <c r="G71" s="89" t="s">
        <v>1068</v>
      </c>
      <c r="H71" s="89" t="s">
        <v>132</v>
      </c>
      <c r="I71" s="91">
        <v>514.02419100000009</v>
      </c>
      <c r="J71" s="103">
        <v>18310</v>
      </c>
      <c r="K71" s="91"/>
      <c r="L71" s="91">
        <v>94.117829323000009</v>
      </c>
      <c r="M71" s="92">
        <v>2.2414487022164926E-5</v>
      </c>
      <c r="N71" s="92">
        <f t="shared" si="1"/>
        <v>9.7910896889554216E-3</v>
      </c>
      <c r="O71" s="92">
        <f>L71/'סכום נכסי הקרן'!$C$42</f>
        <v>8.2344079445021584E-4</v>
      </c>
    </row>
    <row r="72" spans="2:15">
      <c r="B72" s="86" t="s">
        <v>1075</v>
      </c>
      <c r="C72" s="88" t="s">
        <v>1076</v>
      </c>
      <c r="D72" s="89" t="s">
        <v>119</v>
      </c>
      <c r="E72" s="89" t="s">
        <v>316</v>
      </c>
      <c r="F72" s="88" t="s">
        <v>1077</v>
      </c>
      <c r="G72" s="89" t="s">
        <v>568</v>
      </c>
      <c r="H72" s="89" t="s">
        <v>132</v>
      </c>
      <c r="I72" s="91">
        <v>213.80973200000005</v>
      </c>
      <c r="J72" s="103">
        <v>16480</v>
      </c>
      <c r="K72" s="91"/>
      <c r="L72" s="91">
        <v>35.235843904000006</v>
      </c>
      <c r="M72" s="92">
        <v>1.4757854645199501E-5</v>
      </c>
      <c r="N72" s="92">
        <f t="shared" si="1"/>
        <v>3.6655892981351259E-3</v>
      </c>
      <c r="O72" s="92">
        <f>L72/'סכום נכסי הקרן'!$C$42</f>
        <v>3.0827986053374822E-4</v>
      </c>
    </row>
    <row r="73" spans="2:15">
      <c r="B73" s="86" t="s">
        <v>1078</v>
      </c>
      <c r="C73" s="88" t="s">
        <v>1079</v>
      </c>
      <c r="D73" s="89" t="s">
        <v>119</v>
      </c>
      <c r="E73" s="89" t="s">
        <v>316</v>
      </c>
      <c r="F73" s="88" t="s">
        <v>1080</v>
      </c>
      <c r="G73" s="89" t="s">
        <v>129</v>
      </c>
      <c r="H73" s="89" t="s">
        <v>132</v>
      </c>
      <c r="I73" s="91">
        <v>1325.3782610000003</v>
      </c>
      <c r="J73" s="103">
        <v>1546</v>
      </c>
      <c r="K73" s="91"/>
      <c r="L73" s="91">
        <v>20.490347915000001</v>
      </c>
      <c r="M73" s="92">
        <v>6.6188478824877655E-6</v>
      </c>
      <c r="N73" s="92">
        <f t="shared" si="1"/>
        <v>2.1316134853169482E-3</v>
      </c>
      <c r="O73" s="92">
        <f>L73/'סכום נכסי הקרן'!$C$42</f>
        <v>1.7927090421714277E-4</v>
      </c>
    </row>
    <row r="74" spans="2:15">
      <c r="B74" s="86" t="s">
        <v>1081</v>
      </c>
      <c r="C74" s="88" t="s">
        <v>1082</v>
      </c>
      <c r="D74" s="89" t="s">
        <v>119</v>
      </c>
      <c r="E74" s="89" t="s">
        <v>316</v>
      </c>
      <c r="F74" s="88" t="s">
        <v>1083</v>
      </c>
      <c r="G74" s="89" t="s">
        <v>504</v>
      </c>
      <c r="H74" s="89" t="s">
        <v>132</v>
      </c>
      <c r="I74" s="91">
        <v>3554.2125400000009</v>
      </c>
      <c r="J74" s="103">
        <v>855</v>
      </c>
      <c r="K74" s="91"/>
      <c r="L74" s="91">
        <v>30.388517215000004</v>
      </c>
      <c r="M74" s="92">
        <v>1.1746192685613922E-5</v>
      </c>
      <c r="N74" s="92">
        <f t="shared" si="1"/>
        <v>3.1613212895648499E-3</v>
      </c>
      <c r="O74" s="92">
        <f>L74/'סכום נכסי הקרן'!$C$42</f>
        <v>2.6587039817724148E-4</v>
      </c>
    </row>
    <row r="75" spans="2:15">
      <c r="B75" s="86" t="s">
        <v>1084</v>
      </c>
      <c r="C75" s="88" t="s">
        <v>1085</v>
      </c>
      <c r="D75" s="89" t="s">
        <v>119</v>
      </c>
      <c r="E75" s="89" t="s">
        <v>316</v>
      </c>
      <c r="F75" s="88" t="s">
        <v>563</v>
      </c>
      <c r="G75" s="89" t="s">
        <v>126</v>
      </c>
      <c r="H75" s="89" t="s">
        <v>132</v>
      </c>
      <c r="I75" s="91">
        <v>82212.356992000015</v>
      </c>
      <c r="J75" s="103">
        <v>125.8</v>
      </c>
      <c r="K75" s="91"/>
      <c r="L75" s="91">
        <v>103.42314509700002</v>
      </c>
      <c r="M75" s="92">
        <v>3.1736622561825174E-5</v>
      </c>
      <c r="N75" s="92">
        <f t="shared" si="1"/>
        <v>1.0759122865906526E-2</v>
      </c>
      <c r="O75" s="92">
        <f>L75/'סכום נכסי הקרן'!$C$42</f>
        <v>9.0485338830909479E-4</v>
      </c>
    </row>
    <row r="76" spans="2:15">
      <c r="B76" s="86" t="s">
        <v>1086</v>
      </c>
      <c r="C76" s="88" t="s">
        <v>1087</v>
      </c>
      <c r="D76" s="89" t="s">
        <v>119</v>
      </c>
      <c r="E76" s="89" t="s">
        <v>316</v>
      </c>
      <c r="F76" s="88" t="s">
        <v>376</v>
      </c>
      <c r="G76" s="89" t="s">
        <v>332</v>
      </c>
      <c r="H76" s="89" t="s">
        <v>132</v>
      </c>
      <c r="I76" s="91">
        <v>51.666801000000007</v>
      </c>
      <c r="J76" s="103">
        <v>68330</v>
      </c>
      <c r="K76" s="91"/>
      <c r="L76" s="91">
        <v>35.303925330000006</v>
      </c>
      <c r="M76" s="92">
        <v>9.6645374810676884E-6</v>
      </c>
      <c r="N76" s="92">
        <f t="shared" si="1"/>
        <v>3.6726718174931779E-3</v>
      </c>
      <c r="O76" s="92">
        <f>L76/'סכום נכסי הקרן'!$C$42</f>
        <v>3.0887550775506636E-4</v>
      </c>
    </row>
    <row r="77" spans="2:15">
      <c r="B77" s="86" t="s">
        <v>1088</v>
      </c>
      <c r="C77" s="88" t="s">
        <v>1089</v>
      </c>
      <c r="D77" s="89" t="s">
        <v>119</v>
      </c>
      <c r="E77" s="89" t="s">
        <v>316</v>
      </c>
      <c r="F77" s="88" t="s">
        <v>449</v>
      </c>
      <c r="G77" s="89" t="s">
        <v>442</v>
      </c>
      <c r="H77" s="89" t="s">
        <v>132</v>
      </c>
      <c r="I77" s="91">
        <v>640.66365200000007</v>
      </c>
      <c r="J77" s="103">
        <v>5758</v>
      </c>
      <c r="K77" s="91"/>
      <c r="L77" s="91">
        <v>36.889413063000006</v>
      </c>
      <c r="M77" s="92">
        <v>8.1064954047152923E-6</v>
      </c>
      <c r="N77" s="92">
        <f t="shared" si="1"/>
        <v>3.8376103068974167E-3</v>
      </c>
      <c r="O77" s="92">
        <f>L77/'סכום נכסי הקרן'!$C$42</f>
        <v>3.2274700572568042E-4</v>
      </c>
    </row>
    <row r="78" spans="2:15">
      <c r="B78" s="86" t="s">
        <v>1090</v>
      </c>
      <c r="C78" s="88" t="s">
        <v>1091</v>
      </c>
      <c r="D78" s="89" t="s">
        <v>119</v>
      </c>
      <c r="E78" s="89" t="s">
        <v>316</v>
      </c>
      <c r="F78" s="88" t="s">
        <v>1092</v>
      </c>
      <c r="G78" s="89" t="s">
        <v>332</v>
      </c>
      <c r="H78" s="89" t="s">
        <v>132</v>
      </c>
      <c r="I78" s="91">
        <v>917.07000600000015</v>
      </c>
      <c r="J78" s="103">
        <v>808</v>
      </c>
      <c r="K78" s="91"/>
      <c r="L78" s="91">
        <v>7.4099256470000006</v>
      </c>
      <c r="M78" s="92">
        <v>6.09768568603751E-6</v>
      </c>
      <c r="N78" s="92">
        <f t="shared" si="1"/>
        <v>7.7085550230107517E-4</v>
      </c>
      <c r="O78" s="92">
        <f>L78/'סכום נכסי הקרן'!$C$42</f>
        <v>6.4829746982824065E-5</v>
      </c>
    </row>
    <row r="79" spans="2:15">
      <c r="B79" s="86" t="s">
        <v>1093</v>
      </c>
      <c r="C79" s="88" t="s">
        <v>1094</v>
      </c>
      <c r="D79" s="89" t="s">
        <v>119</v>
      </c>
      <c r="E79" s="89" t="s">
        <v>316</v>
      </c>
      <c r="F79" s="88" t="s">
        <v>451</v>
      </c>
      <c r="G79" s="89" t="s">
        <v>332</v>
      </c>
      <c r="H79" s="89" t="s">
        <v>132</v>
      </c>
      <c r="I79" s="91">
        <v>609.88792000000012</v>
      </c>
      <c r="J79" s="103">
        <v>7673</v>
      </c>
      <c r="K79" s="91"/>
      <c r="L79" s="91">
        <v>46.79670010000001</v>
      </c>
      <c r="M79" s="92">
        <v>1.6711406299133033E-5</v>
      </c>
      <c r="N79" s="92">
        <f t="shared" si="1"/>
        <v>4.8682666304786845E-3</v>
      </c>
      <c r="O79" s="92">
        <f>L79/'סכום נכסי הקרן'!$C$42</f>
        <v>4.094262711451601E-4</v>
      </c>
    </row>
    <row r="80" spans="2:15">
      <c r="B80" s="86" t="s">
        <v>1095</v>
      </c>
      <c r="C80" s="88" t="s">
        <v>1096</v>
      </c>
      <c r="D80" s="89" t="s">
        <v>119</v>
      </c>
      <c r="E80" s="89" t="s">
        <v>316</v>
      </c>
      <c r="F80" s="88" t="s">
        <v>1097</v>
      </c>
      <c r="G80" s="89" t="s">
        <v>1068</v>
      </c>
      <c r="H80" s="89" t="s">
        <v>132</v>
      </c>
      <c r="I80" s="91">
        <v>1409.1669690000003</v>
      </c>
      <c r="J80" s="103">
        <v>7553</v>
      </c>
      <c r="K80" s="91"/>
      <c r="L80" s="91">
        <v>106.43438115600001</v>
      </c>
      <c r="M80" s="92">
        <v>2.2183893501843366E-5</v>
      </c>
      <c r="N80" s="92">
        <f t="shared" si="1"/>
        <v>1.1072382134000172E-2</v>
      </c>
      <c r="O80" s="92">
        <f>L80/'סכום נכסי הקרן'!$C$42</f>
        <v>9.3119881754961118E-4</v>
      </c>
    </row>
    <row r="81" spans="2:15">
      <c r="B81" s="86" t="s">
        <v>1098</v>
      </c>
      <c r="C81" s="88" t="s">
        <v>1099</v>
      </c>
      <c r="D81" s="89" t="s">
        <v>119</v>
      </c>
      <c r="E81" s="89" t="s">
        <v>316</v>
      </c>
      <c r="F81" s="88" t="s">
        <v>1100</v>
      </c>
      <c r="G81" s="89" t="s">
        <v>1101</v>
      </c>
      <c r="H81" s="89" t="s">
        <v>132</v>
      </c>
      <c r="I81" s="91">
        <v>1544.8923890000003</v>
      </c>
      <c r="J81" s="103">
        <v>5064</v>
      </c>
      <c r="K81" s="91"/>
      <c r="L81" s="91">
        <v>78.233350555000015</v>
      </c>
      <c r="M81" s="92">
        <v>1.408490300834005E-5</v>
      </c>
      <c r="N81" s="92">
        <f t="shared" ref="N81:N113" si="2">IFERROR(L81/$L$11,0)</f>
        <v>8.1386253535737571E-3</v>
      </c>
      <c r="O81" s="92">
        <f>L81/'סכום נכסי הקרן'!$C$42</f>
        <v>6.8446683053461266E-4</v>
      </c>
    </row>
    <row r="82" spans="2:15">
      <c r="B82" s="86" t="s">
        <v>1102</v>
      </c>
      <c r="C82" s="88" t="s">
        <v>1103</v>
      </c>
      <c r="D82" s="89" t="s">
        <v>119</v>
      </c>
      <c r="E82" s="89" t="s">
        <v>316</v>
      </c>
      <c r="F82" s="88" t="s">
        <v>487</v>
      </c>
      <c r="G82" s="89" t="s">
        <v>488</v>
      </c>
      <c r="H82" s="89" t="s">
        <v>132</v>
      </c>
      <c r="I82" s="91">
        <v>35.269005000000007</v>
      </c>
      <c r="J82" s="103">
        <v>45610</v>
      </c>
      <c r="K82" s="91"/>
      <c r="L82" s="91">
        <v>16.086193305000005</v>
      </c>
      <c r="M82" s="92">
        <v>1.1927922135898954E-5</v>
      </c>
      <c r="N82" s="92">
        <f t="shared" si="2"/>
        <v>1.6734487241796166E-3</v>
      </c>
      <c r="O82" s="92">
        <f>L82/'סכום נכסי הקרן'!$C$42</f>
        <v>1.4073877277056957E-4</v>
      </c>
    </row>
    <row r="83" spans="2:15">
      <c r="B83" s="86" t="s">
        <v>1104</v>
      </c>
      <c r="C83" s="88" t="s">
        <v>1105</v>
      </c>
      <c r="D83" s="89" t="s">
        <v>119</v>
      </c>
      <c r="E83" s="89" t="s">
        <v>316</v>
      </c>
      <c r="F83" s="88" t="s">
        <v>565</v>
      </c>
      <c r="G83" s="89" t="s">
        <v>442</v>
      </c>
      <c r="H83" s="89" t="s">
        <v>132</v>
      </c>
      <c r="I83" s="91">
        <v>598.93234200000006</v>
      </c>
      <c r="J83" s="103">
        <v>7851</v>
      </c>
      <c r="K83" s="91"/>
      <c r="L83" s="91">
        <v>47.022178177000001</v>
      </c>
      <c r="M83" s="92">
        <v>9.6784616973220936E-6</v>
      </c>
      <c r="N83" s="92">
        <f t="shared" si="2"/>
        <v>4.8917231433485645E-3</v>
      </c>
      <c r="O83" s="92">
        <f>L83/'סכום נכסי הקרן'!$C$42</f>
        <v>4.1139898819772612E-4</v>
      </c>
    </row>
    <row r="84" spans="2:15">
      <c r="B84" s="86" t="s">
        <v>1106</v>
      </c>
      <c r="C84" s="88" t="s">
        <v>1107</v>
      </c>
      <c r="D84" s="89" t="s">
        <v>119</v>
      </c>
      <c r="E84" s="89" t="s">
        <v>316</v>
      </c>
      <c r="F84" s="88" t="s">
        <v>538</v>
      </c>
      <c r="G84" s="89" t="s">
        <v>332</v>
      </c>
      <c r="H84" s="89" t="s">
        <v>132</v>
      </c>
      <c r="I84" s="91">
        <v>20432.431211000003</v>
      </c>
      <c r="J84" s="103">
        <v>159</v>
      </c>
      <c r="K84" s="91"/>
      <c r="L84" s="91">
        <v>32.487565625000002</v>
      </c>
      <c r="M84" s="92">
        <v>2.9612908225876054E-5</v>
      </c>
      <c r="N84" s="92">
        <f t="shared" si="2"/>
        <v>3.3796855611550668E-3</v>
      </c>
      <c r="O84" s="92">
        <f>L84/'סכום נכסי הקרן'!$C$42</f>
        <v>2.842350598226782E-4</v>
      </c>
    </row>
    <row r="85" spans="2:15">
      <c r="B85" s="86" t="s">
        <v>1108</v>
      </c>
      <c r="C85" s="88" t="s">
        <v>1109</v>
      </c>
      <c r="D85" s="89" t="s">
        <v>119</v>
      </c>
      <c r="E85" s="89" t="s">
        <v>316</v>
      </c>
      <c r="F85" s="88" t="s">
        <v>542</v>
      </c>
      <c r="G85" s="89" t="s">
        <v>340</v>
      </c>
      <c r="H85" s="89" t="s">
        <v>132</v>
      </c>
      <c r="I85" s="91">
        <v>4344.8550870000008</v>
      </c>
      <c r="J85" s="103">
        <v>311.60000000000002</v>
      </c>
      <c r="K85" s="91"/>
      <c r="L85" s="91">
        <v>13.538568450000003</v>
      </c>
      <c r="M85" s="92">
        <v>7.5959557583425024E-6</v>
      </c>
      <c r="N85" s="92">
        <f t="shared" si="2"/>
        <v>1.4084189882779049E-3</v>
      </c>
      <c r="O85" s="92">
        <f>L85/'סכום נכסי הקרן'!$C$42</f>
        <v>1.1844949719279481E-4</v>
      </c>
    </row>
    <row r="86" spans="2:15">
      <c r="B86" s="86" t="s">
        <v>1110</v>
      </c>
      <c r="C86" s="88" t="s">
        <v>1111</v>
      </c>
      <c r="D86" s="89" t="s">
        <v>119</v>
      </c>
      <c r="E86" s="89" t="s">
        <v>316</v>
      </c>
      <c r="F86" s="88" t="s">
        <v>1112</v>
      </c>
      <c r="G86" s="89" t="s">
        <v>126</v>
      </c>
      <c r="H86" s="89" t="s">
        <v>132</v>
      </c>
      <c r="I86" s="91">
        <v>709.29029600000013</v>
      </c>
      <c r="J86" s="103">
        <v>1892</v>
      </c>
      <c r="K86" s="91"/>
      <c r="L86" s="91">
        <v>13.419772408000002</v>
      </c>
      <c r="M86" s="92">
        <v>7.5601893422191424E-6</v>
      </c>
      <c r="N86" s="92">
        <f t="shared" si="2"/>
        <v>1.3960606210027399E-3</v>
      </c>
      <c r="O86" s="92">
        <f>L86/'סכום נכסי הקרן'!$C$42</f>
        <v>1.1741014569153661E-4</v>
      </c>
    </row>
    <row r="87" spans="2:15">
      <c r="B87" s="86" t="s">
        <v>1113</v>
      </c>
      <c r="C87" s="88" t="s">
        <v>1114</v>
      </c>
      <c r="D87" s="89" t="s">
        <v>119</v>
      </c>
      <c r="E87" s="89" t="s">
        <v>316</v>
      </c>
      <c r="F87" s="88" t="s">
        <v>1115</v>
      </c>
      <c r="G87" s="89" t="s">
        <v>156</v>
      </c>
      <c r="H87" s="89" t="s">
        <v>132</v>
      </c>
      <c r="I87" s="91">
        <v>147.22826100000003</v>
      </c>
      <c r="J87" s="103">
        <v>7005</v>
      </c>
      <c r="K87" s="91"/>
      <c r="L87" s="91">
        <v>10.313339702</v>
      </c>
      <c r="M87" s="92">
        <v>4.4674184710015217E-6</v>
      </c>
      <c r="N87" s="92">
        <f t="shared" si="2"/>
        <v>1.072898033680746E-3</v>
      </c>
      <c r="O87" s="92">
        <f>L87/'סכום נכסי הקרן'!$C$42</f>
        <v>9.023183703594511E-5</v>
      </c>
    </row>
    <row r="88" spans="2:15">
      <c r="B88" s="86" t="s">
        <v>1116</v>
      </c>
      <c r="C88" s="88" t="s">
        <v>1117</v>
      </c>
      <c r="D88" s="89" t="s">
        <v>119</v>
      </c>
      <c r="E88" s="89" t="s">
        <v>316</v>
      </c>
      <c r="F88" s="88" t="s">
        <v>1118</v>
      </c>
      <c r="G88" s="89" t="s">
        <v>128</v>
      </c>
      <c r="H88" s="89" t="s">
        <v>132</v>
      </c>
      <c r="I88" s="91">
        <v>15031.860022000003</v>
      </c>
      <c r="J88" s="103">
        <v>180</v>
      </c>
      <c r="K88" s="91"/>
      <c r="L88" s="91">
        <v>27.057348039000008</v>
      </c>
      <c r="M88" s="92">
        <v>2.9439681636568872E-5</v>
      </c>
      <c r="N88" s="92">
        <f t="shared" si="2"/>
        <v>2.8147793388429878E-3</v>
      </c>
      <c r="O88" s="92">
        <f>L88/'סכום נכסי הקרן'!$C$42</f>
        <v>2.3672586081950213E-4</v>
      </c>
    </row>
    <row r="89" spans="2:15">
      <c r="B89" s="86" t="s">
        <v>1119</v>
      </c>
      <c r="C89" s="88" t="s">
        <v>1120</v>
      </c>
      <c r="D89" s="89" t="s">
        <v>119</v>
      </c>
      <c r="E89" s="89" t="s">
        <v>316</v>
      </c>
      <c r="F89" s="88" t="s">
        <v>544</v>
      </c>
      <c r="G89" s="89" t="s">
        <v>545</v>
      </c>
      <c r="H89" s="89" t="s">
        <v>132</v>
      </c>
      <c r="I89" s="91">
        <v>486.92820300000005</v>
      </c>
      <c r="J89" s="103">
        <v>8242</v>
      </c>
      <c r="K89" s="91"/>
      <c r="L89" s="91">
        <v>40.132622495000014</v>
      </c>
      <c r="M89" s="92">
        <v>1.3700652455428893E-5</v>
      </c>
      <c r="N89" s="92">
        <f t="shared" si="2"/>
        <v>4.1750017943253809E-3</v>
      </c>
      <c r="O89" s="92">
        <f>L89/'סכום נכסי הקרן'!$C$42</f>
        <v>3.5112197963300886E-4</v>
      </c>
    </row>
    <row r="90" spans="2:15">
      <c r="B90" s="86" t="s">
        <v>1121</v>
      </c>
      <c r="C90" s="88" t="s">
        <v>1122</v>
      </c>
      <c r="D90" s="89" t="s">
        <v>119</v>
      </c>
      <c r="E90" s="89" t="s">
        <v>316</v>
      </c>
      <c r="F90" s="88" t="s">
        <v>1123</v>
      </c>
      <c r="G90" s="89" t="s">
        <v>126</v>
      </c>
      <c r="H90" s="89" t="s">
        <v>132</v>
      </c>
      <c r="I90" s="91">
        <v>1522.6414660000003</v>
      </c>
      <c r="J90" s="103">
        <v>1540</v>
      </c>
      <c r="K90" s="91"/>
      <c r="L90" s="91">
        <v>23.448678581000003</v>
      </c>
      <c r="M90" s="92">
        <v>1.6169596265118261E-5</v>
      </c>
      <c r="N90" s="92">
        <f t="shared" si="2"/>
        <v>2.4393689986850712E-3</v>
      </c>
      <c r="O90" s="92">
        <f>L90/'סכום נכסי הקרן'!$C$42</f>
        <v>2.0515346197883327E-4</v>
      </c>
    </row>
    <row r="91" spans="2:15">
      <c r="B91" s="86" t="s">
        <v>1124</v>
      </c>
      <c r="C91" s="88" t="s">
        <v>1125</v>
      </c>
      <c r="D91" s="89" t="s">
        <v>119</v>
      </c>
      <c r="E91" s="89" t="s">
        <v>316</v>
      </c>
      <c r="F91" s="88" t="s">
        <v>1126</v>
      </c>
      <c r="G91" s="89" t="s">
        <v>497</v>
      </c>
      <c r="H91" s="89" t="s">
        <v>132</v>
      </c>
      <c r="I91" s="91">
        <v>261.41767800000002</v>
      </c>
      <c r="J91" s="103">
        <v>4749</v>
      </c>
      <c r="K91" s="91"/>
      <c r="L91" s="91">
        <v>12.414725529</v>
      </c>
      <c r="M91" s="92">
        <v>3.5379350066553072E-6</v>
      </c>
      <c r="N91" s="92">
        <f t="shared" si="2"/>
        <v>1.2915054670571211E-3</v>
      </c>
      <c r="O91" s="92">
        <f>L91/'סכום נכסי הקרן'!$C$42</f>
        <v>1.0861694883971305E-4</v>
      </c>
    </row>
    <row r="92" spans="2:15">
      <c r="B92" s="86" t="s">
        <v>1127</v>
      </c>
      <c r="C92" s="88" t="s">
        <v>1128</v>
      </c>
      <c r="D92" s="89" t="s">
        <v>119</v>
      </c>
      <c r="E92" s="89" t="s">
        <v>316</v>
      </c>
      <c r="F92" s="88" t="s">
        <v>513</v>
      </c>
      <c r="G92" s="89" t="s">
        <v>155</v>
      </c>
      <c r="H92" s="89" t="s">
        <v>132</v>
      </c>
      <c r="I92" s="91">
        <v>3110.6701080000003</v>
      </c>
      <c r="J92" s="103">
        <v>1279</v>
      </c>
      <c r="K92" s="91"/>
      <c r="L92" s="91">
        <v>39.785470682000003</v>
      </c>
      <c r="M92" s="92">
        <v>1.8814616526341681E-5</v>
      </c>
      <c r="N92" s="92">
        <f t="shared" si="2"/>
        <v>4.1388875473095292E-3</v>
      </c>
      <c r="O92" s="92">
        <f>L92/'סכום נכסי הקרן'!$C$42</f>
        <v>3.4808473401495995E-4</v>
      </c>
    </row>
    <row r="93" spans="2:15">
      <c r="B93" s="86" t="s">
        <v>1129</v>
      </c>
      <c r="C93" s="88" t="s">
        <v>1130</v>
      </c>
      <c r="D93" s="89" t="s">
        <v>119</v>
      </c>
      <c r="E93" s="89" t="s">
        <v>316</v>
      </c>
      <c r="F93" s="88" t="s">
        <v>1131</v>
      </c>
      <c r="G93" s="89" t="s">
        <v>127</v>
      </c>
      <c r="H93" s="89" t="s">
        <v>132</v>
      </c>
      <c r="I93" s="91">
        <v>208.85368800000003</v>
      </c>
      <c r="J93" s="103">
        <v>13450</v>
      </c>
      <c r="K93" s="91"/>
      <c r="L93" s="91">
        <v>28.090821078000005</v>
      </c>
      <c r="M93" s="92">
        <v>1.7067429251708798E-5</v>
      </c>
      <c r="N93" s="92">
        <f t="shared" si="2"/>
        <v>2.9222916698088859E-3</v>
      </c>
      <c r="O93" s="92">
        <f>L93/'סכום נכסי הקרן'!$C$42</f>
        <v>2.4576775932479492E-4</v>
      </c>
    </row>
    <row r="94" spans="2:15">
      <c r="B94" s="86" t="s">
        <v>1132</v>
      </c>
      <c r="C94" s="88" t="s">
        <v>1133</v>
      </c>
      <c r="D94" s="89" t="s">
        <v>119</v>
      </c>
      <c r="E94" s="89" t="s">
        <v>316</v>
      </c>
      <c r="F94" s="88" t="s">
        <v>1134</v>
      </c>
      <c r="G94" s="89" t="s">
        <v>478</v>
      </c>
      <c r="H94" s="89" t="s">
        <v>132</v>
      </c>
      <c r="I94" s="91">
        <v>85.612005000000011</v>
      </c>
      <c r="J94" s="103">
        <v>40330</v>
      </c>
      <c r="K94" s="91"/>
      <c r="L94" s="91">
        <v>34.527321465000007</v>
      </c>
      <c r="M94" s="92">
        <v>1.2587479537186818E-5</v>
      </c>
      <c r="N94" s="92">
        <f t="shared" si="2"/>
        <v>3.5918816191885701E-3</v>
      </c>
      <c r="O94" s="92">
        <f>L94/'סכום נכסי הקרן'!$C$42</f>
        <v>3.0208096831266094E-4</v>
      </c>
    </row>
    <row r="95" spans="2:15">
      <c r="B95" s="86" t="s">
        <v>1135</v>
      </c>
      <c r="C95" s="88" t="s">
        <v>1136</v>
      </c>
      <c r="D95" s="89" t="s">
        <v>119</v>
      </c>
      <c r="E95" s="89" t="s">
        <v>316</v>
      </c>
      <c r="F95" s="88" t="s">
        <v>1137</v>
      </c>
      <c r="G95" s="89" t="s">
        <v>568</v>
      </c>
      <c r="H95" s="89" t="s">
        <v>132</v>
      </c>
      <c r="I95" s="91">
        <v>106.03840300000002</v>
      </c>
      <c r="J95" s="103">
        <v>30370</v>
      </c>
      <c r="K95" s="91"/>
      <c r="L95" s="91">
        <v>32.203863127000005</v>
      </c>
      <c r="M95" s="92">
        <v>7.6983398153837141E-6</v>
      </c>
      <c r="N95" s="92">
        <f t="shared" si="2"/>
        <v>3.3501719544040466E-3</v>
      </c>
      <c r="O95" s="92">
        <f>L95/'סכום נכסי הקרן'!$C$42</f>
        <v>2.8175293489458511E-4</v>
      </c>
    </row>
    <row r="96" spans="2:15">
      <c r="B96" s="86" t="s">
        <v>1138</v>
      </c>
      <c r="C96" s="88" t="s">
        <v>1139</v>
      </c>
      <c r="D96" s="89" t="s">
        <v>119</v>
      </c>
      <c r="E96" s="89" t="s">
        <v>316</v>
      </c>
      <c r="F96" s="88" t="s">
        <v>493</v>
      </c>
      <c r="G96" s="89" t="s">
        <v>340</v>
      </c>
      <c r="H96" s="89" t="s">
        <v>132</v>
      </c>
      <c r="I96" s="91">
        <v>206.49679600000002</v>
      </c>
      <c r="J96" s="103">
        <v>39800</v>
      </c>
      <c r="K96" s="91"/>
      <c r="L96" s="91">
        <v>82.185724863000004</v>
      </c>
      <c r="M96" s="92">
        <v>1.9421794883853044E-5</v>
      </c>
      <c r="N96" s="92">
        <f t="shared" si="2"/>
        <v>8.549791352750644E-3</v>
      </c>
      <c r="O96" s="92">
        <f>L96/'סכום נכסי הקרן'!$C$42</f>
        <v>7.190463173710011E-4</v>
      </c>
    </row>
    <row r="97" spans="2:15">
      <c r="B97" s="86" t="s">
        <v>1140</v>
      </c>
      <c r="C97" s="88" t="s">
        <v>1141</v>
      </c>
      <c r="D97" s="89" t="s">
        <v>119</v>
      </c>
      <c r="E97" s="89" t="s">
        <v>316</v>
      </c>
      <c r="F97" s="88">
        <v>520029026</v>
      </c>
      <c r="G97" s="89" t="s">
        <v>318</v>
      </c>
      <c r="H97" s="89" t="s">
        <v>132</v>
      </c>
      <c r="I97" s="91">
        <v>22.476980000000005</v>
      </c>
      <c r="J97" s="103">
        <v>14950</v>
      </c>
      <c r="K97" s="91"/>
      <c r="L97" s="91">
        <v>3.3603085250000002</v>
      </c>
      <c r="M97" s="92">
        <v>6.3400017600945955E-7</v>
      </c>
      <c r="N97" s="92">
        <f t="shared" si="2"/>
        <v>3.4957332088401993E-4</v>
      </c>
      <c r="O97" s="92">
        <f>L97/'סכום נכסי הקרן'!$C$42</f>
        <v>2.9399478731365565E-5</v>
      </c>
    </row>
    <row r="98" spans="2:15">
      <c r="B98" s="86" t="s">
        <v>1142</v>
      </c>
      <c r="C98" s="88" t="s">
        <v>1143</v>
      </c>
      <c r="D98" s="89" t="s">
        <v>119</v>
      </c>
      <c r="E98" s="89" t="s">
        <v>316</v>
      </c>
      <c r="F98" s="88" t="s">
        <v>1144</v>
      </c>
      <c r="G98" s="89" t="s">
        <v>417</v>
      </c>
      <c r="H98" s="89" t="s">
        <v>132</v>
      </c>
      <c r="I98" s="91">
        <v>124.41965700000003</v>
      </c>
      <c r="J98" s="103">
        <v>15850</v>
      </c>
      <c r="K98" s="91"/>
      <c r="L98" s="91">
        <v>19.720515645000003</v>
      </c>
      <c r="M98" s="92">
        <v>1.3031026748659795E-5</v>
      </c>
      <c r="N98" s="92">
        <f t="shared" si="2"/>
        <v>2.0515277368966947E-3</v>
      </c>
      <c r="O98" s="92">
        <f>L98/'סכום נכסי הקרן'!$C$42</f>
        <v>1.7253560974040007E-4</v>
      </c>
    </row>
    <row r="99" spans="2:15">
      <c r="B99" s="86" t="s">
        <v>1145</v>
      </c>
      <c r="C99" s="88" t="s">
        <v>1146</v>
      </c>
      <c r="D99" s="89" t="s">
        <v>119</v>
      </c>
      <c r="E99" s="89" t="s">
        <v>316</v>
      </c>
      <c r="F99" s="88" t="s">
        <v>615</v>
      </c>
      <c r="G99" s="89" t="s">
        <v>155</v>
      </c>
      <c r="H99" s="89" t="s">
        <v>132</v>
      </c>
      <c r="I99" s="91">
        <v>3508.6830650000006</v>
      </c>
      <c r="J99" s="103">
        <v>1460</v>
      </c>
      <c r="K99" s="91"/>
      <c r="L99" s="91">
        <v>51.226772748000009</v>
      </c>
      <c r="M99" s="92">
        <v>1.8838528862022428E-5</v>
      </c>
      <c r="N99" s="92">
        <f t="shared" si="2"/>
        <v>5.3291276483873971E-3</v>
      </c>
      <c r="O99" s="92">
        <f>L99/'סכום נכסי הקרן'!$C$42</f>
        <v>4.4818516058174254E-4</v>
      </c>
    </row>
    <row r="100" spans="2:15">
      <c r="B100" s="86" t="s">
        <v>1147</v>
      </c>
      <c r="C100" s="88" t="s">
        <v>1148</v>
      </c>
      <c r="D100" s="89" t="s">
        <v>119</v>
      </c>
      <c r="E100" s="89" t="s">
        <v>316</v>
      </c>
      <c r="F100" s="88" t="s">
        <v>1149</v>
      </c>
      <c r="G100" s="89" t="s">
        <v>156</v>
      </c>
      <c r="H100" s="89" t="s">
        <v>132</v>
      </c>
      <c r="I100" s="91">
        <v>5.9087750000000021</v>
      </c>
      <c r="J100" s="103">
        <v>11580</v>
      </c>
      <c r="K100" s="91"/>
      <c r="L100" s="91">
        <v>0.68423614500000007</v>
      </c>
      <c r="M100" s="92">
        <v>1.2797273143560751E-7</v>
      </c>
      <c r="N100" s="92">
        <f t="shared" si="2"/>
        <v>7.1181172709886752E-5</v>
      </c>
      <c r="O100" s="92">
        <f>L100/'סכום נכסי הקרן'!$C$42</f>
        <v>5.9864104270482324E-6</v>
      </c>
    </row>
    <row r="101" spans="2:15">
      <c r="B101" s="86" t="s">
        <v>1150</v>
      </c>
      <c r="C101" s="88" t="s">
        <v>1151</v>
      </c>
      <c r="D101" s="89" t="s">
        <v>119</v>
      </c>
      <c r="E101" s="89" t="s">
        <v>316</v>
      </c>
      <c r="F101" s="88" t="s">
        <v>1152</v>
      </c>
      <c r="G101" s="89" t="s">
        <v>504</v>
      </c>
      <c r="H101" s="89" t="s">
        <v>132</v>
      </c>
      <c r="I101" s="91">
        <v>80.036721000000014</v>
      </c>
      <c r="J101" s="103">
        <v>8997</v>
      </c>
      <c r="K101" s="91"/>
      <c r="L101" s="91">
        <v>7.2009037780000016</v>
      </c>
      <c r="M101" s="92">
        <v>3.7988716452308475E-6</v>
      </c>
      <c r="N101" s="92">
        <f t="shared" si="2"/>
        <v>7.4911093083089618E-4</v>
      </c>
      <c r="O101" s="92">
        <f>L101/'סכום נכסי הקרן'!$C$42</f>
        <v>6.3001005976949989E-5</v>
      </c>
    </row>
    <row r="102" spans="2:15">
      <c r="B102" s="86" t="s">
        <v>1153</v>
      </c>
      <c r="C102" s="88" t="s">
        <v>1154</v>
      </c>
      <c r="D102" s="89" t="s">
        <v>119</v>
      </c>
      <c r="E102" s="89" t="s">
        <v>316</v>
      </c>
      <c r="F102" s="88" t="s">
        <v>529</v>
      </c>
      <c r="G102" s="89" t="s">
        <v>530</v>
      </c>
      <c r="H102" s="89" t="s">
        <v>132</v>
      </c>
      <c r="I102" s="91">
        <v>393.03170100000006</v>
      </c>
      <c r="J102" s="103">
        <v>35950</v>
      </c>
      <c r="K102" s="91"/>
      <c r="L102" s="91">
        <v>141.294896569</v>
      </c>
      <c r="M102" s="92">
        <v>2.3928356425581847E-5</v>
      </c>
      <c r="N102" s="92">
        <f t="shared" si="2"/>
        <v>1.4698925961743181E-2</v>
      </c>
      <c r="O102" s="92">
        <f>L102/'סכום נכסי הקרן'!$C$42</f>
        <v>1.2361949135402121E-3</v>
      </c>
    </row>
    <row r="103" spans="2:15">
      <c r="B103" s="86" t="s">
        <v>1155</v>
      </c>
      <c r="C103" s="88" t="s">
        <v>1156</v>
      </c>
      <c r="D103" s="89" t="s">
        <v>119</v>
      </c>
      <c r="E103" s="89" t="s">
        <v>316</v>
      </c>
      <c r="F103" s="88" t="s">
        <v>1157</v>
      </c>
      <c r="G103" s="89" t="s">
        <v>982</v>
      </c>
      <c r="H103" s="89" t="s">
        <v>132</v>
      </c>
      <c r="I103" s="91">
        <v>266.94403700000004</v>
      </c>
      <c r="J103" s="103">
        <v>12800</v>
      </c>
      <c r="K103" s="91"/>
      <c r="L103" s="91">
        <v>34.168836747000007</v>
      </c>
      <c r="M103" s="92">
        <v>6.0307960175659927E-6</v>
      </c>
      <c r="N103" s="92">
        <f t="shared" si="2"/>
        <v>3.5545884086321282E-3</v>
      </c>
      <c r="O103" s="92">
        <f>L103/'סכום נכסי הקרן'!$C$42</f>
        <v>2.9894457063847402E-4</v>
      </c>
    </row>
    <row r="104" spans="2:15">
      <c r="B104" s="86" t="s">
        <v>1158</v>
      </c>
      <c r="C104" s="88" t="s">
        <v>1159</v>
      </c>
      <c r="D104" s="89" t="s">
        <v>119</v>
      </c>
      <c r="E104" s="89" t="s">
        <v>316</v>
      </c>
      <c r="F104" s="88" t="s">
        <v>644</v>
      </c>
      <c r="G104" s="89" t="s">
        <v>504</v>
      </c>
      <c r="H104" s="89" t="s">
        <v>132</v>
      </c>
      <c r="I104" s="91">
        <v>744.26551700000016</v>
      </c>
      <c r="J104" s="103">
        <v>2255</v>
      </c>
      <c r="K104" s="91"/>
      <c r="L104" s="91">
        <v>16.783187417000004</v>
      </c>
      <c r="M104" s="92">
        <v>1.3742354332603946E-5</v>
      </c>
      <c r="N104" s="92">
        <f t="shared" si="2"/>
        <v>1.7459571098102033E-3</v>
      </c>
      <c r="O104" s="92">
        <f>L104/'סכום נכסי הקרן'!$C$42</f>
        <v>1.4683680318033112E-4</v>
      </c>
    </row>
    <row r="105" spans="2:15">
      <c r="B105" s="86" t="s">
        <v>1160</v>
      </c>
      <c r="C105" s="88" t="s">
        <v>1161</v>
      </c>
      <c r="D105" s="89" t="s">
        <v>119</v>
      </c>
      <c r="E105" s="89" t="s">
        <v>316</v>
      </c>
      <c r="F105" s="88" t="s">
        <v>406</v>
      </c>
      <c r="G105" s="89" t="s">
        <v>332</v>
      </c>
      <c r="H105" s="89" t="s">
        <v>132</v>
      </c>
      <c r="I105" s="91">
        <v>258.23190300000005</v>
      </c>
      <c r="J105" s="103">
        <v>21470</v>
      </c>
      <c r="K105" s="91"/>
      <c r="L105" s="91">
        <v>55.442389548000008</v>
      </c>
      <c r="M105" s="92">
        <v>2.1168001689952013E-5</v>
      </c>
      <c r="N105" s="92">
        <f t="shared" si="2"/>
        <v>5.7676787973032434E-3</v>
      </c>
      <c r="O105" s="92">
        <f>L105/'סכום נכסי הקרן'!$C$42</f>
        <v>4.8506776690468049E-4</v>
      </c>
    </row>
    <row r="106" spans="2:15">
      <c r="B106" s="86" t="s">
        <v>1162</v>
      </c>
      <c r="C106" s="88" t="s">
        <v>1163</v>
      </c>
      <c r="D106" s="89" t="s">
        <v>119</v>
      </c>
      <c r="E106" s="89" t="s">
        <v>316</v>
      </c>
      <c r="F106" s="88" t="s">
        <v>408</v>
      </c>
      <c r="G106" s="89" t="s">
        <v>332</v>
      </c>
      <c r="H106" s="89" t="s">
        <v>132</v>
      </c>
      <c r="I106" s="91">
        <v>3706.846598000001</v>
      </c>
      <c r="J106" s="103">
        <v>1625</v>
      </c>
      <c r="K106" s="91"/>
      <c r="L106" s="91">
        <v>60.236257209000009</v>
      </c>
      <c r="M106" s="92">
        <v>1.9112059938725247E-5</v>
      </c>
      <c r="N106" s="92">
        <f t="shared" si="2"/>
        <v>6.26638545642892E-3</v>
      </c>
      <c r="O106" s="92">
        <f>L106/'סכום נכסי הקרן'!$C$42</f>
        <v>5.2700951400677155E-4</v>
      </c>
    </row>
    <row r="107" spans="2:15">
      <c r="B107" s="86" t="s">
        <v>1164</v>
      </c>
      <c r="C107" s="88" t="s">
        <v>1165</v>
      </c>
      <c r="D107" s="89" t="s">
        <v>119</v>
      </c>
      <c r="E107" s="89" t="s">
        <v>316</v>
      </c>
      <c r="F107" s="88" t="s">
        <v>1166</v>
      </c>
      <c r="G107" s="89" t="s">
        <v>568</v>
      </c>
      <c r="H107" s="89" t="s">
        <v>132</v>
      </c>
      <c r="I107" s="91">
        <v>379.70000900000008</v>
      </c>
      <c r="J107" s="103">
        <v>7180</v>
      </c>
      <c r="K107" s="91"/>
      <c r="L107" s="91">
        <v>27.262460621999999</v>
      </c>
      <c r="M107" s="92">
        <v>7.838090547056598E-6</v>
      </c>
      <c r="N107" s="92">
        <f t="shared" si="2"/>
        <v>2.8361172267961205E-3</v>
      </c>
      <c r="O107" s="92">
        <f>L107/'סכום נכסי הקרן'!$C$42</f>
        <v>2.3852039931993453E-4</v>
      </c>
    </row>
    <row r="108" spans="2:15">
      <c r="B108" s="86" t="s">
        <v>1167</v>
      </c>
      <c r="C108" s="88" t="s">
        <v>1168</v>
      </c>
      <c r="D108" s="89" t="s">
        <v>119</v>
      </c>
      <c r="E108" s="89" t="s">
        <v>316</v>
      </c>
      <c r="F108" s="88" t="s">
        <v>1169</v>
      </c>
      <c r="G108" s="89" t="s">
        <v>568</v>
      </c>
      <c r="H108" s="89" t="s">
        <v>132</v>
      </c>
      <c r="I108" s="91">
        <v>94.876018000000016</v>
      </c>
      <c r="J108" s="103">
        <v>21910</v>
      </c>
      <c r="K108" s="91"/>
      <c r="L108" s="91">
        <v>20.787335636000002</v>
      </c>
      <c r="M108" s="92">
        <v>6.8872597261400856E-6</v>
      </c>
      <c r="N108" s="92">
        <f t="shared" si="2"/>
        <v>2.1625091554970388E-3</v>
      </c>
      <c r="O108" s="92">
        <f>L108/'סכום נכסי הקרן'!$C$42</f>
        <v>1.8186926211257329E-4</v>
      </c>
    </row>
    <row r="109" spans="2:15">
      <c r="B109" s="86" t="s">
        <v>1170</v>
      </c>
      <c r="C109" s="88" t="s">
        <v>1171</v>
      </c>
      <c r="D109" s="89" t="s">
        <v>119</v>
      </c>
      <c r="E109" s="89" t="s">
        <v>316</v>
      </c>
      <c r="F109" s="88" t="s">
        <v>1172</v>
      </c>
      <c r="G109" s="89" t="s">
        <v>126</v>
      </c>
      <c r="H109" s="89" t="s">
        <v>132</v>
      </c>
      <c r="I109" s="91">
        <v>9437.5753280000008</v>
      </c>
      <c r="J109" s="103">
        <v>282</v>
      </c>
      <c r="K109" s="91"/>
      <c r="L109" s="91">
        <v>26.613962425999997</v>
      </c>
      <c r="M109" s="92">
        <v>8.3973819966724203E-6</v>
      </c>
      <c r="N109" s="92">
        <f t="shared" si="2"/>
        <v>2.7686538774410142E-3</v>
      </c>
      <c r="O109" s="92">
        <f>L109/'סכום נכסי הקרן'!$C$42</f>
        <v>2.3284666169174129E-4</v>
      </c>
    </row>
    <row r="110" spans="2:15">
      <c r="B110" s="86" t="s">
        <v>1173</v>
      </c>
      <c r="C110" s="88" t="s">
        <v>1174</v>
      </c>
      <c r="D110" s="89" t="s">
        <v>119</v>
      </c>
      <c r="E110" s="89" t="s">
        <v>316</v>
      </c>
      <c r="F110" s="88" t="s">
        <v>1175</v>
      </c>
      <c r="G110" s="89" t="s">
        <v>340</v>
      </c>
      <c r="H110" s="89" t="s">
        <v>132</v>
      </c>
      <c r="I110" s="91">
        <v>9030.1792250000017</v>
      </c>
      <c r="J110" s="103">
        <v>315</v>
      </c>
      <c r="K110" s="91"/>
      <c r="L110" s="91">
        <v>28.445064559000006</v>
      </c>
      <c r="M110" s="92">
        <v>9.8499250537022975E-6</v>
      </c>
      <c r="N110" s="92">
        <f t="shared" si="2"/>
        <v>2.9591436639437654E-3</v>
      </c>
      <c r="O110" s="92">
        <f>L110/'סכום נכסי הקרן'!$C$42</f>
        <v>2.4886705024046598E-4</v>
      </c>
    </row>
    <row r="111" spans="2:15">
      <c r="B111" s="86" t="s">
        <v>1176</v>
      </c>
      <c r="C111" s="88" t="s">
        <v>1177</v>
      </c>
      <c r="D111" s="89" t="s">
        <v>119</v>
      </c>
      <c r="E111" s="89" t="s">
        <v>316</v>
      </c>
      <c r="F111" s="88" t="s">
        <v>567</v>
      </c>
      <c r="G111" s="89" t="s">
        <v>568</v>
      </c>
      <c r="H111" s="89" t="s">
        <v>132</v>
      </c>
      <c r="I111" s="91">
        <v>6814.5707230000007</v>
      </c>
      <c r="J111" s="103">
        <v>1935</v>
      </c>
      <c r="K111" s="91"/>
      <c r="L111" s="91">
        <v>131.86194348600003</v>
      </c>
      <c r="M111" s="92">
        <v>2.5650934106458657E-5</v>
      </c>
      <c r="N111" s="92">
        <f t="shared" si="2"/>
        <v>1.3717614659392618E-2</v>
      </c>
      <c r="O111" s="92">
        <f>L111/'סכום נכסי הקרן'!$C$42</f>
        <v>1.1536656155681972E-3</v>
      </c>
    </row>
    <row r="112" spans="2:15">
      <c r="B112" s="86" t="s">
        <v>1178</v>
      </c>
      <c r="C112" s="88" t="s">
        <v>1179</v>
      </c>
      <c r="D112" s="89" t="s">
        <v>119</v>
      </c>
      <c r="E112" s="89" t="s">
        <v>316</v>
      </c>
      <c r="F112" s="88" t="s">
        <v>1180</v>
      </c>
      <c r="G112" s="89" t="s">
        <v>127</v>
      </c>
      <c r="H112" s="89" t="s">
        <v>132</v>
      </c>
      <c r="I112" s="91">
        <v>97.435227000000012</v>
      </c>
      <c r="J112" s="103">
        <v>28130</v>
      </c>
      <c r="K112" s="91"/>
      <c r="L112" s="91">
        <v>27.408529369000007</v>
      </c>
      <c r="M112" s="92">
        <v>1.1348149971098305E-5</v>
      </c>
      <c r="N112" s="92">
        <f t="shared" si="2"/>
        <v>2.8513127770220213E-3</v>
      </c>
      <c r="O112" s="92">
        <f>L112/'סכום נכסי הקרן'!$C$42</f>
        <v>2.3979836084900096E-4</v>
      </c>
    </row>
    <row r="113" spans="2:15">
      <c r="B113" s="86" t="s">
        <v>1181</v>
      </c>
      <c r="C113" s="88" t="s">
        <v>1182</v>
      </c>
      <c r="D113" s="89" t="s">
        <v>119</v>
      </c>
      <c r="E113" s="89" t="s">
        <v>316</v>
      </c>
      <c r="F113" s="88" t="s">
        <v>1183</v>
      </c>
      <c r="G113" s="89" t="s">
        <v>1009</v>
      </c>
      <c r="H113" s="89" t="s">
        <v>132</v>
      </c>
      <c r="I113" s="91">
        <v>1280.8196310000003</v>
      </c>
      <c r="J113" s="103">
        <v>1105</v>
      </c>
      <c r="K113" s="91"/>
      <c r="L113" s="91">
        <v>14.153056921000001</v>
      </c>
      <c r="M113" s="92">
        <v>1.2797347230911526E-5</v>
      </c>
      <c r="N113" s="92">
        <f t="shared" si="2"/>
        <v>1.4723443016395443E-3</v>
      </c>
      <c r="O113" s="92">
        <f>L113/'סכום נכסי הקרן'!$C$42</f>
        <v>1.2382568232562684E-4</v>
      </c>
    </row>
    <row r="114" spans="2:15">
      <c r="B114" s="93"/>
      <c r="C114" s="88"/>
      <c r="D114" s="88"/>
      <c r="E114" s="88"/>
      <c r="F114" s="88"/>
      <c r="G114" s="88"/>
      <c r="H114" s="88"/>
      <c r="I114" s="91"/>
      <c r="J114" s="103"/>
      <c r="K114" s="88"/>
      <c r="L114" s="88"/>
      <c r="M114" s="88"/>
      <c r="N114" s="92"/>
      <c r="O114" s="88"/>
    </row>
    <row r="115" spans="2:15">
      <c r="B115" s="85" t="s">
        <v>29</v>
      </c>
      <c r="C115" s="80"/>
      <c r="D115" s="81"/>
      <c r="E115" s="81"/>
      <c r="F115" s="80"/>
      <c r="G115" s="81"/>
      <c r="H115" s="81"/>
      <c r="I115" s="83"/>
      <c r="J115" s="101"/>
      <c r="K115" s="83">
        <v>0.11720129700000001</v>
      </c>
      <c r="L115" s="83">
        <f>SUM(L116:L185)</f>
        <v>489.086164693</v>
      </c>
      <c r="M115" s="84"/>
      <c r="N115" s="84">
        <f t="shared" ref="N115:N146" si="3">IFERROR(L115/$L$11,0)</f>
        <v>5.0879695575024822E-2</v>
      </c>
      <c r="O115" s="84">
        <f>L115/'סכום נכסי הקרן'!$C$42</f>
        <v>4.2790351510050726E-3</v>
      </c>
    </row>
    <row r="116" spans="2:15">
      <c r="B116" s="86" t="s">
        <v>1184</v>
      </c>
      <c r="C116" s="88" t="s">
        <v>1185</v>
      </c>
      <c r="D116" s="89" t="s">
        <v>119</v>
      </c>
      <c r="E116" s="89" t="s">
        <v>316</v>
      </c>
      <c r="F116" s="88" t="s">
        <v>1186</v>
      </c>
      <c r="G116" s="89" t="s">
        <v>1187</v>
      </c>
      <c r="H116" s="89" t="s">
        <v>132</v>
      </c>
      <c r="I116" s="91">
        <v>5717.1394819999996</v>
      </c>
      <c r="J116" s="103">
        <v>147.80000000000001</v>
      </c>
      <c r="K116" s="91"/>
      <c r="L116" s="91">
        <v>8.4499321550000026</v>
      </c>
      <c r="M116" s="92">
        <v>1.9259153903993123E-5</v>
      </c>
      <c r="N116" s="92">
        <f t="shared" si="3"/>
        <v>8.7904751087342894E-4</v>
      </c>
      <c r="O116" s="92">
        <f>L116/'סכום נכסי הקרן'!$C$42</f>
        <v>7.3928807079523914E-5</v>
      </c>
    </row>
    <row r="117" spans="2:15">
      <c r="B117" s="86" t="s">
        <v>1188</v>
      </c>
      <c r="C117" s="88" t="s">
        <v>1189</v>
      </c>
      <c r="D117" s="89" t="s">
        <v>119</v>
      </c>
      <c r="E117" s="89" t="s">
        <v>316</v>
      </c>
      <c r="F117" s="88" t="s">
        <v>1190</v>
      </c>
      <c r="G117" s="89" t="s">
        <v>497</v>
      </c>
      <c r="H117" s="89" t="s">
        <v>132</v>
      </c>
      <c r="I117" s="91">
        <v>2316.0136120000006</v>
      </c>
      <c r="J117" s="103">
        <v>427.1</v>
      </c>
      <c r="K117" s="91"/>
      <c r="L117" s="91">
        <v>9.8916941370000018</v>
      </c>
      <c r="M117" s="92">
        <v>1.4048745597243942E-5</v>
      </c>
      <c r="N117" s="92">
        <f t="shared" si="3"/>
        <v>1.0290341922220014E-3</v>
      </c>
      <c r="O117" s="92">
        <f>L117/'סכום נכסי הקרן'!$C$42</f>
        <v>8.6542842490305261E-5</v>
      </c>
    </row>
    <row r="118" spans="2:15">
      <c r="B118" s="86" t="s">
        <v>1191</v>
      </c>
      <c r="C118" s="88" t="s">
        <v>1192</v>
      </c>
      <c r="D118" s="89" t="s">
        <v>119</v>
      </c>
      <c r="E118" s="89" t="s">
        <v>316</v>
      </c>
      <c r="F118" s="88" t="s">
        <v>1193</v>
      </c>
      <c r="G118" s="89" t="s">
        <v>1194</v>
      </c>
      <c r="H118" s="89" t="s">
        <v>132</v>
      </c>
      <c r="I118" s="91">
        <v>78.929416000000003</v>
      </c>
      <c r="J118" s="103">
        <v>1975</v>
      </c>
      <c r="K118" s="91"/>
      <c r="L118" s="91">
        <v>1.5588559749999999</v>
      </c>
      <c r="M118" s="92">
        <v>1.7661554407298643E-5</v>
      </c>
      <c r="N118" s="92">
        <f t="shared" si="3"/>
        <v>1.6216798425098381E-4</v>
      </c>
      <c r="O118" s="92">
        <f>L118/'סכום נכסי הקרן'!$C$42</f>
        <v>1.3638495614706875E-5</v>
      </c>
    </row>
    <row r="119" spans="2:15">
      <c r="B119" s="86" t="s">
        <v>1195</v>
      </c>
      <c r="C119" s="88" t="s">
        <v>1196</v>
      </c>
      <c r="D119" s="89" t="s">
        <v>119</v>
      </c>
      <c r="E119" s="89" t="s">
        <v>316</v>
      </c>
      <c r="F119" s="88" t="s">
        <v>1197</v>
      </c>
      <c r="G119" s="89" t="s">
        <v>128</v>
      </c>
      <c r="H119" s="89" t="s">
        <v>132</v>
      </c>
      <c r="I119" s="91">
        <v>1031.6919680000001</v>
      </c>
      <c r="J119" s="103">
        <v>461.8</v>
      </c>
      <c r="K119" s="91"/>
      <c r="L119" s="91">
        <v>4.7643535100000012</v>
      </c>
      <c r="M119" s="92">
        <v>1.8754107989637591E-5</v>
      </c>
      <c r="N119" s="92">
        <f t="shared" si="3"/>
        <v>4.9563629826405206E-4</v>
      </c>
      <c r="O119" s="92">
        <f>L119/'סכום נכסי הקרן'!$C$42</f>
        <v>4.1683526570213343E-5</v>
      </c>
    </row>
    <row r="120" spans="2:15">
      <c r="B120" s="86" t="s">
        <v>1198</v>
      </c>
      <c r="C120" s="88" t="s">
        <v>1199</v>
      </c>
      <c r="D120" s="89" t="s">
        <v>119</v>
      </c>
      <c r="E120" s="89" t="s">
        <v>316</v>
      </c>
      <c r="F120" s="88" t="s">
        <v>1200</v>
      </c>
      <c r="G120" s="89" t="s">
        <v>128</v>
      </c>
      <c r="H120" s="89" t="s">
        <v>132</v>
      </c>
      <c r="I120" s="91">
        <v>453.66676300000006</v>
      </c>
      <c r="J120" s="103">
        <v>2608</v>
      </c>
      <c r="K120" s="91"/>
      <c r="L120" s="91">
        <v>11.831629183</v>
      </c>
      <c r="M120" s="92">
        <v>2.6848398704435828E-5</v>
      </c>
      <c r="N120" s="92">
        <f t="shared" si="3"/>
        <v>1.2308458804298611E-3</v>
      </c>
      <c r="O120" s="92">
        <f>L120/'סכום נכסי הקרן'!$C$42</f>
        <v>1.0351541471121692E-4</v>
      </c>
    </row>
    <row r="121" spans="2:15">
      <c r="B121" s="86" t="s">
        <v>1201</v>
      </c>
      <c r="C121" s="88" t="s">
        <v>1202</v>
      </c>
      <c r="D121" s="89" t="s">
        <v>119</v>
      </c>
      <c r="E121" s="89" t="s">
        <v>316</v>
      </c>
      <c r="F121" s="88" t="s">
        <v>1203</v>
      </c>
      <c r="G121" s="89" t="s">
        <v>478</v>
      </c>
      <c r="H121" s="89" t="s">
        <v>132</v>
      </c>
      <c r="I121" s="91">
        <v>148.90113000000002</v>
      </c>
      <c r="J121" s="103">
        <v>9912</v>
      </c>
      <c r="K121" s="91"/>
      <c r="L121" s="91">
        <v>14.759080006000001</v>
      </c>
      <c r="M121" s="92">
        <v>3.7225282500000006E-5</v>
      </c>
      <c r="N121" s="92">
        <f t="shared" si="3"/>
        <v>1.5353889598248604E-3</v>
      </c>
      <c r="O121" s="92">
        <f>L121/'סכום נכסי הקרן'!$C$42</f>
        <v>1.2912780344504819E-4</v>
      </c>
    </row>
    <row r="122" spans="2:15">
      <c r="B122" s="86" t="s">
        <v>1204</v>
      </c>
      <c r="C122" s="88" t="s">
        <v>1205</v>
      </c>
      <c r="D122" s="89" t="s">
        <v>119</v>
      </c>
      <c r="E122" s="89" t="s">
        <v>316</v>
      </c>
      <c r="F122" s="88" t="s">
        <v>1206</v>
      </c>
      <c r="G122" s="89" t="s">
        <v>127</v>
      </c>
      <c r="H122" s="89" t="s">
        <v>132</v>
      </c>
      <c r="I122" s="91">
        <v>567.24240000000009</v>
      </c>
      <c r="J122" s="103">
        <v>625.9</v>
      </c>
      <c r="K122" s="91"/>
      <c r="L122" s="91">
        <v>3.5503701820000004</v>
      </c>
      <c r="M122" s="92">
        <v>9.9814933858544954E-6</v>
      </c>
      <c r="N122" s="92">
        <f t="shared" si="3"/>
        <v>3.6934545910165858E-4</v>
      </c>
      <c r="O122" s="92">
        <f>L122/'סכום נכסי הקרן'!$C$42</f>
        <v>3.1062336055640457E-5</v>
      </c>
    </row>
    <row r="123" spans="2:15">
      <c r="B123" s="86" t="s">
        <v>1207</v>
      </c>
      <c r="C123" s="88" t="s">
        <v>1208</v>
      </c>
      <c r="D123" s="89" t="s">
        <v>119</v>
      </c>
      <c r="E123" s="89" t="s">
        <v>316</v>
      </c>
      <c r="F123" s="88" t="s">
        <v>1209</v>
      </c>
      <c r="G123" s="89" t="s">
        <v>127</v>
      </c>
      <c r="H123" s="89" t="s">
        <v>132</v>
      </c>
      <c r="I123" s="91">
        <v>29.009117000000007</v>
      </c>
      <c r="J123" s="103">
        <v>6915</v>
      </c>
      <c r="K123" s="91"/>
      <c r="L123" s="91">
        <v>2.0059804760000004</v>
      </c>
      <c r="M123" s="92">
        <v>2.5928530179412843E-6</v>
      </c>
      <c r="N123" s="92">
        <f t="shared" si="3"/>
        <v>2.0868240264450928E-4</v>
      </c>
      <c r="O123" s="92">
        <f>L123/'סכום נכסי הקרן'!$C$42</f>
        <v>1.7550406428736057E-5</v>
      </c>
    </row>
    <row r="124" spans="2:15">
      <c r="B124" s="86" t="s">
        <v>1210</v>
      </c>
      <c r="C124" s="88" t="s">
        <v>1211</v>
      </c>
      <c r="D124" s="89" t="s">
        <v>119</v>
      </c>
      <c r="E124" s="89" t="s">
        <v>316</v>
      </c>
      <c r="F124" s="88" t="s">
        <v>652</v>
      </c>
      <c r="G124" s="89" t="s">
        <v>545</v>
      </c>
      <c r="H124" s="89" t="s">
        <v>132</v>
      </c>
      <c r="I124" s="91">
        <v>45.797497</v>
      </c>
      <c r="J124" s="103">
        <v>6622</v>
      </c>
      <c r="K124" s="91"/>
      <c r="L124" s="91">
        <v>3.0327102460000006</v>
      </c>
      <c r="M124" s="92">
        <v>3.563290731008587E-6</v>
      </c>
      <c r="N124" s="92">
        <f t="shared" si="3"/>
        <v>3.1549323048341612E-4</v>
      </c>
      <c r="O124" s="92">
        <f>L124/'סכום נכסי הקרן'!$C$42</f>
        <v>2.6533307793715592E-5</v>
      </c>
    </row>
    <row r="125" spans="2:15">
      <c r="B125" s="86" t="s">
        <v>1212</v>
      </c>
      <c r="C125" s="88" t="s">
        <v>1213</v>
      </c>
      <c r="D125" s="89" t="s">
        <v>119</v>
      </c>
      <c r="E125" s="89" t="s">
        <v>316</v>
      </c>
      <c r="F125" s="88" t="s">
        <v>1214</v>
      </c>
      <c r="G125" s="89" t="s">
        <v>1215</v>
      </c>
      <c r="H125" s="89" t="s">
        <v>132</v>
      </c>
      <c r="I125" s="91">
        <v>516.91074500000013</v>
      </c>
      <c r="J125" s="103">
        <v>343.1</v>
      </c>
      <c r="K125" s="91"/>
      <c r="L125" s="91">
        <v>1.7735207690000001</v>
      </c>
      <c r="M125" s="92">
        <v>2.6612871496430897E-5</v>
      </c>
      <c r="N125" s="92">
        <f t="shared" si="3"/>
        <v>1.844995899226577E-4</v>
      </c>
      <c r="O125" s="92">
        <f>L125/'סכום נכסי הקרן'!$C$42</f>
        <v>1.5516606805576166E-5</v>
      </c>
    </row>
    <row r="126" spans="2:15">
      <c r="B126" s="86" t="s">
        <v>1216</v>
      </c>
      <c r="C126" s="88" t="s">
        <v>1217</v>
      </c>
      <c r="D126" s="89" t="s">
        <v>119</v>
      </c>
      <c r="E126" s="89" t="s">
        <v>316</v>
      </c>
      <c r="F126" s="88" t="s">
        <v>1218</v>
      </c>
      <c r="G126" s="89" t="s">
        <v>340</v>
      </c>
      <c r="H126" s="89" t="s">
        <v>132</v>
      </c>
      <c r="I126" s="91">
        <v>295.36477200000007</v>
      </c>
      <c r="J126" s="103">
        <v>4378</v>
      </c>
      <c r="K126" s="91"/>
      <c r="L126" s="91">
        <v>12.931069724000002</v>
      </c>
      <c r="M126" s="92">
        <v>1.8415778106427715E-5</v>
      </c>
      <c r="N126" s="92">
        <f t="shared" si="3"/>
        <v>1.3452208189727124E-3</v>
      </c>
      <c r="O126" s="92">
        <f>L126/'סכום נכסי הקרן'!$C$42</f>
        <v>1.1313446562902829E-4</v>
      </c>
    </row>
    <row r="127" spans="2:15">
      <c r="B127" s="86" t="s">
        <v>1219</v>
      </c>
      <c r="C127" s="88" t="s">
        <v>1220</v>
      </c>
      <c r="D127" s="89" t="s">
        <v>119</v>
      </c>
      <c r="E127" s="89" t="s">
        <v>316</v>
      </c>
      <c r="F127" s="88" t="s">
        <v>1221</v>
      </c>
      <c r="G127" s="89" t="s">
        <v>154</v>
      </c>
      <c r="H127" s="89" t="s">
        <v>132</v>
      </c>
      <c r="I127" s="91">
        <v>30.189113000000003</v>
      </c>
      <c r="J127" s="103">
        <v>8800</v>
      </c>
      <c r="K127" s="91"/>
      <c r="L127" s="91">
        <v>2.6566419640000003</v>
      </c>
      <c r="M127" s="92">
        <v>2.7955856599929015E-6</v>
      </c>
      <c r="N127" s="92">
        <f t="shared" si="3"/>
        <v>2.7637079953999905E-4</v>
      </c>
      <c r="O127" s="92">
        <f>L127/'סכום נכסי הקרן'!$C$42</f>
        <v>2.3243070788409599E-5</v>
      </c>
    </row>
    <row r="128" spans="2:15">
      <c r="B128" s="86" t="s">
        <v>1222</v>
      </c>
      <c r="C128" s="88" t="s">
        <v>1223</v>
      </c>
      <c r="D128" s="89" t="s">
        <v>119</v>
      </c>
      <c r="E128" s="89" t="s">
        <v>316</v>
      </c>
      <c r="F128" s="88" t="s">
        <v>1224</v>
      </c>
      <c r="G128" s="89" t="s">
        <v>1194</v>
      </c>
      <c r="H128" s="89" t="s">
        <v>132</v>
      </c>
      <c r="I128" s="91">
        <v>310.24842800000005</v>
      </c>
      <c r="J128" s="103">
        <v>474.8</v>
      </c>
      <c r="K128" s="91"/>
      <c r="L128" s="91">
        <v>1.4730595360000001</v>
      </c>
      <c r="M128" s="92">
        <v>5.9754092318989981E-6</v>
      </c>
      <c r="N128" s="92">
        <f t="shared" si="3"/>
        <v>1.5324256984986027E-4</v>
      </c>
      <c r="O128" s="92">
        <f>L128/'סכום נכסי הקרן'!$C$42</f>
        <v>1.2887859009513785E-5</v>
      </c>
    </row>
    <row r="129" spans="2:15">
      <c r="B129" s="86" t="s">
        <v>1225</v>
      </c>
      <c r="C129" s="88" t="s">
        <v>1226</v>
      </c>
      <c r="D129" s="89" t="s">
        <v>119</v>
      </c>
      <c r="E129" s="89" t="s">
        <v>316</v>
      </c>
      <c r="F129" s="88" t="s">
        <v>1227</v>
      </c>
      <c r="G129" s="89" t="s">
        <v>478</v>
      </c>
      <c r="H129" s="89" t="s">
        <v>132</v>
      </c>
      <c r="I129" s="91">
        <v>325.23292100000003</v>
      </c>
      <c r="J129" s="103">
        <v>2461</v>
      </c>
      <c r="K129" s="91"/>
      <c r="L129" s="91">
        <v>8.0039821790000012</v>
      </c>
      <c r="M129" s="92">
        <v>1.1618044819537373E-5</v>
      </c>
      <c r="N129" s="92">
        <f t="shared" si="3"/>
        <v>8.3265527846421313E-4</v>
      </c>
      <c r="O129" s="92">
        <f>L129/'סכום נכסי הקרן'!$C$42</f>
        <v>7.0027172233460186E-5</v>
      </c>
    </row>
    <row r="130" spans="2:15">
      <c r="B130" s="86" t="s">
        <v>1228</v>
      </c>
      <c r="C130" s="88" t="s">
        <v>1229</v>
      </c>
      <c r="D130" s="89" t="s">
        <v>119</v>
      </c>
      <c r="E130" s="89" t="s">
        <v>316</v>
      </c>
      <c r="F130" s="88" t="s">
        <v>1230</v>
      </c>
      <c r="G130" s="89" t="s">
        <v>128</v>
      </c>
      <c r="H130" s="89" t="s">
        <v>132</v>
      </c>
      <c r="I130" s="91">
        <v>173.62249900000003</v>
      </c>
      <c r="J130" s="103">
        <v>1686</v>
      </c>
      <c r="K130" s="91"/>
      <c r="L130" s="91">
        <v>2.9272753360000006</v>
      </c>
      <c r="M130" s="92">
        <v>2.6595194552490446E-5</v>
      </c>
      <c r="N130" s="92">
        <f t="shared" si="3"/>
        <v>3.0452482346019264E-4</v>
      </c>
      <c r="O130" s="92">
        <f>L130/'סכום נכסי הקרן'!$C$42</f>
        <v>2.5610853390785895E-5</v>
      </c>
    </row>
    <row r="131" spans="2:15">
      <c r="B131" s="86" t="s">
        <v>1231</v>
      </c>
      <c r="C131" s="88" t="s">
        <v>1232</v>
      </c>
      <c r="D131" s="89" t="s">
        <v>119</v>
      </c>
      <c r="E131" s="89" t="s">
        <v>316</v>
      </c>
      <c r="F131" s="88" t="s">
        <v>1233</v>
      </c>
      <c r="G131" s="89" t="s">
        <v>478</v>
      </c>
      <c r="H131" s="89" t="s">
        <v>132</v>
      </c>
      <c r="I131" s="91">
        <v>75.693313000000018</v>
      </c>
      <c r="J131" s="103">
        <v>7850</v>
      </c>
      <c r="K131" s="91"/>
      <c r="L131" s="91">
        <v>5.9419250500000018</v>
      </c>
      <c r="M131" s="92">
        <v>1.495615562414963E-5</v>
      </c>
      <c r="N131" s="92">
        <f t="shared" si="3"/>
        <v>6.1813921451526436E-4</v>
      </c>
      <c r="O131" s="92">
        <f>L131/'סכום נכסי הקרן'!$C$42</f>
        <v>5.1986148840557229E-5</v>
      </c>
    </row>
    <row r="132" spans="2:15">
      <c r="B132" s="86" t="s">
        <v>1234</v>
      </c>
      <c r="C132" s="88" t="s">
        <v>1235</v>
      </c>
      <c r="D132" s="89" t="s">
        <v>119</v>
      </c>
      <c r="E132" s="89" t="s">
        <v>316</v>
      </c>
      <c r="F132" s="88" t="s">
        <v>1236</v>
      </c>
      <c r="G132" s="89" t="s">
        <v>1237</v>
      </c>
      <c r="H132" s="89" t="s">
        <v>132</v>
      </c>
      <c r="I132" s="91">
        <v>233.12197300000003</v>
      </c>
      <c r="J132" s="103">
        <v>206</v>
      </c>
      <c r="K132" s="91"/>
      <c r="L132" s="91">
        <v>0.48023126400000005</v>
      </c>
      <c r="M132" s="92">
        <v>7.924728935907463E-6</v>
      </c>
      <c r="N132" s="92">
        <f t="shared" si="3"/>
        <v>4.9958519135920854E-5</v>
      </c>
      <c r="O132" s="92">
        <f>L132/'סכום נכסי הקרן'!$C$42</f>
        <v>4.2015632573811959E-6</v>
      </c>
    </row>
    <row r="133" spans="2:15">
      <c r="B133" s="86" t="s">
        <v>1238</v>
      </c>
      <c r="C133" s="88" t="s">
        <v>1239</v>
      </c>
      <c r="D133" s="89" t="s">
        <v>119</v>
      </c>
      <c r="E133" s="89" t="s">
        <v>316</v>
      </c>
      <c r="F133" s="88" t="s">
        <v>1240</v>
      </c>
      <c r="G133" s="89" t="s">
        <v>545</v>
      </c>
      <c r="H133" s="89" t="s">
        <v>132</v>
      </c>
      <c r="I133" s="91">
        <v>472.70200000000006</v>
      </c>
      <c r="J133" s="103">
        <v>956.7</v>
      </c>
      <c r="K133" s="91"/>
      <c r="L133" s="91">
        <v>4.5223400340000008</v>
      </c>
      <c r="M133" s="92">
        <v>1.0367041728142359E-5</v>
      </c>
      <c r="N133" s="92">
        <f t="shared" si="3"/>
        <v>4.7045960574472299E-4</v>
      </c>
      <c r="O133" s="92">
        <f>L133/'סכום נכסי הקרן'!$C$42</f>
        <v>3.956614062560998E-5</v>
      </c>
    </row>
    <row r="134" spans="2:15">
      <c r="B134" s="86" t="s">
        <v>1241</v>
      </c>
      <c r="C134" s="88" t="s">
        <v>1242</v>
      </c>
      <c r="D134" s="89" t="s">
        <v>119</v>
      </c>
      <c r="E134" s="89" t="s">
        <v>316</v>
      </c>
      <c r="F134" s="88" t="s">
        <v>1243</v>
      </c>
      <c r="G134" s="89" t="s">
        <v>1101</v>
      </c>
      <c r="H134" s="89" t="s">
        <v>132</v>
      </c>
      <c r="I134" s="91">
        <v>478.96931900000004</v>
      </c>
      <c r="J134" s="103">
        <v>116.9</v>
      </c>
      <c r="K134" s="91"/>
      <c r="L134" s="91">
        <v>0.55991513400000004</v>
      </c>
      <c r="M134" s="92">
        <v>4.8721876089382606E-6</v>
      </c>
      <c r="N134" s="92">
        <f t="shared" si="3"/>
        <v>5.8248042210826762E-5</v>
      </c>
      <c r="O134" s="92">
        <f>L134/'סכום נכסי הקרן'!$C$42</f>
        <v>4.8987207427337942E-6</v>
      </c>
    </row>
    <row r="135" spans="2:15">
      <c r="B135" s="86" t="s">
        <v>1244</v>
      </c>
      <c r="C135" s="88" t="s">
        <v>1245</v>
      </c>
      <c r="D135" s="89" t="s">
        <v>119</v>
      </c>
      <c r="E135" s="89" t="s">
        <v>316</v>
      </c>
      <c r="F135" s="88" t="s">
        <v>1246</v>
      </c>
      <c r="G135" s="89" t="s">
        <v>1237</v>
      </c>
      <c r="H135" s="89" t="s">
        <v>132</v>
      </c>
      <c r="I135" s="91">
        <v>520.10408400000006</v>
      </c>
      <c r="J135" s="103">
        <v>5770</v>
      </c>
      <c r="K135" s="91"/>
      <c r="L135" s="91">
        <v>30.010005639000003</v>
      </c>
      <c r="M135" s="92">
        <v>2.1030682315538793E-5</v>
      </c>
      <c r="N135" s="92">
        <f t="shared" si="3"/>
        <v>3.1219446824375728E-3</v>
      </c>
      <c r="O135" s="92">
        <f>L135/'סכום נכסי הקרן'!$C$42</f>
        <v>2.625587846913376E-4</v>
      </c>
    </row>
    <row r="136" spans="2:15">
      <c r="B136" s="86" t="s">
        <v>1247</v>
      </c>
      <c r="C136" s="88" t="s">
        <v>1248</v>
      </c>
      <c r="D136" s="89" t="s">
        <v>119</v>
      </c>
      <c r="E136" s="89" t="s">
        <v>316</v>
      </c>
      <c r="F136" s="88" t="s">
        <v>1249</v>
      </c>
      <c r="G136" s="89" t="s">
        <v>619</v>
      </c>
      <c r="H136" s="89" t="s">
        <v>132</v>
      </c>
      <c r="I136" s="91">
        <v>157.67684300000002</v>
      </c>
      <c r="J136" s="103">
        <v>9957</v>
      </c>
      <c r="K136" s="91"/>
      <c r="L136" s="91">
        <v>15.699883221000002</v>
      </c>
      <c r="M136" s="92">
        <v>1.7816731339487281E-5</v>
      </c>
      <c r="N136" s="92">
        <f t="shared" si="3"/>
        <v>1.6332608372787059E-3</v>
      </c>
      <c r="O136" s="92">
        <f>L136/'סכום נכסי הקרן'!$C$42</f>
        <v>1.3735892981455109E-4</v>
      </c>
    </row>
    <row r="137" spans="2:15">
      <c r="B137" s="86" t="s">
        <v>1250</v>
      </c>
      <c r="C137" s="88" t="s">
        <v>1251</v>
      </c>
      <c r="D137" s="89" t="s">
        <v>119</v>
      </c>
      <c r="E137" s="89" t="s">
        <v>316</v>
      </c>
      <c r="F137" s="88" t="s">
        <v>1252</v>
      </c>
      <c r="G137" s="89" t="s">
        <v>127</v>
      </c>
      <c r="H137" s="89" t="s">
        <v>132</v>
      </c>
      <c r="I137" s="91">
        <v>1956.9862800000003</v>
      </c>
      <c r="J137" s="103">
        <v>187.1</v>
      </c>
      <c r="K137" s="91"/>
      <c r="L137" s="91">
        <v>3.6615213300000007</v>
      </c>
      <c r="M137" s="92">
        <v>1.3068946622828961E-5</v>
      </c>
      <c r="N137" s="92">
        <f t="shared" si="3"/>
        <v>3.8090852708703987E-4</v>
      </c>
      <c r="O137" s="92">
        <f>L137/'סכום נכסי הקרן'!$C$42</f>
        <v>3.2034802062044695E-5</v>
      </c>
    </row>
    <row r="138" spans="2:15">
      <c r="B138" s="86" t="s">
        <v>1253</v>
      </c>
      <c r="C138" s="88" t="s">
        <v>1254</v>
      </c>
      <c r="D138" s="89" t="s">
        <v>119</v>
      </c>
      <c r="E138" s="89" t="s">
        <v>316</v>
      </c>
      <c r="F138" s="88" t="s">
        <v>1255</v>
      </c>
      <c r="G138" s="89" t="s">
        <v>154</v>
      </c>
      <c r="H138" s="89" t="s">
        <v>132</v>
      </c>
      <c r="I138" s="91">
        <v>228.48645800000003</v>
      </c>
      <c r="J138" s="103">
        <v>326.2</v>
      </c>
      <c r="K138" s="91"/>
      <c r="L138" s="91">
        <v>0.7453228260000001</v>
      </c>
      <c r="M138" s="92">
        <v>1.2886699066744652E-5</v>
      </c>
      <c r="N138" s="92">
        <f t="shared" si="3"/>
        <v>7.7536027860859166E-5</v>
      </c>
      <c r="O138" s="92">
        <f>L138/'סכום נכסי הקרן'!$C$42</f>
        <v>6.5208603340933642E-6</v>
      </c>
    </row>
    <row r="139" spans="2:15">
      <c r="B139" s="86" t="s">
        <v>1256</v>
      </c>
      <c r="C139" s="88" t="s">
        <v>1257</v>
      </c>
      <c r="D139" s="89" t="s">
        <v>119</v>
      </c>
      <c r="E139" s="89" t="s">
        <v>316</v>
      </c>
      <c r="F139" s="88" t="s">
        <v>1258</v>
      </c>
      <c r="G139" s="89" t="s">
        <v>128</v>
      </c>
      <c r="H139" s="89" t="s">
        <v>132</v>
      </c>
      <c r="I139" s="91">
        <v>1843.5378000000003</v>
      </c>
      <c r="J139" s="103">
        <v>369.5</v>
      </c>
      <c r="K139" s="91"/>
      <c r="L139" s="91">
        <v>6.811872171000001</v>
      </c>
      <c r="M139" s="92">
        <v>2.3121223399301991E-5</v>
      </c>
      <c r="N139" s="92">
        <f t="shared" si="3"/>
        <v>7.0863992354806425E-4</v>
      </c>
      <c r="O139" s="92">
        <f>L139/'סכום נכסי הקרן'!$C$42</f>
        <v>5.9597352303266704E-5</v>
      </c>
    </row>
    <row r="140" spans="2:15">
      <c r="B140" s="86" t="s">
        <v>1259</v>
      </c>
      <c r="C140" s="88" t="s">
        <v>1260</v>
      </c>
      <c r="D140" s="89" t="s">
        <v>119</v>
      </c>
      <c r="E140" s="89" t="s">
        <v>316</v>
      </c>
      <c r="F140" s="88" t="s">
        <v>1261</v>
      </c>
      <c r="G140" s="89" t="s">
        <v>154</v>
      </c>
      <c r="H140" s="89" t="s">
        <v>132</v>
      </c>
      <c r="I140" s="91">
        <v>1907.4988710000002</v>
      </c>
      <c r="J140" s="103">
        <v>169.8</v>
      </c>
      <c r="K140" s="91"/>
      <c r="L140" s="91">
        <v>3.2389330830000005</v>
      </c>
      <c r="M140" s="92">
        <v>1.7633041455097007E-5</v>
      </c>
      <c r="N140" s="92">
        <f t="shared" si="3"/>
        <v>3.3694661830059992E-4</v>
      </c>
      <c r="O140" s="92">
        <f>L140/'סכום נכסי הקרן'!$C$42</f>
        <v>2.8337559952467403E-5</v>
      </c>
    </row>
    <row r="141" spans="2:15">
      <c r="B141" s="86" t="s">
        <v>1262</v>
      </c>
      <c r="C141" s="88" t="s">
        <v>1263</v>
      </c>
      <c r="D141" s="89" t="s">
        <v>119</v>
      </c>
      <c r="E141" s="89" t="s">
        <v>316</v>
      </c>
      <c r="F141" s="88" t="s">
        <v>1264</v>
      </c>
      <c r="G141" s="89" t="s">
        <v>417</v>
      </c>
      <c r="H141" s="89" t="s">
        <v>132</v>
      </c>
      <c r="I141" s="91">
        <v>639.72764500000017</v>
      </c>
      <c r="J141" s="103">
        <v>1067</v>
      </c>
      <c r="K141" s="91"/>
      <c r="L141" s="91">
        <v>6.8258939780000016</v>
      </c>
      <c r="M141" s="92">
        <v>1.8688089286938087E-5</v>
      </c>
      <c r="N141" s="92">
        <f t="shared" si="3"/>
        <v>7.1009861390382105E-4</v>
      </c>
      <c r="O141" s="92">
        <f>L141/'סכום נכסי הקרן'!$C$42</f>
        <v>5.9720029674586902E-5</v>
      </c>
    </row>
    <row r="142" spans="2:15">
      <c r="B142" s="86" t="s">
        <v>1265</v>
      </c>
      <c r="C142" s="88" t="s">
        <v>1266</v>
      </c>
      <c r="D142" s="89" t="s">
        <v>119</v>
      </c>
      <c r="E142" s="89" t="s">
        <v>316</v>
      </c>
      <c r="F142" s="88" t="s">
        <v>1267</v>
      </c>
      <c r="G142" s="89" t="s">
        <v>156</v>
      </c>
      <c r="H142" s="89" t="s">
        <v>132</v>
      </c>
      <c r="I142" s="91">
        <v>158.70733300000003</v>
      </c>
      <c r="J142" s="103">
        <v>2004</v>
      </c>
      <c r="K142" s="91"/>
      <c r="L142" s="91">
        <v>3.1804949529999997</v>
      </c>
      <c r="M142" s="92">
        <v>1.342432464894941E-5</v>
      </c>
      <c r="N142" s="92">
        <f t="shared" si="3"/>
        <v>3.3086729224515916E-4</v>
      </c>
      <c r="O142" s="92">
        <f>L142/'סכום נכסי הקרן'!$C$42</f>
        <v>2.7826282328030879E-5</v>
      </c>
    </row>
    <row r="143" spans="2:15">
      <c r="B143" s="86" t="s">
        <v>1268</v>
      </c>
      <c r="C143" s="88" t="s">
        <v>1269</v>
      </c>
      <c r="D143" s="89" t="s">
        <v>119</v>
      </c>
      <c r="E143" s="89" t="s">
        <v>316</v>
      </c>
      <c r="F143" s="88" t="s">
        <v>574</v>
      </c>
      <c r="G143" s="89" t="s">
        <v>129</v>
      </c>
      <c r="H143" s="89" t="s">
        <v>132</v>
      </c>
      <c r="I143" s="91">
        <v>753.53874900000005</v>
      </c>
      <c r="J143" s="103">
        <v>982</v>
      </c>
      <c r="K143" s="91"/>
      <c r="L143" s="91">
        <v>7.3997505140000008</v>
      </c>
      <c r="M143" s="92">
        <v>1.1065885419596064E-5</v>
      </c>
      <c r="N143" s="92">
        <f t="shared" si="3"/>
        <v>7.6979698192808452E-4</v>
      </c>
      <c r="O143" s="92">
        <f>L143/'סכום נכסי הקרן'!$C$42</f>
        <v>6.474072432195923E-5</v>
      </c>
    </row>
    <row r="144" spans="2:15">
      <c r="B144" s="86" t="s">
        <v>1270</v>
      </c>
      <c r="C144" s="88" t="s">
        <v>1271</v>
      </c>
      <c r="D144" s="89" t="s">
        <v>119</v>
      </c>
      <c r="E144" s="89" t="s">
        <v>316</v>
      </c>
      <c r="F144" s="88" t="s">
        <v>1272</v>
      </c>
      <c r="G144" s="89" t="s">
        <v>417</v>
      </c>
      <c r="H144" s="89" t="s">
        <v>132</v>
      </c>
      <c r="I144" s="91">
        <v>399.39750100000003</v>
      </c>
      <c r="J144" s="103">
        <v>619.70000000000005</v>
      </c>
      <c r="K144" s="91"/>
      <c r="L144" s="91">
        <v>2.4750663130000001</v>
      </c>
      <c r="M144" s="92">
        <v>2.6311174670862869E-5</v>
      </c>
      <c r="N144" s="92">
        <f t="shared" si="3"/>
        <v>2.5748146159989193E-4</v>
      </c>
      <c r="O144" s="92">
        <f>L144/'סכום נכסי הקרן'!$C$42</f>
        <v>2.1654457882781132E-5</v>
      </c>
    </row>
    <row r="145" spans="2:15">
      <c r="B145" s="86" t="s">
        <v>1273</v>
      </c>
      <c r="C145" s="88" t="s">
        <v>1274</v>
      </c>
      <c r="D145" s="89" t="s">
        <v>119</v>
      </c>
      <c r="E145" s="89" t="s">
        <v>316</v>
      </c>
      <c r="F145" s="88" t="s">
        <v>1275</v>
      </c>
      <c r="G145" s="89" t="s">
        <v>154</v>
      </c>
      <c r="H145" s="89" t="s">
        <v>132</v>
      </c>
      <c r="I145" s="91">
        <v>480.40704300000004</v>
      </c>
      <c r="J145" s="103">
        <v>456.4</v>
      </c>
      <c r="K145" s="91"/>
      <c r="L145" s="91">
        <v>2.1925777420000001</v>
      </c>
      <c r="M145" s="92">
        <v>1.9983328183666889E-5</v>
      </c>
      <c r="N145" s="92">
        <f t="shared" si="3"/>
        <v>2.2809413982822479E-4</v>
      </c>
      <c r="O145" s="92">
        <f>L145/'סכום נכסי הקרן'!$C$42</f>
        <v>1.9182953652386586E-5</v>
      </c>
    </row>
    <row r="146" spans="2:15">
      <c r="B146" s="86" t="s">
        <v>1276</v>
      </c>
      <c r="C146" s="88" t="s">
        <v>1277</v>
      </c>
      <c r="D146" s="89" t="s">
        <v>119</v>
      </c>
      <c r="E146" s="89" t="s">
        <v>316</v>
      </c>
      <c r="F146" s="88" t="s">
        <v>1278</v>
      </c>
      <c r="G146" s="89" t="s">
        <v>1101</v>
      </c>
      <c r="H146" s="89" t="s">
        <v>132</v>
      </c>
      <c r="I146" s="91">
        <v>1988.7268010000003</v>
      </c>
      <c r="J146" s="103">
        <v>36.200000000000003</v>
      </c>
      <c r="K146" s="91"/>
      <c r="L146" s="91">
        <v>0.71991910300000006</v>
      </c>
      <c r="M146" s="92">
        <v>2.1864822477064431E-5</v>
      </c>
      <c r="N146" s="92">
        <f t="shared" si="3"/>
        <v>7.4893275343981925E-5</v>
      </c>
      <c r="O146" s="92">
        <f>L146/'סכום נכסי הקרן'!$C$42</f>
        <v>6.2986021073622331E-6</v>
      </c>
    </row>
    <row r="147" spans="2:15">
      <c r="B147" s="86" t="s">
        <v>1279</v>
      </c>
      <c r="C147" s="88" t="s">
        <v>1280</v>
      </c>
      <c r="D147" s="89" t="s">
        <v>119</v>
      </c>
      <c r="E147" s="89" t="s">
        <v>316</v>
      </c>
      <c r="F147" s="88" t="s">
        <v>1281</v>
      </c>
      <c r="G147" s="89" t="s">
        <v>568</v>
      </c>
      <c r="H147" s="89" t="s">
        <v>132</v>
      </c>
      <c r="I147" s="91">
        <v>1194.7999210000003</v>
      </c>
      <c r="J147" s="103">
        <v>90.8</v>
      </c>
      <c r="K147" s="91"/>
      <c r="L147" s="91">
        <v>1.084878327</v>
      </c>
      <c r="M147" s="92">
        <v>6.8332839319509899E-6</v>
      </c>
      <c r="N147" s="92">
        <f t="shared" ref="N147:N178" si="4">IFERROR(L147/$L$11,0)</f>
        <v>1.1286002957853094E-4</v>
      </c>
      <c r="O147" s="92">
        <f>L147/'סכום נכסי הקרן'!$C$42</f>
        <v>9.4916455032223439E-6</v>
      </c>
    </row>
    <row r="148" spans="2:15">
      <c r="B148" s="86" t="s">
        <v>1282</v>
      </c>
      <c r="C148" s="88" t="s">
        <v>1283</v>
      </c>
      <c r="D148" s="89" t="s">
        <v>119</v>
      </c>
      <c r="E148" s="89" t="s">
        <v>316</v>
      </c>
      <c r="F148" s="88" t="s">
        <v>1284</v>
      </c>
      <c r="G148" s="89" t="s">
        <v>1009</v>
      </c>
      <c r="H148" s="89" t="s">
        <v>132</v>
      </c>
      <c r="I148" s="91">
        <v>277.06127800000007</v>
      </c>
      <c r="J148" s="103">
        <v>1900</v>
      </c>
      <c r="K148" s="91"/>
      <c r="L148" s="91">
        <v>5.2641642820000003</v>
      </c>
      <c r="M148" s="92">
        <v>1.9464333420962012E-5</v>
      </c>
      <c r="N148" s="92">
        <f t="shared" si="4"/>
        <v>5.4763167609372487E-4</v>
      </c>
      <c r="O148" s="92">
        <f>L148/'סכום נכסי הקרן'!$C$42</f>
        <v>4.6056391755597289E-5</v>
      </c>
    </row>
    <row r="149" spans="2:15">
      <c r="B149" s="86" t="s">
        <v>1285</v>
      </c>
      <c r="C149" s="88" t="s">
        <v>1286</v>
      </c>
      <c r="D149" s="89" t="s">
        <v>119</v>
      </c>
      <c r="E149" s="89" t="s">
        <v>316</v>
      </c>
      <c r="F149" s="88" t="s">
        <v>1287</v>
      </c>
      <c r="G149" s="89" t="s">
        <v>1288</v>
      </c>
      <c r="H149" s="89" t="s">
        <v>132</v>
      </c>
      <c r="I149" s="91">
        <v>1697.0713220000002</v>
      </c>
      <c r="J149" s="103">
        <v>764.7</v>
      </c>
      <c r="K149" s="91"/>
      <c r="L149" s="91">
        <v>12.977504397000002</v>
      </c>
      <c r="M149" s="92">
        <v>1.8034892724528433E-5</v>
      </c>
      <c r="N149" s="92">
        <f t="shared" si="4"/>
        <v>1.3500514238781872E-3</v>
      </c>
      <c r="O149" s="92">
        <f>L149/'סכום נכסי הקרן'!$C$42</f>
        <v>1.1354072451005215E-4</v>
      </c>
    </row>
    <row r="150" spans="2:15">
      <c r="B150" s="86" t="s">
        <v>1289</v>
      </c>
      <c r="C150" s="88" t="s">
        <v>1290</v>
      </c>
      <c r="D150" s="89" t="s">
        <v>119</v>
      </c>
      <c r="E150" s="89" t="s">
        <v>316</v>
      </c>
      <c r="F150" s="88" t="s">
        <v>1291</v>
      </c>
      <c r="G150" s="89" t="s">
        <v>619</v>
      </c>
      <c r="H150" s="89" t="s">
        <v>132</v>
      </c>
      <c r="I150" s="91">
        <v>239.50493900000004</v>
      </c>
      <c r="J150" s="103">
        <v>245.7</v>
      </c>
      <c r="K150" s="91"/>
      <c r="L150" s="91">
        <v>0.5884636350000001</v>
      </c>
      <c r="M150" s="92">
        <v>3.2553138674924569E-6</v>
      </c>
      <c r="N150" s="92">
        <f t="shared" si="4"/>
        <v>6.121794638081091E-5</v>
      </c>
      <c r="O150" s="92">
        <f>L150/'סכום נכסי הקרן'!$C$42</f>
        <v>5.1484927626889772E-6</v>
      </c>
    </row>
    <row r="151" spans="2:15">
      <c r="B151" s="86" t="s">
        <v>1292</v>
      </c>
      <c r="C151" s="88" t="s">
        <v>1293</v>
      </c>
      <c r="D151" s="89" t="s">
        <v>119</v>
      </c>
      <c r="E151" s="89" t="s">
        <v>316</v>
      </c>
      <c r="F151" s="88" t="s">
        <v>1294</v>
      </c>
      <c r="G151" s="89" t="s">
        <v>545</v>
      </c>
      <c r="H151" s="89" t="s">
        <v>132</v>
      </c>
      <c r="I151" s="91">
        <v>541.06085400000006</v>
      </c>
      <c r="J151" s="103">
        <v>531.6</v>
      </c>
      <c r="K151" s="91"/>
      <c r="L151" s="91">
        <v>2.8762795030000006</v>
      </c>
      <c r="M151" s="92">
        <v>7.4394570076691087E-6</v>
      </c>
      <c r="N151" s="92">
        <f t="shared" si="4"/>
        <v>2.9921972050300007E-4</v>
      </c>
      <c r="O151" s="92">
        <f>L151/'סכום נכסי הקרן'!$C$42</f>
        <v>2.5164688731642947E-5</v>
      </c>
    </row>
    <row r="152" spans="2:15">
      <c r="B152" s="86" t="s">
        <v>1295</v>
      </c>
      <c r="C152" s="88" t="s">
        <v>1296</v>
      </c>
      <c r="D152" s="89" t="s">
        <v>119</v>
      </c>
      <c r="E152" s="89" t="s">
        <v>316</v>
      </c>
      <c r="F152" s="88" t="s">
        <v>1297</v>
      </c>
      <c r="G152" s="89" t="s">
        <v>568</v>
      </c>
      <c r="H152" s="89" t="s">
        <v>132</v>
      </c>
      <c r="I152" s="91">
        <v>794.52461200000016</v>
      </c>
      <c r="J152" s="103">
        <v>206</v>
      </c>
      <c r="K152" s="91"/>
      <c r="L152" s="91">
        <v>1.6367207010000002</v>
      </c>
      <c r="M152" s="92">
        <v>6.3625149242198711E-6</v>
      </c>
      <c r="N152" s="92">
        <f t="shared" si="4"/>
        <v>1.7026826154547552E-4</v>
      </c>
      <c r="O152" s="92">
        <f>L152/'סכום נכסי הקרן'!$C$42</f>
        <v>1.4319737333712606E-5</v>
      </c>
    </row>
    <row r="153" spans="2:15">
      <c r="B153" s="86" t="s">
        <v>1298</v>
      </c>
      <c r="C153" s="88" t="s">
        <v>1299</v>
      </c>
      <c r="D153" s="89" t="s">
        <v>119</v>
      </c>
      <c r="E153" s="89" t="s">
        <v>316</v>
      </c>
      <c r="F153" s="88" t="s">
        <v>1300</v>
      </c>
      <c r="G153" s="89" t="s">
        <v>530</v>
      </c>
      <c r="H153" s="89" t="s">
        <v>132</v>
      </c>
      <c r="I153" s="91">
        <v>190.60573700000003</v>
      </c>
      <c r="J153" s="103">
        <v>7412</v>
      </c>
      <c r="K153" s="91"/>
      <c r="L153" s="91">
        <v>14.127697201000002</v>
      </c>
      <c r="M153" s="92">
        <v>3.2135466810086123E-6</v>
      </c>
      <c r="N153" s="92">
        <f t="shared" si="4"/>
        <v>1.4697061267603228E-3</v>
      </c>
      <c r="O153" s="92">
        <f>L153/'סכום נכסי הקרן'!$C$42</f>
        <v>1.2360380908296877E-4</v>
      </c>
    </row>
    <row r="154" spans="2:15">
      <c r="B154" s="86" t="s">
        <v>1301</v>
      </c>
      <c r="C154" s="88" t="s">
        <v>1302</v>
      </c>
      <c r="D154" s="89" t="s">
        <v>119</v>
      </c>
      <c r="E154" s="89" t="s">
        <v>316</v>
      </c>
      <c r="F154" s="88" t="s">
        <v>1303</v>
      </c>
      <c r="G154" s="89" t="s">
        <v>128</v>
      </c>
      <c r="H154" s="89" t="s">
        <v>132</v>
      </c>
      <c r="I154" s="91">
        <v>277.29101100000008</v>
      </c>
      <c r="J154" s="103">
        <v>1352</v>
      </c>
      <c r="K154" s="91"/>
      <c r="L154" s="91">
        <v>3.7489744710000004</v>
      </c>
      <c r="M154" s="92">
        <v>2.4060633982248186E-5</v>
      </c>
      <c r="N154" s="92">
        <f t="shared" si="4"/>
        <v>3.9000628840677115E-4</v>
      </c>
      <c r="O154" s="92">
        <f>L154/'סכום נכסי הקרן'!$C$42</f>
        <v>3.2799933221785631E-5</v>
      </c>
    </row>
    <row r="155" spans="2:15">
      <c r="B155" s="86" t="s">
        <v>1304</v>
      </c>
      <c r="C155" s="88" t="s">
        <v>1305</v>
      </c>
      <c r="D155" s="89" t="s">
        <v>119</v>
      </c>
      <c r="E155" s="89" t="s">
        <v>316</v>
      </c>
      <c r="F155" s="88" t="s">
        <v>1306</v>
      </c>
      <c r="G155" s="89" t="s">
        <v>504</v>
      </c>
      <c r="H155" s="89" t="s">
        <v>132</v>
      </c>
      <c r="I155" s="91">
        <v>116.31541800000001</v>
      </c>
      <c r="J155" s="103">
        <v>28700</v>
      </c>
      <c r="K155" s="91"/>
      <c r="L155" s="91">
        <v>33.382524859999997</v>
      </c>
      <c r="M155" s="92">
        <v>3.1865561592376512E-5</v>
      </c>
      <c r="N155" s="92">
        <f t="shared" si="4"/>
        <v>3.4727882835709407E-3</v>
      </c>
      <c r="O155" s="92">
        <f>L155/'סכום נכסי הקרן'!$C$42</f>
        <v>2.9206509530872677E-4</v>
      </c>
    </row>
    <row r="156" spans="2:15">
      <c r="B156" s="86" t="s">
        <v>1307</v>
      </c>
      <c r="C156" s="88" t="s">
        <v>1308</v>
      </c>
      <c r="D156" s="89" t="s">
        <v>119</v>
      </c>
      <c r="E156" s="89" t="s">
        <v>316</v>
      </c>
      <c r="F156" s="88" t="s">
        <v>1309</v>
      </c>
      <c r="G156" s="89" t="s">
        <v>1101</v>
      </c>
      <c r="H156" s="89" t="s">
        <v>132</v>
      </c>
      <c r="I156" s="91">
        <v>338.21828100000005</v>
      </c>
      <c r="J156" s="103">
        <v>619.29999999999995</v>
      </c>
      <c r="K156" s="91"/>
      <c r="L156" s="91">
        <v>2.0945858140000002</v>
      </c>
      <c r="M156" s="92">
        <v>1.5463143951757237E-5</v>
      </c>
      <c r="N156" s="92">
        <f t="shared" si="4"/>
        <v>2.1790002716388611E-4</v>
      </c>
      <c r="O156" s="92">
        <f>L156/'סכום נכסי הקרן'!$C$42</f>
        <v>1.8325618207843886E-5</v>
      </c>
    </row>
    <row r="157" spans="2:15">
      <c r="B157" s="86" t="s">
        <v>1310</v>
      </c>
      <c r="C157" s="88" t="s">
        <v>1311</v>
      </c>
      <c r="D157" s="89" t="s">
        <v>119</v>
      </c>
      <c r="E157" s="89" t="s">
        <v>316</v>
      </c>
      <c r="F157" s="88" t="s">
        <v>1312</v>
      </c>
      <c r="G157" s="89" t="s">
        <v>1009</v>
      </c>
      <c r="H157" s="89" t="s">
        <v>132</v>
      </c>
      <c r="I157" s="91">
        <v>11.684288000000002</v>
      </c>
      <c r="J157" s="103">
        <v>12670</v>
      </c>
      <c r="K157" s="91"/>
      <c r="L157" s="91">
        <v>1.4803993170000003</v>
      </c>
      <c r="M157" s="92">
        <v>3.5142575967930942E-6</v>
      </c>
      <c r="N157" s="92">
        <f t="shared" si="4"/>
        <v>1.5400612819566173E-4</v>
      </c>
      <c r="O157" s="92">
        <f>L157/'סכום נכסי הקרן'!$C$42</f>
        <v>1.2952075058069144E-5</v>
      </c>
    </row>
    <row r="158" spans="2:15">
      <c r="B158" s="86" t="s">
        <v>1313</v>
      </c>
      <c r="C158" s="88" t="s">
        <v>1314</v>
      </c>
      <c r="D158" s="89" t="s">
        <v>119</v>
      </c>
      <c r="E158" s="89" t="s">
        <v>316</v>
      </c>
      <c r="F158" s="88" t="s">
        <v>1315</v>
      </c>
      <c r="G158" s="89" t="s">
        <v>127</v>
      </c>
      <c r="H158" s="89" t="s">
        <v>132</v>
      </c>
      <c r="I158" s="91">
        <v>751.42198900000017</v>
      </c>
      <c r="J158" s="103">
        <v>839.3</v>
      </c>
      <c r="K158" s="91"/>
      <c r="L158" s="91">
        <v>6.3066847570000011</v>
      </c>
      <c r="M158" s="92">
        <v>1.8965672884225178E-5</v>
      </c>
      <c r="N158" s="92">
        <f t="shared" si="4"/>
        <v>6.5608521297106737E-4</v>
      </c>
      <c r="O158" s="92">
        <f>L158/'סכום נכסי הקרן'!$C$42</f>
        <v>5.517744665390477E-5</v>
      </c>
    </row>
    <row r="159" spans="2:15">
      <c r="B159" s="86" t="s">
        <v>1318</v>
      </c>
      <c r="C159" s="88" t="s">
        <v>1319</v>
      </c>
      <c r="D159" s="89" t="s">
        <v>119</v>
      </c>
      <c r="E159" s="89" t="s">
        <v>316</v>
      </c>
      <c r="F159" s="88" t="s">
        <v>1320</v>
      </c>
      <c r="G159" s="89" t="s">
        <v>478</v>
      </c>
      <c r="H159" s="89" t="s">
        <v>132</v>
      </c>
      <c r="I159" s="91">
        <v>373.58419000000004</v>
      </c>
      <c r="J159" s="103">
        <v>8907</v>
      </c>
      <c r="K159" s="91"/>
      <c r="L159" s="91">
        <v>33.275143820000004</v>
      </c>
      <c r="M159" s="92">
        <v>1.4943367600000001E-5</v>
      </c>
      <c r="N159" s="92">
        <f t="shared" si="4"/>
        <v>3.4616174203976622E-3</v>
      </c>
      <c r="O159" s="92">
        <f>L159/'סכום נכסי הקרן'!$C$42</f>
        <v>2.911256141336666E-4</v>
      </c>
    </row>
    <row r="160" spans="2:15">
      <c r="B160" s="86" t="s">
        <v>1321</v>
      </c>
      <c r="C160" s="88" t="s">
        <v>1322</v>
      </c>
      <c r="D160" s="89" t="s">
        <v>119</v>
      </c>
      <c r="E160" s="89" t="s">
        <v>316</v>
      </c>
      <c r="F160" s="88" t="s">
        <v>1323</v>
      </c>
      <c r="G160" s="89" t="s">
        <v>568</v>
      </c>
      <c r="H160" s="89" t="s">
        <v>132</v>
      </c>
      <c r="I160" s="91">
        <v>1056.8616960000002</v>
      </c>
      <c r="J160" s="103">
        <v>761.9</v>
      </c>
      <c r="K160" s="91"/>
      <c r="L160" s="91">
        <v>8.0522292580000023</v>
      </c>
      <c r="M160" s="92">
        <v>7.6013022324731213E-6</v>
      </c>
      <c r="N160" s="92">
        <f t="shared" si="4"/>
        <v>8.3767442819510996E-4</v>
      </c>
      <c r="O160" s="92">
        <f>L160/'סכום נכסי הקרן'!$C$42</f>
        <v>7.0449287929789294E-5</v>
      </c>
    </row>
    <row r="161" spans="2:15">
      <c r="B161" s="86" t="s">
        <v>1324</v>
      </c>
      <c r="C161" s="88" t="s">
        <v>1325</v>
      </c>
      <c r="D161" s="89" t="s">
        <v>119</v>
      </c>
      <c r="E161" s="89" t="s">
        <v>316</v>
      </c>
      <c r="F161" s="88" t="s">
        <v>1326</v>
      </c>
      <c r="G161" s="89" t="s">
        <v>154</v>
      </c>
      <c r="H161" s="89" t="s">
        <v>132</v>
      </c>
      <c r="I161" s="91">
        <v>155.99166000000002</v>
      </c>
      <c r="J161" s="103">
        <v>642.70000000000005</v>
      </c>
      <c r="K161" s="91"/>
      <c r="L161" s="91">
        <v>1.0025583990000002</v>
      </c>
      <c r="M161" s="92">
        <v>2.0578163870569097E-5</v>
      </c>
      <c r="N161" s="92">
        <f t="shared" si="4"/>
        <v>1.0429627705646354E-4</v>
      </c>
      <c r="O161" s="92">
        <f>L161/'סכום נכסי הקרן'!$C$42</f>
        <v>8.7714250370365669E-6</v>
      </c>
    </row>
    <row r="162" spans="2:15">
      <c r="B162" s="86" t="s">
        <v>1327</v>
      </c>
      <c r="C162" s="88" t="s">
        <v>1328</v>
      </c>
      <c r="D162" s="89" t="s">
        <v>119</v>
      </c>
      <c r="E162" s="89" t="s">
        <v>316</v>
      </c>
      <c r="F162" s="88" t="s">
        <v>1329</v>
      </c>
      <c r="G162" s="89" t="s">
        <v>545</v>
      </c>
      <c r="H162" s="89" t="s">
        <v>132</v>
      </c>
      <c r="I162" s="91">
        <v>510.94902800000006</v>
      </c>
      <c r="J162" s="103">
        <v>510.4</v>
      </c>
      <c r="K162" s="91"/>
      <c r="L162" s="91">
        <v>2.6078838380000007</v>
      </c>
      <c r="M162" s="92">
        <v>8.745580888681083E-6</v>
      </c>
      <c r="N162" s="92">
        <f t="shared" si="4"/>
        <v>2.7129848552505267E-4</v>
      </c>
      <c r="O162" s="92">
        <f>L162/'סכום נכסי הקרן'!$C$42</f>
        <v>2.2816483920670059E-5</v>
      </c>
    </row>
    <row r="163" spans="2:15">
      <c r="B163" s="86" t="s">
        <v>1330</v>
      </c>
      <c r="C163" s="88" t="s">
        <v>1331</v>
      </c>
      <c r="D163" s="89" t="s">
        <v>119</v>
      </c>
      <c r="E163" s="89" t="s">
        <v>316</v>
      </c>
      <c r="F163" s="88" t="s">
        <v>1332</v>
      </c>
      <c r="G163" s="89" t="s">
        <v>156</v>
      </c>
      <c r="H163" s="89" t="s">
        <v>132</v>
      </c>
      <c r="I163" s="91">
        <v>3118.180397000001</v>
      </c>
      <c r="J163" s="103">
        <v>26.7</v>
      </c>
      <c r="K163" s="91"/>
      <c r="L163" s="91">
        <v>0.8325541660000001</v>
      </c>
      <c r="M163" s="92">
        <v>2.2712623983321077E-5</v>
      </c>
      <c r="N163" s="92">
        <f t="shared" si="4"/>
        <v>8.6610715194506021E-5</v>
      </c>
      <c r="O163" s="92">
        <f>L163/'סכום נכסי הקרן'!$C$42</f>
        <v>7.2840509476810013E-6</v>
      </c>
    </row>
    <row r="164" spans="2:15">
      <c r="B164" s="86" t="s">
        <v>1333</v>
      </c>
      <c r="C164" s="88" t="s">
        <v>1334</v>
      </c>
      <c r="D164" s="89" t="s">
        <v>119</v>
      </c>
      <c r="E164" s="89" t="s">
        <v>316</v>
      </c>
      <c r="F164" s="88" t="s">
        <v>1335</v>
      </c>
      <c r="G164" s="89" t="s">
        <v>1187</v>
      </c>
      <c r="H164" s="89" t="s">
        <v>132</v>
      </c>
      <c r="I164" s="91">
        <v>32.309574000000005</v>
      </c>
      <c r="J164" s="103">
        <v>927</v>
      </c>
      <c r="K164" s="91"/>
      <c r="L164" s="91">
        <v>0.29950975200000007</v>
      </c>
      <c r="M164" s="92">
        <v>1.732648537557784E-6</v>
      </c>
      <c r="N164" s="92">
        <f t="shared" si="4"/>
        <v>3.1158037384019446E-5</v>
      </c>
      <c r="O164" s="92">
        <f>L164/'סכום נכסי הקרן'!$C$42</f>
        <v>2.6204232493088048E-6</v>
      </c>
    </row>
    <row r="165" spans="2:15">
      <c r="B165" s="86" t="s">
        <v>1336</v>
      </c>
      <c r="C165" s="88" t="s">
        <v>1337</v>
      </c>
      <c r="D165" s="89" t="s">
        <v>119</v>
      </c>
      <c r="E165" s="89" t="s">
        <v>316</v>
      </c>
      <c r="F165" s="88" t="s">
        <v>1338</v>
      </c>
      <c r="G165" s="89" t="s">
        <v>417</v>
      </c>
      <c r="H165" s="89" t="s">
        <v>132</v>
      </c>
      <c r="I165" s="91">
        <v>3046.6579850000003</v>
      </c>
      <c r="J165" s="103">
        <v>933</v>
      </c>
      <c r="K165" s="91"/>
      <c r="L165" s="91">
        <v>28.425319000000002</v>
      </c>
      <c r="M165" s="92">
        <v>2.8546314117058632E-5</v>
      </c>
      <c r="N165" s="92">
        <f t="shared" si="4"/>
        <v>2.9570895309434801E-3</v>
      </c>
      <c r="O165" s="92">
        <f>L165/'סכום נכסי הקרן'!$C$42</f>
        <v>2.4869429552537337E-4</v>
      </c>
    </row>
    <row r="166" spans="2:15">
      <c r="B166" s="86" t="s">
        <v>1339</v>
      </c>
      <c r="C166" s="88" t="s">
        <v>1340</v>
      </c>
      <c r="D166" s="89" t="s">
        <v>119</v>
      </c>
      <c r="E166" s="89" t="s">
        <v>316</v>
      </c>
      <c r="F166" s="88" t="s">
        <v>1341</v>
      </c>
      <c r="G166" s="89" t="s">
        <v>154</v>
      </c>
      <c r="H166" s="89" t="s">
        <v>132</v>
      </c>
      <c r="I166" s="91">
        <v>1271.5922510000003</v>
      </c>
      <c r="J166" s="103">
        <v>384.2</v>
      </c>
      <c r="K166" s="91"/>
      <c r="L166" s="91">
        <v>4.8854574300000015</v>
      </c>
      <c r="M166" s="92">
        <v>1.6624601579438295E-5</v>
      </c>
      <c r="N166" s="92">
        <f t="shared" si="4"/>
        <v>5.0823475437946871E-4</v>
      </c>
      <c r="O166" s="92">
        <f>L166/'סכום נכסי הקרן'!$C$42</f>
        <v>4.2743069791865884E-5</v>
      </c>
    </row>
    <row r="167" spans="2:15">
      <c r="B167" s="86" t="s">
        <v>1342</v>
      </c>
      <c r="C167" s="88" t="s">
        <v>1343</v>
      </c>
      <c r="D167" s="89" t="s">
        <v>119</v>
      </c>
      <c r="E167" s="89" t="s">
        <v>316</v>
      </c>
      <c r="F167" s="88" t="s">
        <v>1344</v>
      </c>
      <c r="G167" s="89" t="s">
        <v>504</v>
      </c>
      <c r="H167" s="89" t="s">
        <v>132</v>
      </c>
      <c r="I167" s="91">
        <v>3.614523000000001</v>
      </c>
      <c r="J167" s="103">
        <v>158.5</v>
      </c>
      <c r="K167" s="91"/>
      <c r="L167" s="91">
        <v>5.7290210000000017E-3</v>
      </c>
      <c r="M167" s="92">
        <v>5.2723633500948073E-7</v>
      </c>
      <c r="N167" s="92">
        <f t="shared" si="4"/>
        <v>5.9599077926461796E-7</v>
      </c>
      <c r="O167" s="92">
        <f>L167/'סכום נכסי הקרן'!$C$42</f>
        <v>5.0123442472011327E-8</v>
      </c>
    </row>
    <row r="168" spans="2:15">
      <c r="B168" s="86" t="s">
        <v>1345</v>
      </c>
      <c r="C168" s="88" t="s">
        <v>1346</v>
      </c>
      <c r="D168" s="89" t="s">
        <v>119</v>
      </c>
      <c r="E168" s="89" t="s">
        <v>316</v>
      </c>
      <c r="F168" s="88" t="s">
        <v>1347</v>
      </c>
      <c r="G168" s="89" t="s">
        <v>1348</v>
      </c>
      <c r="H168" s="89" t="s">
        <v>132</v>
      </c>
      <c r="I168" s="91">
        <v>384.07037500000007</v>
      </c>
      <c r="J168" s="103">
        <v>635.5</v>
      </c>
      <c r="K168" s="91"/>
      <c r="L168" s="91">
        <v>2.4407672330000003</v>
      </c>
      <c r="M168" s="92">
        <v>7.6863258261696513E-6</v>
      </c>
      <c r="N168" s="92">
        <f t="shared" si="4"/>
        <v>2.5391332396917644E-4</v>
      </c>
      <c r="O168" s="92">
        <f>L168/'סכום נכסי הקרן'!$C$42</f>
        <v>2.1354373808517325E-5</v>
      </c>
    </row>
    <row r="169" spans="2:15">
      <c r="B169" s="86" t="s">
        <v>1349</v>
      </c>
      <c r="C169" s="88" t="s">
        <v>1350</v>
      </c>
      <c r="D169" s="89" t="s">
        <v>119</v>
      </c>
      <c r="E169" s="89" t="s">
        <v>316</v>
      </c>
      <c r="F169" s="88" t="s">
        <v>1351</v>
      </c>
      <c r="G169" s="89" t="s">
        <v>417</v>
      </c>
      <c r="H169" s="89" t="s">
        <v>132</v>
      </c>
      <c r="I169" s="91">
        <v>174.49959799999999</v>
      </c>
      <c r="J169" s="103">
        <v>553.5</v>
      </c>
      <c r="K169" s="91"/>
      <c r="L169" s="91">
        <v>0.96585527500000012</v>
      </c>
      <c r="M169" s="92">
        <v>1.1626429112965376E-5</v>
      </c>
      <c r="N169" s="92">
        <f t="shared" si="4"/>
        <v>1.0047804642435275E-4</v>
      </c>
      <c r="O169" s="92">
        <f>L169/'סכום נכסי הקרן'!$C$42</f>
        <v>8.4503078820536992E-6</v>
      </c>
    </row>
    <row r="170" spans="2:15">
      <c r="B170" s="86" t="s">
        <v>1352</v>
      </c>
      <c r="C170" s="88" t="s">
        <v>1353</v>
      </c>
      <c r="D170" s="89" t="s">
        <v>119</v>
      </c>
      <c r="E170" s="89" t="s">
        <v>316</v>
      </c>
      <c r="F170" s="88" t="s">
        <v>1354</v>
      </c>
      <c r="G170" s="89" t="s">
        <v>417</v>
      </c>
      <c r="H170" s="89" t="s">
        <v>132</v>
      </c>
      <c r="I170" s="91">
        <v>382.84536800000006</v>
      </c>
      <c r="J170" s="103">
        <v>2450</v>
      </c>
      <c r="K170" s="91"/>
      <c r="L170" s="91">
        <v>9.3797115100000017</v>
      </c>
      <c r="M170" s="92">
        <v>1.4881948318412789E-5</v>
      </c>
      <c r="N170" s="92">
        <f t="shared" si="4"/>
        <v>9.7577257477712267E-4</v>
      </c>
      <c r="O170" s="92">
        <f>L170/'סכום נכסי הקרן'!$C$42</f>
        <v>8.2063485240418461E-5</v>
      </c>
    </row>
    <row r="171" spans="2:15">
      <c r="B171" s="86" t="s">
        <v>1355</v>
      </c>
      <c r="C171" s="88" t="s">
        <v>1356</v>
      </c>
      <c r="D171" s="89" t="s">
        <v>119</v>
      </c>
      <c r="E171" s="89" t="s">
        <v>316</v>
      </c>
      <c r="F171" s="88" t="s">
        <v>1357</v>
      </c>
      <c r="G171" s="89" t="s">
        <v>488</v>
      </c>
      <c r="H171" s="89" t="s">
        <v>132</v>
      </c>
      <c r="I171" s="91">
        <v>5311.4912060000006</v>
      </c>
      <c r="J171" s="103">
        <v>182.7</v>
      </c>
      <c r="K171" s="91"/>
      <c r="L171" s="91">
        <v>9.704094435</v>
      </c>
      <c r="M171" s="92">
        <v>2.3219825942515128E-5</v>
      </c>
      <c r="N171" s="92">
        <f t="shared" si="4"/>
        <v>1.0095181714944127E-3</v>
      </c>
      <c r="O171" s="92">
        <f>L171/'סכום נכסי הקרן'!$C$42</f>
        <v>8.4901524912491612E-5</v>
      </c>
    </row>
    <row r="172" spans="2:15">
      <c r="B172" s="86" t="s">
        <v>1358</v>
      </c>
      <c r="C172" s="88" t="s">
        <v>1359</v>
      </c>
      <c r="D172" s="89" t="s">
        <v>119</v>
      </c>
      <c r="E172" s="89" t="s">
        <v>316</v>
      </c>
      <c r="F172" s="88" t="s">
        <v>1360</v>
      </c>
      <c r="G172" s="89" t="s">
        <v>619</v>
      </c>
      <c r="H172" s="89" t="s">
        <v>132</v>
      </c>
      <c r="I172" s="91">
        <v>2127.1590000000006</v>
      </c>
      <c r="J172" s="103">
        <v>452.9</v>
      </c>
      <c r="K172" s="91"/>
      <c r="L172" s="91">
        <v>9.6339031110000004</v>
      </c>
      <c r="M172" s="92">
        <v>7.3985565719453259E-6</v>
      </c>
      <c r="N172" s="92">
        <f t="shared" si="4"/>
        <v>1.0022161591805505E-3</v>
      </c>
      <c r="O172" s="92">
        <f>L172/'סכום נכסי הקרן'!$C$42</f>
        <v>8.4287418106014845E-5</v>
      </c>
    </row>
    <row r="173" spans="2:15">
      <c r="B173" s="86" t="s">
        <v>1361</v>
      </c>
      <c r="C173" s="88" t="s">
        <v>1362</v>
      </c>
      <c r="D173" s="89" t="s">
        <v>119</v>
      </c>
      <c r="E173" s="89" t="s">
        <v>316</v>
      </c>
      <c r="F173" s="88" t="s">
        <v>1363</v>
      </c>
      <c r="G173" s="89" t="s">
        <v>478</v>
      </c>
      <c r="H173" s="89" t="s">
        <v>132</v>
      </c>
      <c r="I173" s="91">
        <v>1787.2862620000003</v>
      </c>
      <c r="J173" s="103">
        <v>636.5</v>
      </c>
      <c r="K173" s="91">
        <v>0.11720129700000001</v>
      </c>
      <c r="L173" s="91">
        <v>11.493278354000001</v>
      </c>
      <c r="M173" s="92">
        <v>1.1720087983238409E-5</v>
      </c>
      <c r="N173" s="92">
        <f t="shared" si="4"/>
        <v>1.1956472008927224E-3</v>
      </c>
      <c r="O173" s="92">
        <f>L173/'סכום נכסי הקרן'!$C$42</f>
        <v>1.0055516926740745E-4</v>
      </c>
    </row>
    <row r="174" spans="2:15">
      <c r="B174" s="86" t="s">
        <v>1364</v>
      </c>
      <c r="C174" s="88" t="s">
        <v>1365</v>
      </c>
      <c r="D174" s="89" t="s">
        <v>119</v>
      </c>
      <c r="E174" s="89" t="s">
        <v>316</v>
      </c>
      <c r="F174" s="88" t="s">
        <v>1366</v>
      </c>
      <c r="G174" s="89" t="s">
        <v>619</v>
      </c>
      <c r="H174" s="89" t="s">
        <v>132</v>
      </c>
      <c r="I174" s="91">
        <v>33.182971000000009</v>
      </c>
      <c r="J174" s="103">
        <v>18910</v>
      </c>
      <c r="K174" s="91"/>
      <c r="L174" s="91">
        <v>6.2748998820000006</v>
      </c>
      <c r="M174" s="92">
        <v>1.4678385469080174E-5</v>
      </c>
      <c r="N174" s="92">
        <f t="shared" si="4"/>
        <v>6.5277862840451074E-4</v>
      </c>
      <c r="O174" s="92">
        <f>L174/'סכום נכסי הקרן'!$C$42</f>
        <v>5.4899359463520484E-5</v>
      </c>
    </row>
    <row r="175" spans="2:15">
      <c r="B175" s="86" t="s">
        <v>1367</v>
      </c>
      <c r="C175" s="88" t="s">
        <v>1368</v>
      </c>
      <c r="D175" s="89" t="s">
        <v>119</v>
      </c>
      <c r="E175" s="89" t="s">
        <v>316</v>
      </c>
      <c r="F175" s="88" t="s">
        <v>1369</v>
      </c>
      <c r="G175" s="89" t="s">
        <v>1370</v>
      </c>
      <c r="H175" s="89" t="s">
        <v>132</v>
      </c>
      <c r="I175" s="91">
        <v>156.86025000000004</v>
      </c>
      <c r="J175" s="103">
        <v>1951</v>
      </c>
      <c r="K175" s="91"/>
      <c r="L175" s="91">
        <v>3.0603434760000003</v>
      </c>
      <c r="M175" s="92">
        <v>3.4997857427711118E-6</v>
      </c>
      <c r="N175" s="92">
        <f t="shared" si="4"/>
        <v>3.1836791889550229E-4</v>
      </c>
      <c r="O175" s="92">
        <f>L175/'סכום נכסי הקרן'!$C$42</f>
        <v>2.677507206970984E-5</v>
      </c>
    </row>
    <row r="176" spans="2:15">
      <c r="B176" s="86" t="s">
        <v>1371</v>
      </c>
      <c r="C176" s="88" t="s">
        <v>1372</v>
      </c>
      <c r="D176" s="89" t="s">
        <v>119</v>
      </c>
      <c r="E176" s="89" t="s">
        <v>316</v>
      </c>
      <c r="F176" s="88" t="s">
        <v>547</v>
      </c>
      <c r="G176" s="89" t="s">
        <v>478</v>
      </c>
      <c r="H176" s="89" t="s">
        <v>132</v>
      </c>
      <c r="I176" s="91">
        <v>253.34230900000003</v>
      </c>
      <c r="J176" s="103">
        <v>6.5</v>
      </c>
      <c r="K176" s="91"/>
      <c r="L176" s="91">
        <v>1.6467249999999999E-2</v>
      </c>
      <c r="M176" s="92">
        <v>1.0306901488620507E-5</v>
      </c>
      <c r="N176" s="92">
        <f t="shared" si="4"/>
        <v>1.7130901003583818E-6</v>
      </c>
      <c r="O176" s="92">
        <f>L176/'סכום נכסי הקרן'!$C$42</f>
        <v>1.4407265360822176E-7</v>
      </c>
    </row>
    <row r="177" spans="2:15">
      <c r="B177" s="86" t="s">
        <v>1373</v>
      </c>
      <c r="C177" s="88" t="s">
        <v>1374</v>
      </c>
      <c r="D177" s="89" t="s">
        <v>119</v>
      </c>
      <c r="E177" s="89" t="s">
        <v>316</v>
      </c>
      <c r="F177" s="88" t="s">
        <v>1375</v>
      </c>
      <c r="G177" s="89" t="s">
        <v>1009</v>
      </c>
      <c r="H177" s="89" t="s">
        <v>132</v>
      </c>
      <c r="I177" s="91">
        <v>201.71092500000003</v>
      </c>
      <c r="J177" s="103">
        <v>8116</v>
      </c>
      <c r="K177" s="91"/>
      <c r="L177" s="91">
        <v>16.370858652000003</v>
      </c>
      <c r="M177" s="92">
        <v>1.603739850752938E-5</v>
      </c>
      <c r="N177" s="92">
        <f t="shared" si="4"/>
        <v>1.7030624962338927E-3</v>
      </c>
      <c r="O177" s="92">
        <f>L177/'סכום נכסי הקרן'!$C$42</f>
        <v>1.4322932170451996E-4</v>
      </c>
    </row>
    <row r="178" spans="2:15">
      <c r="B178" s="86" t="s">
        <v>1376</v>
      </c>
      <c r="C178" s="88" t="s">
        <v>1377</v>
      </c>
      <c r="D178" s="89" t="s">
        <v>119</v>
      </c>
      <c r="E178" s="89" t="s">
        <v>316</v>
      </c>
      <c r="F178" s="88" t="s">
        <v>1378</v>
      </c>
      <c r="G178" s="89" t="s">
        <v>417</v>
      </c>
      <c r="H178" s="89" t="s">
        <v>132</v>
      </c>
      <c r="I178" s="91">
        <v>1956.9253010000002</v>
      </c>
      <c r="J178" s="103">
        <v>415.6</v>
      </c>
      <c r="K178" s="91"/>
      <c r="L178" s="91">
        <v>8.1329815520000004</v>
      </c>
      <c r="M178" s="92">
        <v>2.2915608825626124E-5</v>
      </c>
      <c r="N178" s="92">
        <f t="shared" si="4"/>
        <v>8.4607509955387508E-4</v>
      </c>
      <c r="O178" s="92">
        <f>L178/'סכום נכסי הקרן'!$C$42</f>
        <v>7.1155793101055362E-5</v>
      </c>
    </row>
    <row r="179" spans="2:15">
      <c r="B179" s="86" t="s">
        <v>1379</v>
      </c>
      <c r="C179" s="88" t="s">
        <v>1380</v>
      </c>
      <c r="D179" s="89" t="s">
        <v>119</v>
      </c>
      <c r="E179" s="89" t="s">
        <v>316</v>
      </c>
      <c r="F179" s="88" t="s">
        <v>656</v>
      </c>
      <c r="G179" s="89" t="s">
        <v>332</v>
      </c>
      <c r="H179" s="89" t="s">
        <v>132</v>
      </c>
      <c r="I179" s="91">
        <v>2623.4961000000003</v>
      </c>
      <c r="J179" s="103">
        <v>566.6</v>
      </c>
      <c r="K179" s="91"/>
      <c r="L179" s="91">
        <v>14.864728903000001</v>
      </c>
      <c r="M179" s="92">
        <v>3.6898565152119084E-5</v>
      </c>
      <c r="N179" s="92">
        <f t="shared" ref="N179:N185" si="5">IFERROR(L179/$L$11,0)</f>
        <v>1.5463796279427599E-3</v>
      </c>
      <c r="O179" s="92">
        <f>L179/'סכום נכסי הקרן'!$C$42</f>
        <v>1.3005213002912093E-4</v>
      </c>
    </row>
    <row r="180" spans="2:15">
      <c r="B180" s="86" t="s">
        <v>1381</v>
      </c>
      <c r="C180" s="88" t="s">
        <v>1382</v>
      </c>
      <c r="D180" s="89" t="s">
        <v>119</v>
      </c>
      <c r="E180" s="89" t="s">
        <v>316</v>
      </c>
      <c r="F180" s="88" t="s">
        <v>1383</v>
      </c>
      <c r="G180" s="89" t="s">
        <v>156</v>
      </c>
      <c r="H180" s="89" t="s">
        <v>132</v>
      </c>
      <c r="I180" s="91">
        <v>444.57623100000006</v>
      </c>
      <c r="J180" s="103">
        <v>71.8</v>
      </c>
      <c r="K180" s="91"/>
      <c r="L180" s="91">
        <v>0.31920573400000007</v>
      </c>
      <c r="M180" s="92">
        <v>1.1323079370879916E-5</v>
      </c>
      <c r="N180" s="92">
        <f t="shared" si="5"/>
        <v>3.3207012882723658E-5</v>
      </c>
      <c r="O180" s="92">
        <f>L180/'סכום נכסי הקרן'!$C$42</f>
        <v>2.7927442131710021E-6</v>
      </c>
    </row>
    <row r="181" spans="2:15">
      <c r="B181" s="86" t="s">
        <v>1384</v>
      </c>
      <c r="C181" s="88" t="s">
        <v>1385</v>
      </c>
      <c r="D181" s="89" t="s">
        <v>119</v>
      </c>
      <c r="E181" s="89" t="s">
        <v>316</v>
      </c>
      <c r="F181" s="88" t="s">
        <v>1386</v>
      </c>
      <c r="G181" s="89" t="s">
        <v>504</v>
      </c>
      <c r="H181" s="89" t="s">
        <v>132</v>
      </c>
      <c r="I181" s="91">
        <v>542.2362280000001</v>
      </c>
      <c r="J181" s="103">
        <v>3471</v>
      </c>
      <c r="K181" s="91"/>
      <c r="L181" s="91">
        <v>18.821019469000003</v>
      </c>
      <c r="M181" s="92">
        <v>1.5192945586999162E-5</v>
      </c>
      <c r="N181" s="92">
        <f t="shared" si="5"/>
        <v>1.9579530359347358E-3</v>
      </c>
      <c r="O181" s="92">
        <f>L181/'סכום נכסי הקרן'!$C$42</f>
        <v>1.6466588036926841E-4</v>
      </c>
    </row>
    <row r="182" spans="2:15">
      <c r="B182" s="86" t="s">
        <v>1387</v>
      </c>
      <c r="C182" s="88" t="s">
        <v>1388</v>
      </c>
      <c r="D182" s="89" t="s">
        <v>119</v>
      </c>
      <c r="E182" s="89" t="s">
        <v>316</v>
      </c>
      <c r="F182" s="88" t="s">
        <v>1389</v>
      </c>
      <c r="G182" s="89" t="s">
        <v>417</v>
      </c>
      <c r="H182" s="89" t="s">
        <v>132</v>
      </c>
      <c r="I182" s="91">
        <v>118.17550000000001</v>
      </c>
      <c r="J182" s="103">
        <v>6021</v>
      </c>
      <c r="K182" s="91"/>
      <c r="L182" s="91">
        <v>7.1153468549999994</v>
      </c>
      <c r="M182" s="92">
        <v>1.4062150455746212E-5</v>
      </c>
      <c r="N182" s="92">
        <f t="shared" si="5"/>
        <v>7.4021043330954757E-4</v>
      </c>
      <c r="O182" s="92">
        <f>L182/'סכום נכסי הקרן'!$C$42</f>
        <v>6.2252464907180312E-5</v>
      </c>
    </row>
    <row r="183" spans="2:15">
      <c r="B183" s="86" t="s">
        <v>1390</v>
      </c>
      <c r="C183" s="88" t="s">
        <v>1391</v>
      </c>
      <c r="D183" s="89" t="s">
        <v>119</v>
      </c>
      <c r="E183" s="89" t="s">
        <v>316</v>
      </c>
      <c r="F183" s="88" t="s">
        <v>1392</v>
      </c>
      <c r="G183" s="89" t="s">
        <v>417</v>
      </c>
      <c r="H183" s="89" t="s">
        <v>132</v>
      </c>
      <c r="I183" s="91">
        <v>463.38788000000005</v>
      </c>
      <c r="J183" s="103">
        <v>1028</v>
      </c>
      <c r="K183" s="91"/>
      <c r="L183" s="91">
        <v>4.7636274040000011</v>
      </c>
      <c r="M183" s="92">
        <v>2.779097807130126E-5</v>
      </c>
      <c r="N183" s="92">
        <f t="shared" si="5"/>
        <v>4.9556076136503062E-4</v>
      </c>
      <c r="O183" s="92">
        <f>L183/'סכום נכסי הקרן'!$C$42</f>
        <v>4.1677173838687383E-5</v>
      </c>
    </row>
    <row r="184" spans="2:15">
      <c r="B184" s="86" t="s">
        <v>1393</v>
      </c>
      <c r="C184" s="88" t="s">
        <v>1394</v>
      </c>
      <c r="D184" s="89" t="s">
        <v>119</v>
      </c>
      <c r="E184" s="89" t="s">
        <v>316</v>
      </c>
      <c r="F184" s="88" t="s">
        <v>1395</v>
      </c>
      <c r="G184" s="89" t="s">
        <v>126</v>
      </c>
      <c r="H184" s="89" t="s">
        <v>132</v>
      </c>
      <c r="I184" s="91">
        <v>375.91626600000001</v>
      </c>
      <c r="J184" s="103">
        <v>862.9</v>
      </c>
      <c r="K184" s="91"/>
      <c r="L184" s="91">
        <v>3.2437814550000001</v>
      </c>
      <c r="M184" s="92">
        <v>1.8794873556322185E-5</v>
      </c>
      <c r="N184" s="92">
        <f t="shared" si="5"/>
        <v>3.3745099505300575E-4</v>
      </c>
      <c r="O184" s="92">
        <f>L184/'סכום נכסי הקרן'!$C$42</f>
        <v>2.8379978560293225E-5</v>
      </c>
    </row>
    <row r="185" spans="2:15">
      <c r="B185" s="86" t="s">
        <v>1396</v>
      </c>
      <c r="C185" s="88" t="s">
        <v>1397</v>
      </c>
      <c r="D185" s="89" t="s">
        <v>119</v>
      </c>
      <c r="E185" s="89" t="s">
        <v>316</v>
      </c>
      <c r="F185" s="88" t="s">
        <v>663</v>
      </c>
      <c r="G185" s="89" t="s">
        <v>126</v>
      </c>
      <c r="H185" s="89" t="s">
        <v>132</v>
      </c>
      <c r="I185" s="91">
        <v>1144.0667060000003</v>
      </c>
      <c r="J185" s="103">
        <v>1176</v>
      </c>
      <c r="K185" s="91"/>
      <c r="L185" s="91">
        <v>13.454224460999999</v>
      </c>
      <c r="M185" s="92">
        <v>1.292795366403401E-5</v>
      </c>
      <c r="N185" s="92">
        <f t="shared" si="5"/>
        <v>1.3996446724339939E-3</v>
      </c>
      <c r="O185" s="92">
        <f>L185/'סכום נכסי הקרן'!$C$42</f>
        <v>1.1771156813292547E-4</v>
      </c>
    </row>
    <row r="186" spans="2:15">
      <c r="B186" s="93"/>
      <c r="C186" s="88"/>
      <c r="D186" s="88"/>
      <c r="E186" s="88"/>
      <c r="F186" s="88"/>
      <c r="G186" s="88"/>
      <c r="H186" s="88"/>
      <c r="I186" s="91"/>
      <c r="J186" s="103"/>
      <c r="K186" s="88"/>
      <c r="L186" s="88"/>
      <c r="M186" s="88"/>
      <c r="N186" s="92"/>
      <c r="O186" s="88"/>
    </row>
    <row r="187" spans="2:15">
      <c r="B187" s="79" t="s">
        <v>196</v>
      </c>
      <c r="C187" s="80"/>
      <c r="D187" s="81"/>
      <c r="E187" s="81"/>
      <c r="F187" s="80"/>
      <c r="G187" s="81"/>
      <c r="H187" s="81"/>
      <c r="I187" s="83"/>
      <c r="J187" s="101"/>
      <c r="K187" s="83">
        <v>0.25047162700000003</v>
      </c>
      <c r="L187" s="83">
        <f>L188+L217</f>
        <v>2393.4125653580004</v>
      </c>
      <c r="M187" s="84"/>
      <c r="N187" s="84">
        <f t="shared" ref="N187:N200" si="6">IFERROR(L187/$L$11,0)</f>
        <v>0.24898701190472905</v>
      </c>
      <c r="O187" s="84">
        <f>L187/'סכום נכסי הקרן'!$C$42</f>
        <v>2.0940065856192663E-2</v>
      </c>
    </row>
    <row r="188" spans="2:15">
      <c r="B188" s="85" t="s">
        <v>65</v>
      </c>
      <c r="C188" s="80"/>
      <c r="D188" s="81"/>
      <c r="E188" s="81"/>
      <c r="F188" s="80"/>
      <c r="G188" s="81"/>
      <c r="H188" s="81"/>
      <c r="I188" s="83"/>
      <c r="J188" s="101"/>
      <c r="K188" s="83">
        <v>3.0607449999999997E-3</v>
      </c>
      <c r="L188" s="83">
        <f>SUM(L189:L215)</f>
        <v>859.62541043300007</v>
      </c>
      <c r="M188" s="84"/>
      <c r="N188" s="84">
        <f t="shared" si="6"/>
        <v>8.9426940176974501E-2</v>
      </c>
      <c r="O188" s="84">
        <f>L188/'סכום נכסי הקרן'!$C$42</f>
        <v>7.5208983886282822E-3</v>
      </c>
    </row>
    <row r="189" spans="2:15">
      <c r="B189" s="86" t="s">
        <v>1398</v>
      </c>
      <c r="C189" s="88" t="s">
        <v>1399</v>
      </c>
      <c r="D189" s="89" t="s">
        <v>1400</v>
      </c>
      <c r="E189" s="89" t="s">
        <v>667</v>
      </c>
      <c r="F189" s="88" t="s">
        <v>1401</v>
      </c>
      <c r="G189" s="89" t="s">
        <v>746</v>
      </c>
      <c r="H189" s="89" t="s">
        <v>131</v>
      </c>
      <c r="I189" s="91">
        <v>330.89139999999998</v>
      </c>
      <c r="J189" s="103">
        <v>289</v>
      </c>
      <c r="K189" s="91"/>
      <c r="L189" s="91">
        <v>3.5382217400000004</v>
      </c>
      <c r="M189" s="92">
        <v>5.0421058782897868E-6</v>
      </c>
      <c r="N189" s="92">
        <f t="shared" si="6"/>
        <v>3.680816551438042E-4</v>
      </c>
      <c r="O189" s="92">
        <f>L189/'סכום נכסי הקרן'!$C$42</f>
        <v>3.0956048832446204E-5</v>
      </c>
    </row>
    <row r="190" spans="2:15">
      <c r="B190" s="86" t="s">
        <v>1402</v>
      </c>
      <c r="C190" s="88" t="s">
        <v>1403</v>
      </c>
      <c r="D190" s="89" t="s">
        <v>1400</v>
      </c>
      <c r="E190" s="89" t="s">
        <v>667</v>
      </c>
      <c r="F190" s="88" t="s">
        <v>1157</v>
      </c>
      <c r="G190" s="89" t="s">
        <v>982</v>
      </c>
      <c r="H190" s="89" t="s">
        <v>131</v>
      </c>
      <c r="I190" s="91">
        <v>362.08335100000005</v>
      </c>
      <c r="J190" s="103">
        <v>3563</v>
      </c>
      <c r="K190" s="91"/>
      <c r="L190" s="91">
        <v>47.733810182000006</v>
      </c>
      <c r="M190" s="92">
        <v>8.1234033110369584E-6</v>
      </c>
      <c r="N190" s="92">
        <f t="shared" si="6"/>
        <v>4.9657543108394143E-3</v>
      </c>
      <c r="O190" s="92">
        <f>L190/'סכום נכסי הקרן'!$C$42</f>
        <v>4.1762508614078827E-4</v>
      </c>
    </row>
    <row r="191" spans="2:15">
      <c r="B191" s="86" t="s">
        <v>1404</v>
      </c>
      <c r="C191" s="88" t="s">
        <v>1405</v>
      </c>
      <c r="D191" s="89" t="s">
        <v>1400</v>
      </c>
      <c r="E191" s="89" t="s">
        <v>667</v>
      </c>
      <c r="F191" s="88" t="s">
        <v>1406</v>
      </c>
      <c r="G191" s="89" t="s">
        <v>792</v>
      </c>
      <c r="H191" s="89" t="s">
        <v>131</v>
      </c>
      <c r="I191" s="91">
        <v>39.00476900000001</v>
      </c>
      <c r="J191" s="103">
        <v>12562</v>
      </c>
      <c r="K191" s="91"/>
      <c r="L191" s="91">
        <v>18.129182684000003</v>
      </c>
      <c r="M191" s="92">
        <v>3.3339190626329969E-7</v>
      </c>
      <c r="N191" s="92">
        <f t="shared" si="6"/>
        <v>1.8859811676842828E-3</v>
      </c>
      <c r="O191" s="92">
        <f>L191/'סכום נכסי הקרן'!$C$42</f>
        <v>1.586129716274487E-4</v>
      </c>
    </row>
    <row r="192" spans="2:15">
      <c r="B192" s="86" t="s">
        <v>1407</v>
      </c>
      <c r="C192" s="88" t="s">
        <v>1408</v>
      </c>
      <c r="D192" s="89" t="s">
        <v>1400</v>
      </c>
      <c r="E192" s="89" t="s">
        <v>667</v>
      </c>
      <c r="F192" s="88" t="s">
        <v>1409</v>
      </c>
      <c r="G192" s="89" t="s">
        <v>792</v>
      </c>
      <c r="H192" s="89" t="s">
        <v>131</v>
      </c>
      <c r="I192" s="91">
        <v>24.580504000000005</v>
      </c>
      <c r="J192" s="103">
        <v>15633</v>
      </c>
      <c r="K192" s="91"/>
      <c r="L192" s="91">
        <v>14.217879704000003</v>
      </c>
      <c r="M192" s="92">
        <v>5.8854220414736102E-7</v>
      </c>
      <c r="N192" s="92">
        <f t="shared" si="6"/>
        <v>1.4790878239541374E-3</v>
      </c>
      <c r="O192" s="92">
        <f>L192/'סכום נכסי הקרן'!$C$42</f>
        <v>1.2439281954411082E-4</v>
      </c>
    </row>
    <row r="193" spans="2:15">
      <c r="B193" s="86" t="s">
        <v>1410</v>
      </c>
      <c r="C193" s="88" t="s">
        <v>1411</v>
      </c>
      <c r="D193" s="89" t="s">
        <v>1400</v>
      </c>
      <c r="E193" s="89" t="s">
        <v>667</v>
      </c>
      <c r="F193" s="88" t="s">
        <v>658</v>
      </c>
      <c r="G193" s="89" t="s">
        <v>552</v>
      </c>
      <c r="H193" s="89" t="s">
        <v>131</v>
      </c>
      <c r="I193" s="91">
        <v>1.6544570000000001</v>
      </c>
      <c r="J193" s="103">
        <v>20896</v>
      </c>
      <c r="K193" s="91">
        <v>3.0607449999999997E-3</v>
      </c>
      <c r="L193" s="91">
        <v>1.2822074840000002</v>
      </c>
      <c r="M193" s="92">
        <v>3.7306533144666436E-8</v>
      </c>
      <c r="N193" s="92">
        <f t="shared" si="6"/>
        <v>1.3338820674039858E-4</v>
      </c>
      <c r="O193" s="92">
        <f>L193/'סכום נכסי הקרן'!$C$42</f>
        <v>1.1218086486584072E-5</v>
      </c>
    </row>
    <row r="194" spans="2:15">
      <c r="B194" s="86" t="s">
        <v>1414</v>
      </c>
      <c r="C194" s="88" t="s">
        <v>1415</v>
      </c>
      <c r="D194" s="89" t="s">
        <v>1416</v>
      </c>
      <c r="E194" s="89" t="s">
        <v>667</v>
      </c>
      <c r="F194" s="88" t="s">
        <v>1417</v>
      </c>
      <c r="G194" s="89" t="s">
        <v>769</v>
      </c>
      <c r="H194" s="89" t="s">
        <v>131</v>
      </c>
      <c r="I194" s="91">
        <v>47.211821000000008</v>
      </c>
      <c r="J194" s="103">
        <v>2601</v>
      </c>
      <c r="K194" s="91"/>
      <c r="L194" s="91">
        <v>4.5435240470000009</v>
      </c>
      <c r="M194" s="92">
        <v>1.2503968684977271E-6</v>
      </c>
      <c r="N194" s="92">
        <f t="shared" si="6"/>
        <v>4.7266338129657066E-4</v>
      </c>
      <c r="O194" s="92">
        <f>L194/'סכום נכסי הקרן'!$C$42</f>
        <v>3.975148043444151E-5</v>
      </c>
    </row>
    <row r="195" spans="2:15">
      <c r="B195" s="86" t="s">
        <v>1418</v>
      </c>
      <c r="C195" s="88" t="s">
        <v>1419</v>
      </c>
      <c r="D195" s="89" t="s">
        <v>1416</v>
      </c>
      <c r="E195" s="89" t="s">
        <v>667</v>
      </c>
      <c r="F195" s="88" t="s">
        <v>1420</v>
      </c>
      <c r="G195" s="89" t="s">
        <v>1421</v>
      </c>
      <c r="H195" s="89" t="s">
        <v>131</v>
      </c>
      <c r="I195" s="91">
        <v>137.31993100000003</v>
      </c>
      <c r="J195" s="103">
        <v>4094</v>
      </c>
      <c r="K195" s="91"/>
      <c r="L195" s="91">
        <v>20.800948508000005</v>
      </c>
      <c r="M195" s="92">
        <v>8.3602414381955492E-7</v>
      </c>
      <c r="N195" s="92">
        <f t="shared" si="6"/>
        <v>2.1639253042930219E-3</v>
      </c>
      <c r="O195" s="92">
        <f>L195/'סכום נכסי הקרן'!$C$42</f>
        <v>1.8198836169460852E-4</v>
      </c>
    </row>
    <row r="196" spans="2:15">
      <c r="B196" s="86" t="s">
        <v>1422</v>
      </c>
      <c r="C196" s="88" t="s">
        <v>1423</v>
      </c>
      <c r="D196" s="89" t="s">
        <v>1400</v>
      </c>
      <c r="E196" s="89" t="s">
        <v>667</v>
      </c>
      <c r="F196" s="88" t="s">
        <v>1424</v>
      </c>
      <c r="G196" s="89" t="s">
        <v>1425</v>
      </c>
      <c r="H196" s="89" t="s">
        <v>131</v>
      </c>
      <c r="I196" s="91">
        <v>178.24788800000002</v>
      </c>
      <c r="J196" s="103">
        <v>3735</v>
      </c>
      <c r="K196" s="91"/>
      <c r="L196" s="91">
        <v>24.632966919000005</v>
      </c>
      <c r="M196" s="92">
        <v>2.1454690767139764E-6</v>
      </c>
      <c r="N196" s="92">
        <f t="shared" si="6"/>
        <v>2.5625706642817968E-3</v>
      </c>
      <c r="O196" s="92">
        <f>L196/'סכום נכסי הקרן'!$C$42</f>
        <v>2.1551484979361298E-4</v>
      </c>
    </row>
    <row r="197" spans="2:15">
      <c r="B197" s="86" t="s">
        <v>1426</v>
      </c>
      <c r="C197" s="88" t="s">
        <v>1427</v>
      </c>
      <c r="D197" s="89" t="s">
        <v>1416</v>
      </c>
      <c r="E197" s="89" t="s">
        <v>667</v>
      </c>
      <c r="F197" s="88" t="s">
        <v>1428</v>
      </c>
      <c r="G197" s="89" t="s">
        <v>746</v>
      </c>
      <c r="H197" s="89" t="s">
        <v>131</v>
      </c>
      <c r="I197" s="91">
        <v>570.78766500000006</v>
      </c>
      <c r="J197" s="103">
        <v>284</v>
      </c>
      <c r="K197" s="91"/>
      <c r="L197" s="91">
        <v>5.9978367840000013</v>
      </c>
      <c r="M197" s="92">
        <v>4.2028532010981703E-6</v>
      </c>
      <c r="N197" s="92">
        <f t="shared" si="6"/>
        <v>6.2395571927527404E-4</v>
      </c>
      <c r="O197" s="92">
        <f>L197/'סכום נכסי הקרן'!$C$42</f>
        <v>5.2475322921549318E-5</v>
      </c>
    </row>
    <row r="198" spans="2:15">
      <c r="B198" s="86" t="s">
        <v>1429</v>
      </c>
      <c r="C198" s="88" t="s">
        <v>1430</v>
      </c>
      <c r="D198" s="89" t="s">
        <v>1400</v>
      </c>
      <c r="E198" s="89" t="s">
        <v>667</v>
      </c>
      <c r="F198" s="88" t="s">
        <v>1431</v>
      </c>
      <c r="G198" s="89" t="s">
        <v>792</v>
      </c>
      <c r="H198" s="89" t="s">
        <v>131</v>
      </c>
      <c r="I198" s="91">
        <v>59.087750000000007</v>
      </c>
      <c r="J198" s="103">
        <v>2770</v>
      </c>
      <c r="K198" s="91"/>
      <c r="L198" s="91">
        <v>6.0559034980000002</v>
      </c>
      <c r="M198" s="92">
        <v>5.7995097426591137E-7</v>
      </c>
      <c r="N198" s="92">
        <f t="shared" si="6"/>
        <v>6.2999640687725613E-4</v>
      </c>
      <c r="O198" s="92">
        <f>L198/'סכום נכסי הקרן'!$C$42</f>
        <v>5.2983351011988793E-5</v>
      </c>
    </row>
    <row r="199" spans="2:15">
      <c r="B199" s="86" t="s">
        <v>1432</v>
      </c>
      <c r="C199" s="88" t="s">
        <v>1433</v>
      </c>
      <c r="D199" s="89" t="s">
        <v>1400</v>
      </c>
      <c r="E199" s="89" t="s">
        <v>667</v>
      </c>
      <c r="F199" s="88" t="s">
        <v>1434</v>
      </c>
      <c r="G199" s="89" t="s">
        <v>739</v>
      </c>
      <c r="H199" s="89" t="s">
        <v>131</v>
      </c>
      <c r="I199" s="91">
        <v>141.49908900000003</v>
      </c>
      <c r="J199" s="103">
        <v>2937</v>
      </c>
      <c r="K199" s="91"/>
      <c r="L199" s="91">
        <v>15.376564545000003</v>
      </c>
      <c r="M199" s="92">
        <v>2.8422224362104768E-6</v>
      </c>
      <c r="N199" s="92">
        <f t="shared" si="6"/>
        <v>1.5996259545194974E-3</v>
      </c>
      <c r="O199" s="92">
        <f>L199/'סכום נכסי הקרן'!$C$42</f>
        <v>1.3453020130114313E-4</v>
      </c>
    </row>
    <row r="200" spans="2:15">
      <c r="B200" s="86" t="s">
        <v>1437</v>
      </c>
      <c r="C200" s="88" t="s">
        <v>1438</v>
      </c>
      <c r="D200" s="89" t="s">
        <v>1416</v>
      </c>
      <c r="E200" s="89" t="s">
        <v>667</v>
      </c>
      <c r="F200" s="88" t="s">
        <v>1439</v>
      </c>
      <c r="G200" s="89" t="s">
        <v>756</v>
      </c>
      <c r="H200" s="89" t="s">
        <v>131</v>
      </c>
      <c r="I200" s="91">
        <v>6.1923959999999996</v>
      </c>
      <c r="J200" s="103">
        <v>3842</v>
      </c>
      <c r="K200" s="91"/>
      <c r="L200" s="91">
        <v>0.88027388900000014</v>
      </c>
      <c r="M200" s="92">
        <v>2.7924441114208828E-8</v>
      </c>
      <c r="N200" s="92">
        <f t="shared" si="6"/>
        <v>9.1575004014020158E-5</v>
      </c>
      <c r="O200" s="92">
        <f>L200/'סכום נכסי הקרן'!$C$42</f>
        <v>7.7015527844818812E-6</v>
      </c>
    </row>
    <row r="201" spans="2:15">
      <c r="B201" s="86" t="s">
        <v>1440</v>
      </c>
      <c r="C201" s="88" t="s">
        <v>1441</v>
      </c>
      <c r="D201" s="89" t="s">
        <v>1400</v>
      </c>
      <c r="E201" s="89" t="s">
        <v>667</v>
      </c>
      <c r="F201" s="88" t="s">
        <v>1442</v>
      </c>
      <c r="G201" s="89" t="s">
        <v>792</v>
      </c>
      <c r="H201" s="89" t="s">
        <v>131</v>
      </c>
      <c r="I201" s="91">
        <v>28.940471000000002</v>
      </c>
      <c r="J201" s="103">
        <v>17122</v>
      </c>
      <c r="K201" s="91"/>
      <c r="L201" s="91">
        <v>18.334193480000007</v>
      </c>
      <c r="M201" s="92">
        <v>6.0623719098640939E-7</v>
      </c>
      <c r="N201" s="92">
        <f t="shared" ref="N201:N217" si="7">IFERROR(L201/$L$11,0)</f>
        <v>1.9073084667229321E-3</v>
      </c>
      <c r="O201" s="92">
        <f>L201/'סכום נכסי הקרן'!$C$42</f>
        <v>1.6040661958919425E-4</v>
      </c>
    </row>
    <row r="202" spans="2:15">
      <c r="B202" s="86" t="s">
        <v>1443</v>
      </c>
      <c r="C202" s="88" t="s">
        <v>1444</v>
      </c>
      <c r="D202" s="89" t="s">
        <v>1400</v>
      </c>
      <c r="E202" s="89" t="s">
        <v>667</v>
      </c>
      <c r="F202" s="88" t="s">
        <v>1001</v>
      </c>
      <c r="G202" s="89" t="s">
        <v>156</v>
      </c>
      <c r="H202" s="89" t="s">
        <v>131</v>
      </c>
      <c r="I202" s="91">
        <v>284.74859400000003</v>
      </c>
      <c r="J202" s="103">
        <v>20650</v>
      </c>
      <c r="K202" s="91"/>
      <c r="L202" s="91">
        <v>217.56216345200002</v>
      </c>
      <c r="M202" s="92">
        <v>4.5004469570435241E-6</v>
      </c>
      <c r="N202" s="92">
        <f t="shared" si="7"/>
        <v>2.2633019382238894E-2</v>
      </c>
      <c r="O202" s="92">
        <f>L202/'סכום נכסי הקרן'!$C$42</f>
        <v>1.903460396439923E-3</v>
      </c>
    </row>
    <row r="203" spans="2:15">
      <c r="B203" s="86" t="s">
        <v>1445</v>
      </c>
      <c r="C203" s="88" t="s">
        <v>1446</v>
      </c>
      <c r="D203" s="89" t="s">
        <v>1400</v>
      </c>
      <c r="E203" s="89" t="s">
        <v>667</v>
      </c>
      <c r="F203" s="88" t="s">
        <v>995</v>
      </c>
      <c r="G203" s="89" t="s">
        <v>982</v>
      </c>
      <c r="H203" s="89" t="s">
        <v>131</v>
      </c>
      <c r="I203" s="91">
        <v>248.56680100000005</v>
      </c>
      <c r="J203" s="103">
        <v>11730</v>
      </c>
      <c r="K203" s="91"/>
      <c r="L203" s="91">
        <v>107.88047749300001</v>
      </c>
      <c r="M203" s="92">
        <v>8.6533839441717455E-6</v>
      </c>
      <c r="N203" s="92">
        <f t="shared" si="7"/>
        <v>1.1222819718847626E-2</v>
      </c>
      <c r="O203" s="92">
        <f>L203/'סכום נכסי הקרן'!$C$42</f>
        <v>9.4385077441215472E-4</v>
      </c>
    </row>
    <row r="204" spans="2:15">
      <c r="B204" s="86" t="s">
        <v>1449</v>
      </c>
      <c r="C204" s="88" t="s">
        <v>1450</v>
      </c>
      <c r="D204" s="89" t="s">
        <v>1400</v>
      </c>
      <c r="E204" s="89" t="s">
        <v>667</v>
      </c>
      <c r="F204" s="88" t="s">
        <v>1149</v>
      </c>
      <c r="G204" s="89" t="s">
        <v>156</v>
      </c>
      <c r="H204" s="89" t="s">
        <v>131</v>
      </c>
      <c r="I204" s="91">
        <v>463.02082700000005</v>
      </c>
      <c r="J204" s="103">
        <v>3067</v>
      </c>
      <c r="K204" s="91"/>
      <c r="L204" s="91">
        <v>52.543140391999998</v>
      </c>
      <c r="M204" s="92">
        <v>9.8480861094931164E-6</v>
      </c>
      <c r="N204" s="92">
        <f t="shared" si="7"/>
        <v>5.4660695408933384E-3</v>
      </c>
      <c r="O204" s="92">
        <f>L204/'סכום נכסי הקרן'!$C$42</f>
        <v>4.5970211572574538E-4</v>
      </c>
    </row>
    <row r="205" spans="2:15">
      <c r="B205" s="86" t="s">
        <v>1451</v>
      </c>
      <c r="C205" s="88" t="s">
        <v>1452</v>
      </c>
      <c r="D205" s="89" t="s">
        <v>1416</v>
      </c>
      <c r="E205" s="89" t="s">
        <v>667</v>
      </c>
      <c r="F205" s="88" t="s">
        <v>1453</v>
      </c>
      <c r="G205" s="89" t="s">
        <v>792</v>
      </c>
      <c r="H205" s="89" t="s">
        <v>131</v>
      </c>
      <c r="I205" s="91">
        <v>174.55679500000002</v>
      </c>
      <c r="J205" s="103">
        <v>486</v>
      </c>
      <c r="K205" s="91"/>
      <c r="L205" s="91">
        <v>3.1388802830000002</v>
      </c>
      <c r="M205" s="92">
        <v>1.6757915910985764E-6</v>
      </c>
      <c r="N205" s="92">
        <f t="shared" si="7"/>
        <v>3.2653811286143203E-4</v>
      </c>
      <c r="O205" s="92">
        <f>L205/'סכום נכסי הקרן'!$C$42</f>
        <v>2.7462193853274598E-5</v>
      </c>
    </row>
    <row r="206" spans="2:15">
      <c r="B206" s="86" t="s">
        <v>1456</v>
      </c>
      <c r="C206" s="88" t="s">
        <v>1457</v>
      </c>
      <c r="D206" s="89" t="s">
        <v>1416</v>
      </c>
      <c r="E206" s="89" t="s">
        <v>667</v>
      </c>
      <c r="F206" s="88" t="s">
        <v>1458</v>
      </c>
      <c r="G206" s="89" t="s">
        <v>792</v>
      </c>
      <c r="H206" s="89" t="s">
        <v>131</v>
      </c>
      <c r="I206" s="91">
        <v>375.07721900000001</v>
      </c>
      <c r="J206" s="103">
        <v>656</v>
      </c>
      <c r="K206" s="91"/>
      <c r="L206" s="91">
        <v>9.1038742700000022</v>
      </c>
      <c r="M206" s="92">
        <v>4.8114994277867642E-6</v>
      </c>
      <c r="N206" s="92">
        <f t="shared" si="7"/>
        <v>9.470771918106785E-4</v>
      </c>
      <c r="O206" s="92">
        <f>L206/'סכום נכסי הקרן'!$C$42</f>
        <v>7.9650173780959971E-5</v>
      </c>
    </row>
    <row r="207" spans="2:15">
      <c r="B207" s="86" t="s">
        <v>1459</v>
      </c>
      <c r="C207" s="88" t="s">
        <v>1460</v>
      </c>
      <c r="D207" s="89" t="s">
        <v>1400</v>
      </c>
      <c r="E207" s="89" t="s">
        <v>667</v>
      </c>
      <c r="F207" s="88" t="s">
        <v>1461</v>
      </c>
      <c r="G207" s="89" t="s">
        <v>836</v>
      </c>
      <c r="H207" s="89" t="s">
        <v>131</v>
      </c>
      <c r="I207" s="91">
        <v>290.86204900000007</v>
      </c>
      <c r="J207" s="103">
        <v>299</v>
      </c>
      <c r="K207" s="91"/>
      <c r="L207" s="91">
        <v>3.2178068509999997</v>
      </c>
      <c r="M207" s="92">
        <v>1.0468312002879254E-5</v>
      </c>
      <c r="N207" s="92">
        <f t="shared" si="7"/>
        <v>3.3474885371349063E-4</v>
      </c>
      <c r="O207" s="92">
        <f>L207/'סכום נכסי הקרן'!$C$42</f>
        <v>2.8152725672002659E-5</v>
      </c>
    </row>
    <row r="208" spans="2:15">
      <c r="B208" s="86" t="s">
        <v>1462</v>
      </c>
      <c r="C208" s="88" t="s">
        <v>1463</v>
      </c>
      <c r="D208" s="89" t="s">
        <v>1400</v>
      </c>
      <c r="E208" s="89" t="s">
        <v>667</v>
      </c>
      <c r="F208" s="88" t="s">
        <v>697</v>
      </c>
      <c r="G208" s="89" t="s">
        <v>698</v>
      </c>
      <c r="H208" s="89" t="s">
        <v>131</v>
      </c>
      <c r="I208" s="91">
        <v>64.37208600000001</v>
      </c>
      <c r="J208" s="103">
        <v>26905</v>
      </c>
      <c r="K208" s="91"/>
      <c r="L208" s="91">
        <v>64.081445691000013</v>
      </c>
      <c r="M208" s="92">
        <v>1.1424686821182045E-6</v>
      </c>
      <c r="N208" s="92">
        <f t="shared" si="7"/>
        <v>6.6664009005696408E-3</v>
      </c>
      <c r="O208" s="92">
        <f>L208/'סכום נכסי הקרן'!$C$42</f>
        <v>5.6065122760348696E-4</v>
      </c>
    </row>
    <row r="209" spans="2:15">
      <c r="B209" s="86" t="s">
        <v>1464</v>
      </c>
      <c r="C209" s="88" t="s">
        <v>1465</v>
      </c>
      <c r="D209" s="89" t="s">
        <v>1400</v>
      </c>
      <c r="E209" s="89" t="s">
        <v>667</v>
      </c>
      <c r="F209" s="88" t="s">
        <v>1466</v>
      </c>
      <c r="G209" s="89" t="s">
        <v>792</v>
      </c>
      <c r="H209" s="89" t="s">
        <v>135</v>
      </c>
      <c r="I209" s="91">
        <v>3143.4683</v>
      </c>
      <c r="J209" s="103">
        <v>8</v>
      </c>
      <c r="K209" s="91"/>
      <c r="L209" s="91">
        <v>0.61654729799999997</v>
      </c>
      <c r="M209" s="92">
        <v>5.8557342544391574E-6</v>
      </c>
      <c r="N209" s="92">
        <f t="shared" si="7"/>
        <v>6.4139493394860047E-5</v>
      </c>
      <c r="O209" s="92">
        <f>L209/'סכום נכסי הקרן'!$C$42</f>
        <v>5.3941978956923025E-6</v>
      </c>
    </row>
    <row r="210" spans="2:15">
      <c r="B210" s="86" t="s">
        <v>1467</v>
      </c>
      <c r="C210" s="88" t="s">
        <v>1468</v>
      </c>
      <c r="D210" s="89" t="s">
        <v>1400</v>
      </c>
      <c r="E210" s="89" t="s">
        <v>667</v>
      </c>
      <c r="F210" s="88" t="s">
        <v>1469</v>
      </c>
      <c r="G210" s="89" t="s">
        <v>746</v>
      </c>
      <c r="H210" s="89" t="s">
        <v>131</v>
      </c>
      <c r="I210" s="91">
        <v>175.74587700000004</v>
      </c>
      <c r="J210" s="103">
        <v>1776</v>
      </c>
      <c r="K210" s="91"/>
      <c r="L210" s="91">
        <v>11.548613042000005</v>
      </c>
      <c r="M210" s="92">
        <v>2.6197101779805034E-6</v>
      </c>
      <c r="N210" s="92">
        <f t="shared" si="7"/>
        <v>1.2014036754843648E-3</v>
      </c>
      <c r="O210" s="92">
        <f>L210/'סכום נכסי הקרן'!$C$42</f>
        <v>1.010392947489993E-4</v>
      </c>
    </row>
    <row r="211" spans="2:15">
      <c r="B211" s="86" t="s">
        <v>1470</v>
      </c>
      <c r="C211" s="88" t="s">
        <v>1471</v>
      </c>
      <c r="D211" s="89" t="s">
        <v>1400</v>
      </c>
      <c r="E211" s="89" t="s">
        <v>667</v>
      </c>
      <c r="F211" s="88" t="s">
        <v>689</v>
      </c>
      <c r="G211" s="89" t="s">
        <v>690</v>
      </c>
      <c r="H211" s="89" t="s">
        <v>131</v>
      </c>
      <c r="I211" s="91">
        <v>5585.635913000001</v>
      </c>
      <c r="J211" s="103">
        <v>753</v>
      </c>
      <c r="K211" s="91"/>
      <c r="L211" s="91">
        <v>155.62140216699999</v>
      </c>
      <c r="M211" s="92">
        <v>4.9853685452486096E-6</v>
      </c>
      <c r="N211" s="92">
        <f t="shared" si="7"/>
        <v>1.6189314151189672E-2</v>
      </c>
      <c r="O211" s="92">
        <f>L211/'סכום נכסי הקרן'!$C$42</f>
        <v>1.3615381055386881E-3</v>
      </c>
    </row>
    <row r="212" spans="2:15">
      <c r="B212" s="86" t="s">
        <v>1472</v>
      </c>
      <c r="C212" s="88" t="s">
        <v>1473</v>
      </c>
      <c r="D212" s="89" t="s">
        <v>1400</v>
      </c>
      <c r="E212" s="89" t="s">
        <v>667</v>
      </c>
      <c r="F212" s="88" t="s">
        <v>981</v>
      </c>
      <c r="G212" s="89" t="s">
        <v>982</v>
      </c>
      <c r="H212" s="89" t="s">
        <v>131</v>
      </c>
      <c r="I212" s="91">
        <v>184.54427900000002</v>
      </c>
      <c r="J212" s="103">
        <v>3752</v>
      </c>
      <c r="K212" s="91"/>
      <c r="L212" s="91">
        <v>25.619174974000007</v>
      </c>
      <c r="M212" s="92">
        <v>1.6757996172974328E-6</v>
      </c>
      <c r="N212" s="92">
        <f t="shared" si="7"/>
        <v>2.6651660129838693E-3</v>
      </c>
      <c r="O212" s="92">
        <f>L212/'סכום נכסי הקרן'!$C$42</f>
        <v>2.2414322499248672E-4</v>
      </c>
    </row>
    <row r="213" spans="2:15">
      <c r="B213" s="86" t="s">
        <v>1474</v>
      </c>
      <c r="C213" s="88" t="s">
        <v>1475</v>
      </c>
      <c r="D213" s="89" t="s">
        <v>1400</v>
      </c>
      <c r="E213" s="89" t="s">
        <v>667</v>
      </c>
      <c r="F213" s="88" t="s">
        <v>1476</v>
      </c>
      <c r="G213" s="89" t="s">
        <v>836</v>
      </c>
      <c r="H213" s="89" t="s">
        <v>131</v>
      </c>
      <c r="I213" s="91">
        <v>165.044376</v>
      </c>
      <c r="J213" s="103">
        <v>1035</v>
      </c>
      <c r="K213" s="91"/>
      <c r="L213" s="91">
        <v>6.3203743789999995</v>
      </c>
      <c r="M213" s="92">
        <v>7.0370377823992767E-6</v>
      </c>
      <c r="N213" s="92">
        <f t="shared" si="7"/>
        <v>6.5750934607925761E-4</v>
      </c>
      <c r="O213" s="92">
        <f>L213/'סכום נכסי הקרן'!$C$42</f>
        <v>5.5297217724874929E-5</v>
      </c>
    </row>
    <row r="214" spans="2:15">
      <c r="B214" s="86" t="s">
        <v>1477</v>
      </c>
      <c r="C214" s="88" t="s">
        <v>1478</v>
      </c>
      <c r="D214" s="89" t="s">
        <v>1400</v>
      </c>
      <c r="E214" s="89" t="s">
        <v>667</v>
      </c>
      <c r="F214" s="88" t="s">
        <v>1479</v>
      </c>
      <c r="G214" s="89" t="s">
        <v>792</v>
      </c>
      <c r="H214" s="89" t="s">
        <v>131</v>
      </c>
      <c r="I214" s="91">
        <v>69.022528000000008</v>
      </c>
      <c r="J214" s="103">
        <v>7824</v>
      </c>
      <c r="K214" s="91"/>
      <c r="L214" s="91">
        <v>19.981193566000005</v>
      </c>
      <c r="M214" s="92">
        <v>1.2157117895629594E-6</v>
      </c>
      <c r="N214" s="92">
        <f t="shared" si="7"/>
        <v>2.0786460939901442E-3</v>
      </c>
      <c r="O214" s="92">
        <f>L214/'סכום נכסי הקרן'!$C$42</f>
        <v>1.7481629168884593E-4</v>
      </c>
    </row>
    <row r="215" spans="2:15">
      <c r="B215" s="86" t="s">
        <v>1480</v>
      </c>
      <c r="C215" s="88" t="s">
        <v>1481</v>
      </c>
      <c r="D215" s="89" t="s">
        <v>1400</v>
      </c>
      <c r="E215" s="89" t="s">
        <v>667</v>
      </c>
      <c r="F215" s="88" t="s">
        <v>1482</v>
      </c>
      <c r="G215" s="89" t="s">
        <v>722</v>
      </c>
      <c r="H215" s="89" t="s">
        <v>131</v>
      </c>
      <c r="I215" s="91">
        <v>18.908080000000005</v>
      </c>
      <c r="J215" s="103">
        <v>1239</v>
      </c>
      <c r="K215" s="91"/>
      <c r="L215" s="91">
        <v>0.86680311100000007</v>
      </c>
      <c r="M215" s="92">
        <v>1.5732597169385923E-7</v>
      </c>
      <c r="N215" s="92">
        <f t="shared" si="7"/>
        <v>9.0173637274830216E-5</v>
      </c>
      <c r="O215" s="92">
        <f>L215/'סכום נכסי הקרן'!$C$42</f>
        <v>7.5836963887493056E-6</v>
      </c>
    </row>
    <row r="216" spans="2:15">
      <c r="B216" s="93"/>
      <c r="C216" s="88"/>
      <c r="D216" s="88"/>
      <c r="E216" s="88"/>
      <c r="F216" s="88"/>
      <c r="G216" s="88"/>
      <c r="H216" s="88"/>
      <c r="I216" s="91"/>
      <c r="J216" s="103"/>
      <c r="K216" s="88"/>
      <c r="L216" s="88"/>
      <c r="M216" s="88"/>
      <c r="N216" s="92"/>
      <c r="O216" s="88"/>
    </row>
    <row r="217" spans="2:15">
      <c r="B217" s="85" t="s">
        <v>64</v>
      </c>
      <c r="C217" s="80"/>
      <c r="D217" s="81"/>
      <c r="E217" s="81"/>
      <c r="F217" s="80"/>
      <c r="G217" s="81"/>
      <c r="H217" s="81"/>
      <c r="I217" s="83"/>
      <c r="J217" s="101"/>
      <c r="K217" s="83">
        <v>0.24741088200000003</v>
      </c>
      <c r="L217" s="83">
        <f>SUM(L218:L264)</f>
        <v>1533.7871549250003</v>
      </c>
      <c r="M217" s="84"/>
      <c r="N217" s="84">
        <f t="shared" si="7"/>
        <v>0.15956007172775455</v>
      </c>
      <c r="O217" s="84">
        <f>L217/'סכום נכסי הקרן'!$C$42</f>
        <v>1.3419167467564381E-2</v>
      </c>
    </row>
    <row r="218" spans="2:15">
      <c r="B218" s="86" t="s">
        <v>1483</v>
      </c>
      <c r="C218" s="88" t="s">
        <v>1484</v>
      </c>
      <c r="D218" s="89" t="s">
        <v>1416</v>
      </c>
      <c r="E218" s="89" t="s">
        <v>667</v>
      </c>
      <c r="F218" s="88"/>
      <c r="G218" s="89" t="s">
        <v>739</v>
      </c>
      <c r="H218" s="89" t="s">
        <v>131</v>
      </c>
      <c r="I218" s="91">
        <v>47.427258000000009</v>
      </c>
      <c r="J218" s="103">
        <v>13142</v>
      </c>
      <c r="K218" s="91"/>
      <c r="L218" s="91">
        <v>23.061693912000003</v>
      </c>
      <c r="M218" s="92">
        <v>6.3351077023895419E-7</v>
      </c>
      <c r="N218" s="92">
        <f t="shared" ref="N218:N264" si="8">IFERROR(L218/$L$11,0)</f>
        <v>2.3991109346212861E-3</v>
      </c>
      <c r="O218" s="92">
        <f>L218/'סכום נכסי הקרן'!$C$42</f>
        <v>2.0176771705065588E-4</v>
      </c>
    </row>
    <row r="219" spans="2:15">
      <c r="B219" s="86" t="s">
        <v>1485</v>
      </c>
      <c r="C219" s="88" t="s">
        <v>1486</v>
      </c>
      <c r="D219" s="89" t="s">
        <v>28</v>
      </c>
      <c r="E219" s="89" t="s">
        <v>667</v>
      </c>
      <c r="F219" s="88"/>
      <c r="G219" s="89" t="s">
        <v>739</v>
      </c>
      <c r="H219" s="89" t="s">
        <v>133</v>
      </c>
      <c r="I219" s="91">
        <v>52.479220000000005</v>
      </c>
      <c r="J219" s="103">
        <v>13236</v>
      </c>
      <c r="K219" s="91"/>
      <c r="L219" s="91">
        <v>27.913102264000006</v>
      </c>
      <c r="M219" s="92">
        <v>6.6396142981618866E-8</v>
      </c>
      <c r="N219" s="92">
        <f t="shared" si="8"/>
        <v>2.9038035591097207E-3</v>
      </c>
      <c r="O219" s="92">
        <f>L219/'סכום נכסי הקרן'!$C$42</f>
        <v>2.4421289004613055E-4</v>
      </c>
    </row>
    <row r="220" spans="2:15">
      <c r="B220" s="86" t="s">
        <v>1487</v>
      </c>
      <c r="C220" s="88" t="s">
        <v>1488</v>
      </c>
      <c r="D220" s="89" t="s">
        <v>1400</v>
      </c>
      <c r="E220" s="89" t="s">
        <v>667</v>
      </c>
      <c r="F220" s="88"/>
      <c r="G220" s="89" t="s">
        <v>828</v>
      </c>
      <c r="H220" s="89" t="s">
        <v>131</v>
      </c>
      <c r="I220" s="91">
        <v>121.96020800000002</v>
      </c>
      <c r="J220" s="103">
        <v>12097</v>
      </c>
      <c r="K220" s="91"/>
      <c r="L220" s="91">
        <v>54.588047663000005</v>
      </c>
      <c r="M220" s="92">
        <v>2.0762718420156626E-8</v>
      </c>
      <c r="N220" s="92">
        <f t="shared" si="8"/>
        <v>5.6788015029453501E-3</v>
      </c>
      <c r="O220" s="92">
        <f>L220/'סכום נכסי הקרן'!$C$42</f>
        <v>4.7759309429932134E-4</v>
      </c>
    </row>
    <row r="221" spans="2:15">
      <c r="B221" s="86" t="s">
        <v>1489</v>
      </c>
      <c r="C221" s="88" t="s">
        <v>1490</v>
      </c>
      <c r="D221" s="89" t="s">
        <v>1400</v>
      </c>
      <c r="E221" s="89" t="s">
        <v>667</v>
      </c>
      <c r="F221" s="88"/>
      <c r="G221" s="89" t="s">
        <v>1421</v>
      </c>
      <c r="H221" s="89" t="s">
        <v>131</v>
      </c>
      <c r="I221" s="91">
        <v>37.009710000000005</v>
      </c>
      <c r="J221" s="103">
        <v>13036</v>
      </c>
      <c r="K221" s="91"/>
      <c r="L221" s="91">
        <v>17.850967444000005</v>
      </c>
      <c r="M221" s="92">
        <v>3.6070598661023475E-9</v>
      </c>
      <c r="N221" s="92">
        <f t="shared" si="8"/>
        <v>1.8570384010770577E-3</v>
      </c>
      <c r="O221" s="92">
        <f>L221/'סכום נכסי הקרן'!$C$42</f>
        <v>1.5617885494730794E-4</v>
      </c>
    </row>
    <row r="222" spans="2:15">
      <c r="B222" s="86" t="s">
        <v>1491</v>
      </c>
      <c r="C222" s="88" t="s">
        <v>1492</v>
      </c>
      <c r="D222" s="89" t="s">
        <v>1400</v>
      </c>
      <c r="E222" s="89" t="s">
        <v>667</v>
      </c>
      <c r="F222" s="88"/>
      <c r="G222" s="89" t="s">
        <v>698</v>
      </c>
      <c r="H222" s="89" t="s">
        <v>131</v>
      </c>
      <c r="I222" s="91">
        <v>72.648690000000016</v>
      </c>
      <c r="J222" s="103">
        <v>14454</v>
      </c>
      <c r="K222" s="91"/>
      <c r="L222" s="91">
        <v>38.852374115000003</v>
      </c>
      <c r="M222" s="92">
        <v>8.6512549729015854E-8</v>
      </c>
      <c r="N222" s="92">
        <f t="shared" si="8"/>
        <v>4.0418173934218989E-3</v>
      </c>
      <c r="O222" s="92">
        <f>L222/'סכום נכסי הקרן'!$C$42</f>
        <v>3.3992103342861965E-4</v>
      </c>
    </row>
    <row r="223" spans="2:15">
      <c r="B223" s="86" t="s">
        <v>1493</v>
      </c>
      <c r="C223" s="88" t="s">
        <v>1494</v>
      </c>
      <c r="D223" s="89" t="s">
        <v>28</v>
      </c>
      <c r="E223" s="89" t="s">
        <v>667</v>
      </c>
      <c r="F223" s="88"/>
      <c r="G223" s="89" t="s">
        <v>734</v>
      </c>
      <c r="H223" s="89" t="s">
        <v>133</v>
      </c>
      <c r="I223" s="91">
        <v>4514.3041000000012</v>
      </c>
      <c r="J223" s="103">
        <v>106.15</v>
      </c>
      <c r="K223" s="91"/>
      <c r="L223" s="91">
        <v>19.256385983000001</v>
      </c>
      <c r="M223" s="92">
        <v>2.9370389625043659E-6</v>
      </c>
      <c r="N223" s="92">
        <f t="shared" si="8"/>
        <v>2.003244269453443E-3</v>
      </c>
      <c r="O223" s="92">
        <f>L223/'סכום נכסי הקרן'!$C$42</f>
        <v>1.6847492006710142E-4</v>
      </c>
    </row>
    <row r="224" spans="2:15">
      <c r="B224" s="86" t="s">
        <v>1495</v>
      </c>
      <c r="C224" s="88" t="s">
        <v>1496</v>
      </c>
      <c r="D224" s="89" t="s">
        <v>28</v>
      </c>
      <c r="E224" s="89" t="s">
        <v>667</v>
      </c>
      <c r="F224" s="88"/>
      <c r="G224" s="89" t="s">
        <v>698</v>
      </c>
      <c r="H224" s="89" t="s">
        <v>133</v>
      </c>
      <c r="I224" s="91">
        <v>30.704352000000004</v>
      </c>
      <c r="J224" s="103">
        <v>66300</v>
      </c>
      <c r="K224" s="91"/>
      <c r="L224" s="91">
        <v>81.804545733000026</v>
      </c>
      <c r="M224" s="92">
        <v>7.6163335222081705E-8</v>
      </c>
      <c r="N224" s="92">
        <f t="shared" si="8"/>
        <v>8.5101372396433443E-3</v>
      </c>
      <c r="O224" s="92">
        <f>L224/'סכום נכסי הקרן'!$C$42</f>
        <v>7.1571136534445332E-4</v>
      </c>
    </row>
    <row r="225" spans="2:15">
      <c r="B225" s="86" t="s">
        <v>1497</v>
      </c>
      <c r="C225" s="88" t="s">
        <v>1498</v>
      </c>
      <c r="D225" s="89" t="s">
        <v>1416</v>
      </c>
      <c r="E225" s="89" t="s">
        <v>667</v>
      </c>
      <c r="F225" s="88"/>
      <c r="G225" s="89" t="s">
        <v>713</v>
      </c>
      <c r="H225" s="89" t="s">
        <v>131</v>
      </c>
      <c r="I225" s="91">
        <v>246.73140000000004</v>
      </c>
      <c r="J225" s="103">
        <v>2869</v>
      </c>
      <c r="K225" s="91"/>
      <c r="L225" s="91">
        <v>26.191278304000004</v>
      </c>
      <c r="M225" s="92">
        <v>3.0960806701026576E-8</v>
      </c>
      <c r="N225" s="92">
        <f t="shared" si="8"/>
        <v>2.7246819947661983E-3</v>
      </c>
      <c r="O225" s="92">
        <f>L225/'סכום נכסי הקרן'!$C$42</f>
        <v>2.2914858076781045E-4</v>
      </c>
    </row>
    <row r="226" spans="2:15">
      <c r="B226" s="86" t="s">
        <v>1499</v>
      </c>
      <c r="C226" s="88" t="s">
        <v>1500</v>
      </c>
      <c r="D226" s="89" t="s">
        <v>1400</v>
      </c>
      <c r="E226" s="89" t="s">
        <v>667</v>
      </c>
      <c r="F226" s="88"/>
      <c r="G226" s="89" t="s">
        <v>129</v>
      </c>
      <c r="H226" s="89" t="s">
        <v>131</v>
      </c>
      <c r="I226" s="91">
        <v>1.9189999999999999E-2</v>
      </c>
      <c r="J226" s="103">
        <v>51781000</v>
      </c>
      <c r="K226" s="91"/>
      <c r="L226" s="91">
        <v>36.766484927000008</v>
      </c>
      <c r="M226" s="92">
        <v>3.2755936693476804E-8</v>
      </c>
      <c r="N226" s="92">
        <f t="shared" si="8"/>
        <v>3.8248220773607847E-3</v>
      </c>
      <c r="O226" s="92">
        <f>L226/'סכום נכסי הקרן'!$C$42</f>
        <v>3.2167150236254256E-4</v>
      </c>
    </row>
    <row r="227" spans="2:15">
      <c r="B227" s="86" t="s">
        <v>1501</v>
      </c>
      <c r="C227" s="88" t="s">
        <v>1502</v>
      </c>
      <c r="D227" s="89" t="s">
        <v>1416</v>
      </c>
      <c r="E227" s="89" t="s">
        <v>667</v>
      </c>
      <c r="F227" s="88"/>
      <c r="G227" s="89" t="s">
        <v>751</v>
      </c>
      <c r="H227" s="89" t="s">
        <v>131</v>
      </c>
      <c r="I227" s="91">
        <v>16.229443</v>
      </c>
      <c r="J227" s="103">
        <v>69114</v>
      </c>
      <c r="K227" s="91"/>
      <c r="L227" s="91">
        <v>41.502224281000011</v>
      </c>
      <c r="M227" s="92">
        <v>1.0836775696851796E-7</v>
      </c>
      <c r="N227" s="92">
        <f t="shared" si="8"/>
        <v>4.3174816413568988E-3</v>
      </c>
      <c r="O227" s="92">
        <f>L227/'סכום נכסי הקרן'!$C$42</f>
        <v>3.6310468249448118E-4</v>
      </c>
    </row>
    <row r="228" spans="2:15">
      <c r="B228" s="86" t="s">
        <v>1503</v>
      </c>
      <c r="C228" s="88" t="s">
        <v>1504</v>
      </c>
      <c r="D228" s="89" t="s">
        <v>1416</v>
      </c>
      <c r="E228" s="89" t="s">
        <v>667</v>
      </c>
      <c r="F228" s="88"/>
      <c r="G228" s="89" t="s">
        <v>739</v>
      </c>
      <c r="H228" s="89" t="s">
        <v>131</v>
      </c>
      <c r="I228" s="91">
        <v>81.421362000000016</v>
      </c>
      <c r="J228" s="103">
        <v>21116</v>
      </c>
      <c r="K228" s="91"/>
      <c r="L228" s="91">
        <v>63.613858760000014</v>
      </c>
      <c r="M228" s="92">
        <v>1.3534282044702988E-7</v>
      </c>
      <c r="N228" s="92">
        <f t="shared" si="8"/>
        <v>6.6177577729950275E-3</v>
      </c>
      <c r="O228" s="92">
        <f>L228/'סכום נכסי הקרן'!$C$42</f>
        <v>5.5656029014023746E-4</v>
      </c>
    </row>
    <row r="229" spans="2:15">
      <c r="B229" s="86" t="s">
        <v>1505</v>
      </c>
      <c r="C229" s="88" t="s">
        <v>1506</v>
      </c>
      <c r="D229" s="89" t="s">
        <v>1400</v>
      </c>
      <c r="E229" s="89" t="s">
        <v>667</v>
      </c>
      <c r="F229" s="88"/>
      <c r="G229" s="89" t="s">
        <v>698</v>
      </c>
      <c r="H229" s="89" t="s">
        <v>131</v>
      </c>
      <c r="I229" s="91">
        <v>21.383388000000004</v>
      </c>
      <c r="J229" s="103">
        <v>86743</v>
      </c>
      <c r="K229" s="91"/>
      <c r="L229" s="91">
        <v>68.629791336000011</v>
      </c>
      <c r="M229" s="92">
        <v>5.1815227146208389E-8</v>
      </c>
      <c r="N229" s="92">
        <f t="shared" si="8"/>
        <v>7.1395658733160103E-3</v>
      </c>
      <c r="O229" s="92">
        <f>L229/'סכום נכסי הקרן'!$C$42</f>
        <v>6.0044489239891713E-4</v>
      </c>
    </row>
    <row r="230" spans="2:15">
      <c r="B230" s="86" t="s">
        <v>1507</v>
      </c>
      <c r="C230" s="88" t="s">
        <v>1508</v>
      </c>
      <c r="D230" s="89" t="s">
        <v>1400</v>
      </c>
      <c r="E230" s="89" t="s">
        <v>667</v>
      </c>
      <c r="F230" s="88"/>
      <c r="G230" s="89" t="s">
        <v>751</v>
      </c>
      <c r="H230" s="89" t="s">
        <v>131</v>
      </c>
      <c r="I230" s="91">
        <v>236.35100000000003</v>
      </c>
      <c r="J230" s="103">
        <v>1076</v>
      </c>
      <c r="K230" s="91"/>
      <c r="L230" s="91">
        <v>9.4096060120000011</v>
      </c>
      <c r="M230" s="92">
        <v>2.0578153554951318E-5</v>
      </c>
      <c r="N230" s="92">
        <f t="shared" si="8"/>
        <v>9.7888250360138557E-4</v>
      </c>
      <c r="O230" s="92">
        <f>L230/'סכום נכסי הקרן'!$C$42</f>
        <v>8.2325033478979011E-5</v>
      </c>
    </row>
    <row r="231" spans="2:15">
      <c r="B231" s="86" t="s">
        <v>1509</v>
      </c>
      <c r="C231" s="88" t="s">
        <v>1510</v>
      </c>
      <c r="D231" s="89" t="s">
        <v>1400</v>
      </c>
      <c r="E231" s="89" t="s">
        <v>667</v>
      </c>
      <c r="F231" s="88"/>
      <c r="G231" s="89" t="s">
        <v>1511</v>
      </c>
      <c r="H231" s="89" t="s">
        <v>131</v>
      </c>
      <c r="I231" s="91">
        <v>18.641928000000004</v>
      </c>
      <c r="J231" s="103">
        <v>53838</v>
      </c>
      <c r="K231" s="91"/>
      <c r="L231" s="91">
        <v>37.13483242800001</v>
      </c>
      <c r="M231" s="92">
        <v>4.2067001917580765E-8</v>
      </c>
      <c r="N231" s="92">
        <f t="shared" si="8"/>
        <v>3.8631413144802097E-3</v>
      </c>
      <c r="O231" s="92">
        <f>L231/'סכום נכסי הקרן'!$C$42</f>
        <v>3.2489418993448242E-4</v>
      </c>
    </row>
    <row r="232" spans="2:15">
      <c r="B232" s="86" t="s">
        <v>1512</v>
      </c>
      <c r="C232" s="88" t="s">
        <v>1513</v>
      </c>
      <c r="D232" s="89" t="s">
        <v>1400</v>
      </c>
      <c r="E232" s="89" t="s">
        <v>667</v>
      </c>
      <c r="F232" s="88"/>
      <c r="G232" s="89" t="s">
        <v>792</v>
      </c>
      <c r="H232" s="89" t="s">
        <v>131</v>
      </c>
      <c r="I232" s="91">
        <v>24.509599000000001</v>
      </c>
      <c r="J232" s="103">
        <v>14687</v>
      </c>
      <c r="K232" s="91"/>
      <c r="L232" s="91">
        <v>13.318981615999999</v>
      </c>
      <c r="M232" s="92">
        <v>1.093532122373556E-7</v>
      </c>
      <c r="N232" s="92">
        <f t="shared" si="8"/>
        <v>1.3855753421624668E-3</v>
      </c>
      <c r="O232" s="92">
        <f>L232/'סכום נכסי הקרן'!$C$42</f>
        <v>1.1652832286971057E-4</v>
      </c>
    </row>
    <row r="233" spans="2:15">
      <c r="B233" s="86" t="s">
        <v>1514</v>
      </c>
      <c r="C233" s="88" t="s">
        <v>1515</v>
      </c>
      <c r="D233" s="89" t="s">
        <v>1416</v>
      </c>
      <c r="E233" s="89" t="s">
        <v>667</v>
      </c>
      <c r="F233" s="88"/>
      <c r="G233" s="89" t="s">
        <v>156</v>
      </c>
      <c r="H233" s="89" t="s">
        <v>131</v>
      </c>
      <c r="I233" s="91">
        <v>23.576556000000004</v>
      </c>
      <c r="J233" s="103">
        <v>9838</v>
      </c>
      <c r="K233" s="91"/>
      <c r="L233" s="91">
        <v>8.5820078430000013</v>
      </c>
      <c r="M233" s="92">
        <v>7.9578293594854527E-8</v>
      </c>
      <c r="N233" s="92">
        <f t="shared" si="8"/>
        <v>8.9278736140164833E-4</v>
      </c>
      <c r="O233" s="92">
        <f>L233/'סכום נכסי הקרן'!$C$42</f>
        <v>7.508434275471506E-5</v>
      </c>
    </row>
    <row r="234" spans="2:15">
      <c r="B234" s="86" t="s">
        <v>1516</v>
      </c>
      <c r="C234" s="88" t="s">
        <v>1517</v>
      </c>
      <c r="D234" s="89" t="s">
        <v>1416</v>
      </c>
      <c r="E234" s="89" t="s">
        <v>667</v>
      </c>
      <c r="F234" s="88"/>
      <c r="G234" s="89" t="s">
        <v>746</v>
      </c>
      <c r="H234" s="89" t="s">
        <v>131</v>
      </c>
      <c r="I234" s="91">
        <v>47.975550000000005</v>
      </c>
      <c r="J234" s="103">
        <v>5147</v>
      </c>
      <c r="K234" s="91"/>
      <c r="L234" s="91">
        <v>9.1364157660000025</v>
      </c>
      <c r="M234" s="92">
        <v>1.6487829409823651E-7</v>
      </c>
      <c r="N234" s="92">
        <f t="shared" si="8"/>
        <v>9.504624877555662E-4</v>
      </c>
      <c r="O234" s="92">
        <f>L234/'סכום נכסי הקרן'!$C$42</f>
        <v>7.9934880679871528E-5</v>
      </c>
    </row>
    <row r="235" spans="2:15">
      <c r="B235" s="86" t="s">
        <v>1518</v>
      </c>
      <c r="C235" s="88" t="s">
        <v>1519</v>
      </c>
      <c r="D235" s="89" t="s">
        <v>28</v>
      </c>
      <c r="E235" s="89" t="s">
        <v>667</v>
      </c>
      <c r="F235" s="88"/>
      <c r="G235" s="89" t="s">
        <v>739</v>
      </c>
      <c r="H235" s="89" t="s">
        <v>133</v>
      </c>
      <c r="I235" s="91">
        <v>83.614530000000016</v>
      </c>
      <c r="J235" s="103">
        <v>9558</v>
      </c>
      <c r="K235" s="91"/>
      <c r="L235" s="91">
        <v>32.11535683000001</v>
      </c>
      <c r="M235" s="92">
        <v>8.5320948979591848E-7</v>
      </c>
      <c r="N235" s="92">
        <f t="shared" si="8"/>
        <v>3.3409646331324276E-3</v>
      </c>
      <c r="O235" s="92">
        <f>L235/'סכום נכסי הקרן'!$C$42</f>
        <v>2.8097858962929632E-4</v>
      </c>
    </row>
    <row r="236" spans="2:15">
      <c r="B236" s="86" t="s">
        <v>1520</v>
      </c>
      <c r="C236" s="88" t="s">
        <v>1521</v>
      </c>
      <c r="D236" s="89" t="s">
        <v>1416</v>
      </c>
      <c r="E236" s="89" t="s">
        <v>667</v>
      </c>
      <c r="F236" s="88"/>
      <c r="G236" s="89" t="s">
        <v>739</v>
      </c>
      <c r="H236" s="89" t="s">
        <v>131</v>
      </c>
      <c r="I236" s="91">
        <v>76.760880000000014</v>
      </c>
      <c r="J236" s="103">
        <v>9039</v>
      </c>
      <c r="K236" s="91"/>
      <c r="L236" s="91">
        <v>25.672138990000004</v>
      </c>
      <c r="M236" s="92">
        <v>1.3431475065616801E-7</v>
      </c>
      <c r="N236" s="92">
        <f t="shared" si="8"/>
        <v>2.6706758662674969E-3</v>
      </c>
      <c r="O236" s="92">
        <f>L236/'סכום נכסי הקרן'!$C$42</f>
        <v>2.2460660936637233E-4</v>
      </c>
    </row>
    <row r="237" spans="2:15">
      <c r="B237" s="86" t="s">
        <v>1412</v>
      </c>
      <c r="C237" s="88" t="s">
        <v>1413</v>
      </c>
      <c r="D237" s="89" t="s">
        <v>120</v>
      </c>
      <c r="E237" s="89" t="s">
        <v>667</v>
      </c>
      <c r="F237" s="88"/>
      <c r="G237" s="89" t="s">
        <v>126</v>
      </c>
      <c r="H237" s="89" t="s">
        <v>134</v>
      </c>
      <c r="I237" s="91">
        <v>937.91001900000015</v>
      </c>
      <c r="J237" s="103">
        <v>1024</v>
      </c>
      <c r="K237" s="91"/>
      <c r="L237" s="91">
        <v>44.858330368000011</v>
      </c>
      <c r="M237" s="92">
        <v>5.2379958664561786E-6</v>
      </c>
      <c r="N237" s="92">
        <f t="shared" si="8"/>
        <v>4.6666177820842338E-3</v>
      </c>
      <c r="O237" s="92">
        <f>L237/'סכום נכסי הקרן'!$C$42</f>
        <v>3.9246739392139189E-4</v>
      </c>
    </row>
    <row r="238" spans="2:15">
      <c r="B238" s="86" t="s">
        <v>1522</v>
      </c>
      <c r="C238" s="88" t="s">
        <v>1523</v>
      </c>
      <c r="D238" s="89" t="s">
        <v>1400</v>
      </c>
      <c r="E238" s="89" t="s">
        <v>667</v>
      </c>
      <c r="F238" s="88"/>
      <c r="G238" s="89" t="s">
        <v>792</v>
      </c>
      <c r="H238" s="89" t="s">
        <v>131</v>
      </c>
      <c r="I238" s="91">
        <v>42.602268000000009</v>
      </c>
      <c r="J238" s="103">
        <v>7559</v>
      </c>
      <c r="K238" s="91"/>
      <c r="L238" s="91">
        <v>11.915130051000002</v>
      </c>
      <c r="M238" s="92">
        <v>5.4256847587993737E-8</v>
      </c>
      <c r="N238" s="92">
        <f t="shared" si="8"/>
        <v>1.2395324862894998E-3</v>
      </c>
      <c r="O238" s="92">
        <f>L238/'סכום נכסי הקרן'!$C$42</f>
        <v>1.0424596727046938E-4</v>
      </c>
    </row>
    <row r="239" spans="2:15">
      <c r="B239" s="86" t="s">
        <v>1524</v>
      </c>
      <c r="C239" s="88" t="s">
        <v>1525</v>
      </c>
      <c r="D239" s="89" t="s">
        <v>1416</v>
      </c>
      <c r="E239" s="89" t="s">
        <v>667</v>
      </c>
      <c r="F239" s="88"/>
      <c r="G239" s="89" t="s">
        <v>1421</v>
      </c>
      <c r="H239" s="89" t="s">
        <v>131</v>
      </c>
      <c r="I239" s="91">
        <v>16.448760000000004</v>
      </c>
      <c r="J239" s="103">
        <v>31064</v>
      </c>
      <c r="K239" s="91"/>
      <c r="L239" s="91">
        <v>18.905678384000002</v>
      </c>
      <c r="M239" s="92">
        <v>1.6360802200466014E-8</v>
      </c>
      <c r="N239" s="92">
        <f t="shared" si="8"/>
        <v>1.9667601135702597E-3</v>
      </c>
      <c r="O239" s="92">
        <f>L239/'סכום נכסי הקרן'!$C$42</f>
        <v>1.6540656472978051E-4</v>
      </c>
    </row>
    <row r="240" spans="2:15">
      <c r="B240" s="86" t="s">
        <v>1526</v>
      </c>
      <c r="C240" s="88" t="s">
        <v>1527</v>
      </c>
      <c r="D240" s="89" t="s">
        <v>1416</v>
      </c>
      <c r="E240" s="89" t="s">
        <v>667</v>
      </c>
      <c r="F240" s="88"/>
      <c r="G240" s="89" t="s">
        <v>713</v>
      </c>
      <c r="H240" s="89" t="s">
        <v>131</v>
      </c>
      <c r="I240" s="91">
        <v>50.717010000000009</v>
      </c>
      <c r="J240" s="103">
        <v>14544</v>
      </c>
      <c r="K240" s="91"/>
      <c r="L240" s="91">
        <v>27.292243157000005</v>
      </c>
      <c r="M240" s="92">
        <v>1.7355237117691451E-8</v>
      </c>
      <c r="N240" s="92">
        <f t="shared" si="8"/>
        <v>2.839215507679212E-3</v>
      </c>
      <c r="O240" s="92">
        <f>L240/'סכום נכסי הקרן'!$C$42</f>
        <v>2.3878096795456572E-4</v>
      </c>
    </row>
    <row r="241" spans="2:15">
      <c r="B241" s="86" t="s">
        <v>1435</v>
      </c>
      <c r="C241" s="88" t="s">
        <v>1436</v>
      </c>
      <c r="D241" s="89" t="s">
        <v>1400</v>
      </c>
      <c r="E241" s="89" t="s">
        <v>667</v>
      </c>
      <c r="F241" s="88"/>
      <c r="G241" s="89" t="s">
        <v>739</v>
      </c>
      <c r="H241" s="89" t="s">
        <v>131</v>
      </c>
      <c r="I241" s="91">
        <v>121.54515600000002</v>
      </c>
      <c r="J241" s="103">
        <v>1734</v>
      </c>
      <c r="K241" s="91"/>
      <c r="L241" s="91">
        <v>7.7980941330000002</v>
      </c>
      <c r="M241" s="92">
        <v>4.6569025287356329E-7</v>
      </c>
      <c r="N241" s="92">
        <f t="shared" si="8"/>
        <v>8.1123671899710514E-4</v>
      </c>
      <c r="O241" s="92">
        <f>L241/'סכום נכסי הקרן'!$C$42</f>
        <v>6.8225849175060528E-5</v>
      </c>
    </row>
    <row r="242" spans="2:15">
      <c r="B242" s="86" t="s">
        <v>1528</v>
      </c>
      <c r="C242" s="88" t="s">
        <v>1529</v>
      </c>
      <c r="D242" s="89" t="s">
        <v>1416</v>
      </c>
      <c r="E242" s="89" t="s">
        <v>667</v>
      </c>
      <c r="F242" s="88"/>
      <c r="G242" s="89" t="s">
        <v>792</v>
      </c>
      <c r="H242" s="89" t="s">
        <v>131</v>
      </c>
      <c r="I242" s="91">
        <v>26.043870000000002</v>
      </c>
      <c r="J242" s="103">
        <v>39330</v>
      </c>
      <c r="K242" s="91"/>
      <c r="L242" s="91">
        <v>37.899300063000013</v>
      </c>
      <c r="M242" s="92">
        <v>2.7700926456600248E-8</v>
      </c>
      <c r="N242" s="92">
        <f t="shared" si="8"/>
        <v>3.9426689792428681E-3</v>
      </c>
      <c r="O242" s="92">
        <f>L242/'סכום נכסי הקרן'!$C$42</f>
        <v>3.3158254899698847E-4</v>
      </c>
    </row>
    <row r="243" spans="2:15">
      <c r="B243" s="86" t="s">
        <v>1530</v>
      </c>
      <c r="C243" s="88" t="s">
        <v>1531</v>
      </c>
      <c r="D243" s="89" t="s">
        <v>1400</v>
      </c>
      <c r="E243" s="89" t="s">
        <v>667</v>
      </c>
      <c r="F243" s="88"/>
      <c r="G243" s="89" t="s">
        <v>828</v>
      </c>
      <c r="H243" s="89" t="s">
        <v>131</v>
      </c>
      <c r="I243" s="91">
        <v>43.315068000000004</v>
      </c>
      <c r="J243" s="103">
        <v>28698</v>
      </c>
      <c r="K243" s="91"/>
      <c r="L243" s="91">
        <v>45.993065394000006</v>
      </c>
      <c r="M243" s="92">
        <v>1.9580500998420229E-8</v>
      </c>
      <c r="N243" s="92">
        <f t="shared" si="8"/>
        <v>4.7846644103658534E-3</v>
      </c>
      <c r="O243" s="92">
        <f>L243/'סכום נכסי הקרן'!$C$42</f>
        <v>4.0239523775311933E-4</v>
      </c>
    </row>
    <row r="244" spans="2:15">
      <c r="B244" s="86" t="s">
        <v>1532</v>
      </c>
      <c r="C244" s="88" t="s">
        <v>1533</v>
      </c>
      <c r="D244" s="89" t="s">
        <v>1400</v>
      </c>
      <c r="E244" s="89" t="s">
        <v>667</v>
      </c>
      <c r="F244" s="88"/>
      <c r="G244" s="89" t="s">
        <v>792</v>
      </c>
      <c r="H244" s="89" t="s">
        <v>131</v>
      </c>
      <c r="I244" s="91">
        <v>44.411652000000004</v>
      </c>
      <c r="J244" s="103">
        <v>34054</v>
      </c>
      <c r="K244" s="91"/>
      <c r="L244" s="91">
        <v>55.958592697000007</v>
      </c>
      <c r="M244" s="92">
        <v>5.9729306991680368E-9</v>
      </c>
      <c r="N244" s="92">
        <f t="shared" si="8"/>
        <v>5.821379476185615E-3</v>
      </c>
      <c r="O244" s="92">
        <f>L244/'סכום נכסי הקרן'!$C$42</f>
        <v>4.8958404967668859E-4</v>
      </c>
    </row>
    <row r="245" spans="2:15">
      <c r="B245" s="86" t="s">
        <v>1534</v>
      </c>
      <c r="C245" s="88" t="s">
        <v>1535</v>
      </c>
      <c r="D245" s="89" t="s">
        <v>1416</v>
      </c>
      <c r="E245" s="89" t="s">
        <v>667</v>
      </c>
      <c r="F245" s="88"/>
      <c r="G245" s="89" t="s">
        <v>751</v>
      </c>
      <c r="H245" s="89" t="s">
        <v>131</v>
      </c>
      <c r="I245" s="91">
        <v>150.55275900000004</v>
      </c>
      <c r="J245" s="103">
        <v>8540</v>
      </c>
      <c r="K245" s="91"/>
      <c r="L245" s="91">
        <v>47.571660732000005</v>
      </c>
      <c r="M245" s="92">
        <v>9.014521574866847E-8</v>
      </c>
      <c r="N245" s="92">
        <f t="shared" si="8"/>
        <v>4.9488858830464581E-3</v>
      </c>
      <c r="O245" s="92">
        <f>L245/'סכום נכסי הקרן'!$C$42</f>
        <v>4.162064338738576E-4</v>
      </c>
    </row>
    <row r="246" spans="2:15">
      <c r="B246" s="86" t="s">
        <v>1536</v>
      </c>
      <c r="C246" s="88" t="s">
        <v>1537</v>
      </c>
      <c r="D246" s="89" t="s">
        <v>1416</v>
      </c>
      <c r="E246" s="89" t="s">
        <v>667</v>
      </c>
      <c r="F246" s="88"/>
      <c r="G246" s="89" t="s">
        <v>746</v>
      </c>
      <c r="H246" s="89" t="s">
        <v>131</v>
      </c>
      <c r="I246" s="91">
        <v>30.156060000000004</v>
      </c>
      <c r="J246" s="103">
        <v>7640</v>
      </c>
      <c r="K246" s="91"/>
      <c r="L246" s="91">
        <v>8.5245150410000008</v>
      </c>
      <c r="M246" s="92">
        <v>1.4195705506353797E-7</v>
      </c>
      <c r="N246" s="92">
        <f t="shared" si="8"/>
        <v>8.8680637793761726E-4</v>
      </c>
      <c r="O246" s="92">
        <f>L246/'סכום נכסי הקרן'!$C$42</f>
        <v>7.4581335844179774E-5</v>
      </c>
    </row>
    <row r="247" spans="2:15">
      <c r="B247" s="86" t="s">
        <v>1538</v>
      </c>
      <c r="C247" s="88" t="s">
        <v>1539</v>
      </c>
      <c r="D247" s="89" t="s">
        <v>1400</v>
      </c>
      <c r="E247" s="89" t="s">
        <v>667</v>
      </c>
      <c r="F247" s="88"/>
      <c r="G247" s="89" t="s">
        <v>698</v>
      </c>
      <c r="H247" s="89" t="s">
        <v>131</v>
      </c>
      <c r="I247" s="91">
        <v>18.367782000000002</v>
      </c>
      <c r="J247" s="103">
        <v>42302</v>
      </c>
      <c r="K247" s="91"/>
      <c r="L247" s="91">
        <v>28.748774824000009</v>
      </c>
      <c r="M247" s="92">
        <v>7.4363489878542514E-9</v>
      </c>
      <c r="N247" s="92">
        <f t="shared" si="8"/>
        <v>2.9907386812264769E-3</v>
      </c>
      <c r="O247" s="92">
        <f>L247/'סכום נכסי הקרן'!$C$42</f>
        <v>2.5152422395232477E-4</v>
      </c>
    </row>
    <row r="248" spans="2:15">
      <c r="B248" s="86" t="s">
        <v>1447</v>
      </c>
      <c r="C248" s="88" t="s">
        <v>1448</v>
      </c>
      <c r="D248" s="89" t="s">
        <v>1416</v>
      </c>
      <c r="E248" s="89" t="s">
        <v>667</v>
      </c>
      <c r="F248" s="88"/>
      <c r="G248" s="89" t="s">
        <v>545</v>
      </c>
      <c r="H248" s="89" t="s">
        <v>131</v>
      </c>
      <c r="I248" s="91">
        <v>265.546494</v>
      </c>
      <c r="J248" s="103">
        <v>8046</v>
      </c>
      <c r="K248" s="91"/>
      <c r="L248" s="91">
        <v>79.053722245000017</v>
      </c>
      <c r="M248" s="92">
        <v>4.4475723780988563E-6</v>
      </c>
      <c r="N248" s="92">
        <f t="shared" si="8"/>
        <v>8.2239687242490842E-3</v>
      </c>
      <c r="O248" s="92">
        <f>L248/'סכום נכסי הקרן'!$C$42</f>
        <v>6.9164429649422115E-4</v>
      </c>
    </row>
    <row r="249" spans="2:15">
      <c r="B249" s="86" t="s">
        <v>1540</v>
      </c>
      <c r="C249" s="88" t="s">
        <v>1541</v>
      </c>
      <c r="D249" s="89" t="s">
        <v>1416</v>
      </c>
      <c r="E249" s="89" t="s">
        <v>667</v>
      </c>
      <c r="F249" s="88"/>
      <c r="G249" s="89" t="s">
        <v>792</v>
      </c>
      <c r="H249" s="89" t="s">
        <v>131</v>
      </c>
      <c r="I249" s="91">
        <v>45.143041000000004</v>
      </c>
      <c r="J249" s="103">
        <v>25551</v>
      </c>
      <c r="K249" s="91"/>
      <c r="L249" s="91">
        <v>42.677644102000002</v>
      </c>
      <c r="M249" s="92">
        <v>1.4759630209396338E-7</v>
      </c>
      <c r="N249" s="92">
        <f t="shared" si="8"/>
        <v>4.4397607140083794E-3</v>
      </c>
      <c r="O249" s="92">
        <f>L249/'סכום נכסי הקרן'!$C$42</f>
        <v>3.7338847928600189E-4</v>
      </c>
    </row>
    <row r="250" spans="2:15">
      <c r="B250" s="86" t="s">
        <v>1542</v>
      </c>
      <c r="C250" s="88" t="s">
        <v>1543</v>
      </c>
      <c r="D250" s="89" t="s">
        <v>1400</v>
      </c>
      <c r="E250" s="89" t="s">
        <v>667</v>
      </c>
      <c r="F250" s="88"/>
      <c r="G250" s="89" t="s">
        <v>129</v>
      </c>
      <c r="H250" s="89" t="s">
        <v>131</v>
      </c>
      <c r="I250" s="91">
        <v>283.62120000000004</v>
      </c>
      <c r="J250" s="103">
        <v>481</v>
      </c>
      <c r="K250" s="91"/>
      <c r="L250" s="91">
        <v>5.0476064960000011</v>
      </c>
      <c r="M250" s="92">
        <v>7.8846427985307268E-7</v>
      </c>
      <c r="N250" s="92">
        <f t="shared" si="8"/>
        <v>5.251031422248562E-4</v>
      </c>
      <c r="O250" s="92">
        <f>L250/'סכום נכסי הקרן'!$C$42</f>
        <v>4.4161718699164593E-5</v>
      </c>
    </row>
    <row r="251" spans="2:15">
      <c r="B251" s="86" t="s">
        <v>1544</v>
      </c>
      <c r="C251" s="88" t="s">
        <v>1545</v>
      </c>
      <c r="D251" s="89" t="s">
        <v>1416</v>
      </c>
      <c r="E251" s="89" t="s">
        <v>667</v>
      </c>
      <c r="F251" s="88"/>
      <c r="G251" s="89" t="s">
        <v>836</v>
      </c>
      <c r="H251" s="89" t="s">
        <v>131</v>
      </c>
      <c r="I251" s="91">
        <v>489.89890200000008</v>
      </c>
      <c r="J251" s="103">
        <v>3668</v>
      </c>
      <c r="K251" s="91"/>
      <c r="L251" s="91">
        <v>66.487119384000025</v>
      </c>
      <c r="M251" s="92">
        <v>8.6779850992054648E-8</v>
      </c>
      <c r="N251" s="92">
        <f t="shared" si="8"/>
        <v>6.9166634391338152E-3</v>
      </c>
      <c r="O251" s="92">
        <f>L251/'סכום נכסי הקרן'!$C$42</f>
        <v>5.8169856657423204E-4</v>
      </c>
    </row>
    <row r="252" spans="2:15">
      <c r="B252" s="86" t="s">
        <v>1546</v>
      </c>
      <c r="C252" s="88" t="s">
        <v>1547</v>
      </c>
      <c r="D252" s="89" t="s">
        <v>1416</v>
      </c>
      <c r="E252" s="89" t="s">
        <v>667</v>
      </c>
      <c r="F252" s="88"/>
      <c r="G252" s="89" t="s">
        <v>722</v>
      </c>
      <c r="H252" s="89" t="s">
        <v>131</v>
      </c>
      <c r="I252" s="91">
        <v>61.682850000000009</v>
      </c>
      <c r="J252" s="103">
        <v>3682</v>
      </c>
      <c r="K252" s="91"/>
      <c r="L252" s="91">
        <v>8.4033013870000008</v>
      </c>
      <c r="M252" s="92">
        <v>2.0057320575299062E-7</v>
      </c>
      <c r="N252" s="92">
        <f t="shared" si="8"/>
        <v>8.7419650618030106E-4</v>
      </c>
      <c r="O252" s="92">
        <f>L252/'סכום נכסי הקרן'!$C$42</f>
        <v>7.3520832555207488E-5</v>
      </c>
    </row>
    <row r="253" spans="2:15">
      <c r="B253" s="86" t="s">
        <v>1548</v>
      </c>
      <c r="C253" s="88" t="s">
        <v>1549</v>
      </c>
      <c r="D253" s="89" t="s">
        <v>1400</v>
      </c>
      <c r="E253" s="89" t="s">
        <v>667</v>
      </c>
      <c r="F253" s="88"/>
      <c r="G253" s="89" t="s">
        <v>698</v>
      </c>
      <c r="H253" s="89" t="s">
        <v>131</v>
      </c>
      <c r="I253" s="91">
        <v>74.019420000000011</v>
      </c>
      <c r="J253" s="103">
        <v>11904</v>
      </c>
      <c r="K253" s="91"/>
      <c r="L253" s="91">
        <v>32.601705500000001</v>
      </c>
      <c r="M253" s="92">
        <v>6.6444721723518858E-8</v>
      </c>
      <c r="N253" s="92">
        <f t="shared" si="8"/>
        <v>3.3915595467882867E-3</v>
      </c>
      <c r="O253" s="92">
        <f>L253/'סכום נכסי הקרן'!$C$42</f>
        <v>2.8523367432563171E-4</v>
      </c>
    </row>
    <row r="254" spans="2:15">
      <c r="B254" s="86" t="s">
        <v>1550</v>
      </c>
      <c r="C254" s="88" t="s">
        <v>1551</v>
      </c>
      <c r="D254" s="89" t="s">
        <v>1416</v>
      </c>
      <c r="E254" s="89" t="s">
        <v>667</v>
      </c>
      <c r="F254" s="88"/>
      <c r="G254" s="89" t="s">
        <v>739</v>
      </c>
      <c r="H254" s="89" t="s">
        <v>131</v>
      </c>
      <c r="I254" s="91">
        <v>98.692560000000014</v>
      </c>
      <c r="J254" s="103">
        <v>9796</v>
      </c>
      <c r="K254" s="91"/>
      <c r="L254" s="91">
        <v>35.771315757000004</v>
      </c>
      <c r="M254" s="92">
        <v>6.7544810100101877E-8</v>
      </c>
      <c r="N254" s="92">
        <f t="shared" si="8"/>
        <v>3.7212945027318167E-3</v>
      </c>
      <c r="O254" s="92">
        <f>L254/'סכום נכסי הקרן'!$C$42</f>
        <v>3.1296472599666529E-4</v>
      </c>
    </row>
    <row r="255" spans="2:15">
      <c r="B255" s="86" t="s">
        <v>1552</v>
      </c>
      <c r="C255" s="88" t="s">
        <v>1553</v>
      </c>
      <c r="D255" s="89" t="s">
        <v>28</v>
      </c>
      <c r="E255" s="89" t="s">
        <v>667</v>
      </c>
      <c r="F255" s="88"/>
      <c r="G255" s="89" t="s">
        <v>125</v>
      </c>
      <c r="H255" s="89" t="s">
        <v>133</v>
      </c>
      <c r="I255" s="91">
        <v>47.701404000000004</v>
      </c>
      <c r="J255" s="103">
        <v>14346</v>
      </c>
      <c r="K255" s="91"/>
      <c r="L255" s="91">
        <v>27.499573675000004</v>
      </c>
      <c r="M255" s="92">
        <v>1.1164476805734327E-7</v>
      </c>
      <c r="N255" s="92">
        <f t="shared" si="8"/>
        <v>2.8607841276909306E-3</v>
      </c>
      <c r="O255" s="92">
        <f>L255/'סכום נכסי הקרן'!$C$42</f>
        <v>2.405949112603531E-4</v>
      </c>
    </row>
    <row r="256" spans="2:15">
      <c r="B256" s="86" t="s">
        <v>1554</v>
      </c>
      <c r="C256" s="88" t="s">
        <v>1555</v>
      </c>
      <c r="D256" s="89" t="s">
        <v>28</v>
      </c>
      <c r="E256" s="89" t="s">
        <v>667</v>
      </c>
      <c r="F256" s="88"/>
      <c r="G256" s="89" t="s">
        <v>746</v>
      </c>
      <c r="H256" s="89" t="s">
        <v>131</v>
      </c>
      <c r="I256" s="91">
        <v>10.033744000000002</v>
      </c>
      <c r="J256" s="103">
        <v>138600</v>
      </c>
      <c r="K256" s="91"/>
      <c r="L256" s="91">
        <v>51.455043930000016</v>
      </c>
      <c r="M256" s="92">
        <v>4.2018883920654708E-8</v>
      </c>
      <c r="N256" s="92">
        <f t="shared" si="8"/>
        <v>5.3528747283237144E-3</v>
      </c>
      <c r="O256" s="92">
        <f>L256/'סכום נכסי הקרן'!$C$42</f>
        <v>4.5018231462586202E-4</v>
      </c>
    </row>
    <row r="257" spans="2:15">
      <c r="B257" s="86" t="s">
        <v>1454</v>
      </c>
      <c r="C257" s="88" t="s">
        <v>1455</v>
      </c>
      <c r="D257" s="89" t="s">
        <v>1400</v>
      </c>
      <c r="E257" s="89" t="s">
        <v>667</v>
      </c>
      <c r="F257" s="88"/>
      <c r="G257" s="89" t="s">
        <v>156</v>
      </c>
      <c r="H257" s="89" t="s">
        <v>131</v>
      </c>
      <c r="I257" s="91">
        <v>11.019865000000003</v>
      </c>
      <c r="J257" s="103">
        <v>2660</v>
      </c>
      <c r="K257" s="91"/>
      <c r="L257" s="91">
        <v>1.0845751499999998</v>
      </c>
      <c r="M257" s="92">
        <v>1.9978870725640935E-7</v>
      </c>
      <c r="N257" s="92">
        <f t="shared" si="8"/>
        <v>1.128284900368736E-4</v>
      </c>
      <c r="O257" s="92">
        <f>L257/'סכום נכסי הקרן'!$C$42</f>
        <v>9.4889929950680974E-6</v>
      </c>
    </row>
    <row r="258" spans="2:15">
      <c r="B258" s="86" t="s">
        <v>1556</v>
      </c>
      <c r="C258" s="88" t="s">
        <v>1557</v>
      </c>
      <c r="D258" s="89" t="s">
        <v>1400</v>
      </c>
      <c r="E258" s="89" t="s">
        <v>667</v>
      </c>
      <c r="F258" s="88"/>
      <c r="G258" s="89" t="s">
        <v>792</v>
      </c>
      <c r="H258" s="89" t="s">
        <v>131</v>
      </c>
      <c r="I258" s="91">
        <v>163.79124300000004</v>
      </c>
      <c r="J258" s="103">
        <v>1510</v>
      </c>
      <c r="K258" s="91"/>
      <c r="L258" s="91">
        <v>9.1510167460000016</v>
      </c>
      <c r="M258" s="92">
        <v>6.8676804296274913E-7</v>
      </c>
      <c r="N258" s="92">
        <f t="shared" si="8"/>
        <v>9.5198142955176955E-4</v>
      </c>
      <c r="O258" s="92">
        <f>L258/'סכום נכסי הקרן'!$C$42</f>
        <v>8.0062625259803236E-5</v>
      </c>
    </row>
    <row r="259" spans="2:15">
      <c r="B259" s="86" t="s">
        <v>1558</v>
      </c>
      <c r="C259" s="88" t="s">
        <v>1559</v>
      </c>
      <c r="D259" s="89" t="s">
        <v>1416</v>
      </c>
      <c r="E259" s="89" t="s">
        <v>667</v>
      </c>
      <c r="F259" s="88"/>
      <c r="G259" s="89" t="s">
        <v>828</v>
      </c>
      <c r="H259" s="89" t="s">
        <v>131</v>
      </c>
      <c r="I259" s="91">
        <v>723.9986550000001</v>
      </c>
      <c r="J259" s="103">
        <v>311</v>
      </c>
      <c r="K259" s="91"/>
      <c r="L259" s="91">
        <v>8.3310525300000027</v>
      </c>
      <c r="M259" s="92">
        <v>2.4299111713108181E-6</v>
      </c>
      <c r="N259" s="92">
        <f t="shared" si="8"/>
        <v>8.6668044844820217E-4</v>
      </c>
      <c r="O259" s="92">
        <f>L259/'סכום נכסי הקרן'!$C$42</f>
        <v>7.2888724307130208E-5</v>
      </c>
    </row>
    <row r="260" spans="2:15">
      <c r="B260" s="86" t="s">
        <v>1560</v>
      </c>
      <c r="C260" s="88" t="s">
        <v>1561</v>
      </c>
      <c r="D260" s="89" t="s">
        <v>1416</v>
      </c>
      <c r="E260" s="89" t="s">
        <v>667</v>
      </c>
      <c r="F260" s="88"/>
      <c r="G260" s="89" t="s">
        <v>698</v>
      </c>
      <c r="H260" s="89" t="s">
        <v>131</v>
      </c>
      <c r="I260" s="91">
        <v>149.40957000000003</v>
      </c>
      <c r="J260" s="103">
        <v>10092</v>
      </c>
      <c r="K260" s="91">
        <v>0.24741088200000003</v>
      </c>
      <c r="L260" s="91">
        <v>56.037541958000006</v>
      </c>
      <c r="M260" s="92">
        <v>2.8807874630918561E-8</v>
      </c>
      <c r="N260" s="92">
        <f t="shared" si="8"/>
        <v>5.8295925777933338E-3</v>
      </c>
      <c r="O260" s="92">
        <f>L260/'סכום נכסי הקרן'!$C$42</f>
        <v>4.9027478003741537E-4</v>
      </c>
    </row>
    <row r="261" spans="2:15">
      <c r="B261" s="86" t="s">
        <v>1562</v>
      </c>
      <c r="C261" s="88" t="s">
        <v>1563</v>
      </c>
      <c r="D261" s="89" t="s">
        <v>1400</v>
      </c>
      <c r="E261" s="89" t="s">
        <v>667</v>
      </c>
      <c r="F261" s="88"/>
      <c r="G261" s="89" t="s">
        <v>1425</v>
      </c>
      <c r="H261" s="89" t="s">
        <v>131</v>
      </c>
      <c r="I261" s="91">
        <v>472.70200000000006</v>
      </c>
      <c r="J261" s="103">
        <v>127</v>
      </c>
      <c r="K261" s="91"/>
      <c r="L261" s="91">
        <v>2.2212266980000006</v>
      </c>
      <c r="M261" s="92">
        <v>2.8883254318892855E-6</v>
      </c>
      <c r="N261" s="92">
        <f t="shared" si="8"/>
        <v>2.3107449434456502E-4</v>
      </c>
      <c r="O261" s="92">
        <f>L261/'סכום נכסי הקרן'!$C$42</f>
        <v>1.9433604557305457E-5</v>
      </c>
    </row>
    <row r="262" spans="2:15">
      <c r="B262" s="86" t="s">
        <v>1564</v>
      </c>
      <c r="C262" s="88" t="s">
        <v>1565</v>
      </c>
      <c r="D262" s="89" t="s">
        <v>1400</v>
      </c>
      <c r="E262" s="89" t="s">
        <v>667</v>
      </c>
      <c r="F262" s="88"/>
      <c r="G262" s="89" t="s">
        <v>756</v>
      </c>
      <c r="H262" s="89" t="s">
        <v>131</v>
      </c>
      <c r="I262" s="91">
        <v>21.93168</v>
      </c>
      <c r="J262" s="103">
        <v>26177</v>
      </c>
      <c r="K262" s="91"/>
      <c r="L262" s="91">
        <v>21.241906732</v>
      </c>
      <c r="M262" s="92">
        <v>6.9195930710932961E-9</v>
      </c>
      <c r="N262" s="92">
        <f t="shared" si="8"/>
        <v>2.209798244110296E-3</v>
      </c>
      <c r="O262" s="92">
        <f>L262/'סכום נכסי הקרן'!$C$42</f>
        <v>1.8584632349527637E-4</v>
      </c>
    </row>
    <row r="263" spans="2:15">
      <c r="B263" s="86" t="s">
        <v>1566</v>
      </c>
      <c r="C263" s="88" t="s">
        <v>1567</v>
      </c>
      <c r="D263" s="89" t="s">
        <v>28</v>
      </c>
      <c r="E263" s="89" t="s">
        <v>667</v>
      </c>
      <c r="F263" s="88"/>
      <c r="G263" s="89" t="s">
        <v>739</v>
      </c>
      <c r="H263" s="89" t="s">
        <v>133</v>
      </c>
      <c r="I263" s="91">
        <v>183.67782000000003</v>
      </c>
      <c r="J263" s="103">
        <v>10638</v>
      </c>
      <c r="K263" s="91"/>
      <c r="L263" s="91">
        <v>78.52006942600002</v>
      </c>
      <c r="M263" s="92">
        <v>3.0796122496149585E-7</v>
      </c>
      <c r="N263" s="92">
        <f t="shared" si="8"/>
        <v>8.1684527539894938E-3</v>
      </c>
      <c r="O263" s="92">
        <f>L263/'סכום נכסי הקרן'!$C$42</f>
        <v>6.8697534583525631E-4</v>
      </c>
    </row>
    <row r="264" spans="2:15">
      <c r="B264" s="86" t="s">
        <v>1568</v>
      </c>
      <c r="C264" s="88" t="s">
        <v>1569</v>
      </c>
      <c r="D264" s="89" t="s">
        <v>1416</v>
      </c>
      <c r="E264" s="89" t="s">
        <v>667</v>
      </c>
      <c r="F264" s="88"/>
      <c r="G264" s="89" t="s">
        <v>792</v>
      </c>
      <c r="H264" s="89" t="s">
        <v>131</v>
      </c>
      <c r="I264" s="91">
        <v>42.492630000000005</v>
      </c>
      <c r="J264" s="103">
        <v>23748</v>
      </c>
      <c r="K264" s="91"/>
      <c r="L264" s="91">
        <v>37.337254158000007</v>
      </c>
      <c r="M264" s="92">
        <v>2.6258815816203457E-8</v>
      </c>
      <c r="N264" s="92">
        <f t="shared" si="8"/>
        <v>3.8841992726554009E-3</v>
      </c>
      <c r="O264" s="92">
        <f>L264/'סכום נכסי הקרן'!$C$42</f>
        <v>3.2666518605035282E-4</v>
      </c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110" t="s">
        <v>220</v>
      </c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110" t="s">
        <v>111</v>
      </c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110" t="s">
        <v>203</v>
      </c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110" t="s">
        <v>211</v>
      </c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110" t="s">
        <v>217</v>
      </c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111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12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111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111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12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111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111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12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  <c r="O500" s="95"/>
    </row>
  </sheetData>
  <sheetProtection sheet="1" objects="1" scenarios="1"/>
  <sortState xmlns:xlrd2="http://schemas.microsoft.com/office/spreadsheetml/2017/richdata2" ref="B218:O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68 B270" xr:uid="{00000000-0002-0000-0500-000000000000}"/>
    <dataValidation type="list" allowBlank="1" showInputMessage="1" showErrorMessage="1" sqref="E12:E35 E37:E354" xr:uid="{00000000-0002-0000-0500-000001000000}">
      <formula1>#REF!</formula1>
    </dataValidation>
    <dataValidation type="list" allowBlank="1" showInputMessage="1" showErrorMessage="1" sqref="H37:H354 G12:H35 G37:G360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54.140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145</v>
      </c>
      <c r="C1" s="46" t="s" vm="1">
        <v>229</v>
      </c>
    </row>
    <row r="2" spans="2:14">
      <c r="B2" s="46" t="s">
        <v>144</v>
      </c>
      <c r="C2" s="46" t="s">
        <v>230</v>
      </c>
    </row>
    <row r="3" spans="2:14">
      <c r="B3" s="46" t="s">
        <v>146</v>
      </c>
      <c r="C3" s="46" t="s">
        <v>231</v>
      </c>
    </row>
    <row r="4" spans="2:14">
      <c r="B4" s="46" t="s">
        <v>147</v>
      </c>
      <c r="C4" s="46">
        <v>9455</v>
      </c>
    </row>
    <row r="6" spans="2:14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2:14" ht="26.25" customHeight="1">
      <c r="B7" s="136" t="s">
        <v>227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2:14" s="3" customFormat="1" ht="74.25" customHeight="1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205</v>
      </c>
      <c r="I8" s="29" t="s">
        <v>204</v>
      </c>
      <c r="J8" s="29" t="s">
        <v>219</v>
      </c>
      <c r="K8" s="29" t="s">
        <v>62</v>
      </c>
      <c r="L8" s="29" t="s">
        <v>59</v>
      </c>
      <c r="M8" s="29" t="s">
        <v>148</v>
      </c>
      <c r="N8" s="13" t="s">
        <v>150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222</v>
      </c>
      <c r="C11" s="74"/>
      <c r="D11" s="75"/>
      <c r="E11" s="74"/>
      <c r="F11" s="75"/>
      <c r="G11" s="75"/>
      <c r="H11" s="77"/>
      <c r="I11" s="99"/>
      <c r="J11" s="77"/>
      <c r="K11" s="77">
        <v>18526.716071853003</v>
      </c>
      <c r="L11" s="78"/>
      <c r="M11" s="78">
        <f>IFERROR(K11/$K$11,0)</f>
        <v>1</v>
      </c>
      <c r="N11" s="78">
        <f>K11/'סכום נכסי הקרן'!$C$42</f>
        <v>0.1620910077346219</v>
      </c>
    </row>
    <row r="12" spans="2:14">
      <c r="B12" s="79" t="s">
        <v>197</v>
      </c>
      <c r="C12" s="80"/>
      <c r="D12" s="81"/>
      <c r="E12" s="80"/>
      <c r="F12" s="81"/>
      <c r="G12" s="81"/>
      <c r="H12" s="83"/>
      <c r="I12" s="101"/>
      <c r="J12" s="83"/>
      <c r="K12" s="83">
        <v>11693.029110695004</v>
      </c>
      <c r="L12" s="84"/>
      <c r="M12" s="84">
        <f t="shared" ref="M12:M75" si="0">IFERROR(K12/$K$11,0)</f>
        <v>0.63114418471926703</v>
      </c>
      <c r="N12" s="84">
        <f>K12/'סכום נכסי הקרן'!$C$42</f>
        <v>0.10230279692699235</v>
      </c>
    </row>
    <row r="13" spans="2:14">
      <c r="B13" s="85" t="s">
        <v>223</v>
      </c>
      <c r="C13" s="80"/>
      <c r="D13" s="81"/>
      <c r="E13" s="80"/>
      <c r="F13" s="81"/>
      <c r="G13" s="81"/>
      <c r="H13" s="83"/>
      <c r="I13" s="101"/>
      <c r="J13" s="83"/>
      <c r="K13" s="83">
        <v>1681.9363278400001</v>
      </c>
      <c r="L13" s="84"/>
      <c r="M13" s="84">
        <f t="shared" si="0"/>
        <v>9.0784374376811847E-2</v>
      </c>
      <c r="N13" s="84">
        <f>K13/'סכום נכסי הקרן'!$C$42</f>
        <v>1.4715330729294622E-2</v>
      </c>
    </row>
    <row r="14" spans="2:14">
      <c r="B14" s="86" t="s">
        <v>1570</v>
      </c>
      <c r="C14" s="88" t="s">
        <v>1571</v>
      </c>
      <c r="D14" s="89" t="s">
        <v>119</v>
      </c>
      <c r="E14" s="88" t="s">
        <v>1572</v>
      </c>
      <c r="F14" s="89" t="s">
        <v>1573</v>
      </c>
      <c r="G14" s="89" t="s">
        <v>132</v>
      </c>
      <c r="H14" s="91">
        <v>8363.9891880000014</v>
      </c>
      <c r="I14" s="103">
        <v>1753</v>
      </c>
      <c r="J14" s="91"/>
      <c r="K14" s="91">
        <v>146.62073046600003</v>
      </c>
      <c r="L14" s="92">
        <v>8.5907698775665819E-5</v>
      </c>
      <c r="M14" s="92">
        <f t="shared" si="0"/>
        <v>7.9140161644057263E-3</v>
      </c>
      <c r="N14" s="92">
        <f>K14/'סכום נכסי הקרן'!$C$42</f>
        <v>1.2827908553166114E-3</v>
      </c>
    </row>
    <row r="15" spans="2:14">
      <c r="B15" s="86" t="s">
        <v>1574</v>
      </c>
      <c r="C15" s="88" t="s">
        <v>1575</v>
      </c>
      <c r="D15" s="89" t="s">
        <v>119</v>
      </c>
      <c r="E15" s="88" t="s">
        <v>1572</v>
      </c>
      <c r="F15" s="89" t="s">
        <v>1573</v>
      </c>
      <c r="G15" s="89" t="s">
        <v>132</v>
      </c>
      <c r="H15" s="91">
        <v>11702.000000000002</v>
      </c>
      <c r="I15" s="103">
        <v>1775</v>
      </c>
      <c r="J15" s="91"/>
      <c r="K15" s="91">
        <v>207.71050000000002</v>
      </c>
      <c r="L15" s="92">
        <v>3.2621954313206671E-4</v>
      </c>
      <c r="M15" s="92">
        <f t="shared" si="0"/>
        <v>1.1211404071527138E-2</v>
      </c>
      <c r="N15" s="92">
        <f>K15/'סכום נכסי הקרן'!$C$42</f>
        <v>1.8172677840738768E-3</v>
      </c>
    </row>
    <row r="16" spans="2:14">
      <c r="B16" s="86" t="s">
        <v>1576</v>
      </c>
      <c r="C16" s="88" t="s">
        <v>1577</v>
      </c>
      <c r="D16" s="89" t="s">
        <v>119</v>
      </c>
      <c r="E16" s="88" t="s">
        <v>1572</v>
      </c>
      <c r="F16" s="89" t="s">
        <v>1573</v>
      </c>
      <c r="G16" s="89" t="s">
        <v>132</v>
      </c>
      <c r="H16" s="91">
        <v>4280.0273160000006</v>
      </c>
      <c r="I16" s="103">
        <v>3159</v>
      </c>
      <c r="J16" s="91"/>
      <c r="K16" s="91">
        <v>135.20606292400004</v>
      </c>
      <c r="L16" s="92">
        <v>6.3137273082880299E-5</v>
      </c>
      <c r="M16" s="92">
        <f t="shared" si="0"/>
        <v>7.2978968533670098E-3</v>
      </c>
      <c r="N16" s="92">
        <f>K16/'סכום נכסי הקרן'!$C$42</f>
        <v>1.1829234553055849E-3</v>
      </c>
    </row>
    <row r="17" spans="2:14">
      <c r="B17" s="86" t="s">
        <v>1578</v>
      </c>
      <c r="C17" s="88" t="s">
        <v>1579</v>
      </c>
      <c r="D17" s="89" t="s">
        <v>119</v>
      </c>
      <c r="E17" s="88" t="s">
        <v>1580</v>
      </c>
      <c r="F17" s="89" t="s">
        <v>1573</v>
      </c>
      <c r="G17" s="89" t="s">
        <v>132</v>
      </c>
      <c r="H17" s="91">
        <v>1950.9928910000003</v>
      </c>
      <c r="I17" s="103">
        <v>3114</v>
      </c>
      <c r="J17" s="91"/>
      <c r="K17" s="91">
        <v>60.753918636000009</v>
      </c>
      <c r="L17" s="92">
        <v>2.2868983526242492E-5</v>
      </c>
      <c r="M17" s="92">
        <f t="shared" si="0"/>
        <v>3.2792599832790295E-3</v>
      </c>
      <c r="N17" s="92">
        <f>K17/'סכום נכסי הקרן'!$C$42</f>
        <v>5.315385553135173E-4</v>
      </c>
    </row>
    <row r="18" spans="2:14">
      <c r="B18" s="86" t="s">
        <v>1581</v>
      </c>
      <c r="C18" s="88" t="s">
        <v>1582</v>
      </c>
      <c r="D18" s="89" t="s">
        <v>119</v>
      </c>
      <c r="E18" s="88" t="s">
        <v>1583</v>
      </c>
      <c r="F18" s="89" t="s">
        <v>1573</v>
      </c>
      <c r="G18" s="89" t="s">
        <v>132</v>
      </c>
      <c r="H18" s="91">
        <v>1961.0000000000002</v>
      </c>
      <c r="I18" s="103">
        <v>16950</v>
      </c>
      <c r="J18" s="91"/>
      <c r="K18" s="91">
        <v>332.3892800000001</v>
      </c>
      <c r="L18" s="92">
        <v>1.6761319831282487E-4</v>
      </c>
      <c r="M18" s="92">
        <f t="shared" si="0"/>
        <v>1.7941079180513141E-2</v>
      </c>
      <c r="N18" s="92">
        <f>K18/'סכום נכסי הקרן'!$C$42</f>
        <v>2.9080876042160194E-3</v>
      </c>
    </row>
    <row r="19" spans="2:14">
      <c r="B19" s="86" t="s">
        <v>1584</v>
      </c>
      <c r="C19" s="88" t="s">
        <v>1585</v>
      </c>
      <c r="D19" s="89" t="s">
        <v>119</v>
      </c>
      <c r="E19" s="88" t="s">
        <v>1583</v>
      </c>
      <c r="F19" s="89" t="s">
        <v>1573</v>
      </c>
      <c r="G19" s="89" t="s">
        <v>132</v>
      </c>
      <c r="H19" s="91">
        <v>209.71424200000004</v>
      </c>
      <c r="I19" s="103">
        <v>17260</v>
      </c>
      <c r="J19" s="91"/>
      <c r="K19" s="91">
        <v>36.196678221000006</v>
      </c>
      <c r="L19" s="92">
        <v>2.8486839213376527E-5</v>
      </c>
      <c r="M19" s="92">
        <f t="shared" si="0"/>
        <v>1.9537557590139985E-3</v>
      </c>
      <c r="N19" s="92">
        <f>K19/'סכום נכסי הקרן'!$C$42</f>
        <v>3.1668623984590008E-4</v>
      </c>
    </row>
    <row r="20" spans="2:14">
      <c r="B20" s="86" t="s">
        <v>1586</v>
      </c>
      <c r="C20" s="88" t="s">
        <v>1587</v>
      </c>
      <c r="D20" s="89" t="s">
        <v>119</v>
      </c>
      <c r="E20" s="88" t="s">
        <v>1583</v>
      </c>
      <c r="F20" s="89" t="s">
        <v>1573</v>
      </c>
      <c r="G20" s="89" t="s">
        <v>132</v>
      </c>
      <c r="H20" s="91">
        <v>282.75379200000003</v>
      </c>
      <c r="I20" s="103">
        <v>30560</v>
      </c>
      <c r="J20" s="91"/>
      <c r="K20" s="91">
        <v>86.409558783000008</v>
      </c>
      <c r="L20" s="92">
        <v>3.708231862694311E-5</v>
      </c>
      <c r="M20" s="92">
        <f t="shared" si="0"/>
        <v>4.6640515484705387E-3</v>
      </c>
      <c r="N20" s="92">
        <f>K20/'סכום נכסי הקרן'!$C$42</f>
        <v>7.5600081561781336E-4</v>
      </c>
    </row>
    <row r="21" spans="2:14">
      <c r="B21" s="86" t="s">
        <v>1588</v>
      </c>
      <c r="C21" s="88" t="s">
        <v>1589</v>
      </c>
      <c r="D21" s="89" t="s">
        <v>119</v>
      </c>
      <c r="E21" s="88" t="s">
        <v>1583</v>
      </c>
      <c r="F21" s="89" t="s">
        <v>1573</v>
      </c>
      <c r="G21" s="89" t="s">
        <v>132</v>
      </c>
      <c r="H21" s="91">
        <v>842.00043800000014</v>
      </c>
      <c r="I21" s="103">
        <v>17510</v>
      </c>
      <c r="J21" s="91"/>
      <c r="K21" s="91">
        <v>147.43427660600003</v>
      </c>
      <c r="L21" s="92">
        <v>2.748862480815105E-5</v>
      </c>
      <c r="M21" s="92">
        <f t="shared" si="0"/>
        <v>7.9579282175102697E-3</v>
      </c>
      <c r="N21" s="92">
        <f>K21/'סכום נכסי הקרן'!$C$42</f>
        <v>1.289908604256023E-3</v>
      </c>
    </row>
    <row r="22" spans="2:14">
      <c r="B22" s="86" t="s">
        <v>1590</v>
      </c>
      <c r="C22" s="88" t="s">
        <v>1591</v>
      </c>
      <c r="D22" s="89" t="s">
        <v>119</v>
      </c>
      <c r="E22" s="88" t="s">
        <v>1592</v>
      </c>
      <c r="F22" s="89" t="s">
        <v>1573</v>
      </c>
      <c r="G22" s="89" t="s">
        <v>132</v>
      </c>
      <c r="H22" s="91">
        <v>5690.0000000000009</v>
      </c>
      <c r="I22" s="103">
        <v>1763</v>
      </c>
      <c r="J22" s="91"/>
      <c r="K22" s="91">
        <v>100.31470000000002</v>
      </c>
      <c r="L22" s="92">
        <v>9.6330973314779787E-5</v>
      </c>
      <c r="M22" s="92">
        <f t="shared" si="0"/>
        <v>5.4145969318547859E-3</v>
      </c>
      <c r="N22" s="92">
        <f>K22/'סכום נכסי הקרן'!$C$42</f>
        <v>8.7765747316113408E-4</v>
      </c>
    </row>
    <row r="23" spans="2:14">
      <c r="B23" s="86" t="s">
        <v>1593</v>
      </c>
      <c r="C23" s="88" t="s">
        <v>1594</v>
      </c>
      <c r="D23" s="89" t="s">
        <v>119</v>
      </c>
      <c r="E23" s="88" t="s">
        <v>1592</v>
      </c>
      <c r="F23" s="89" t="s">
        <v>1573</v>
      </c>
      <c r="G23" s="89" t="s">
        <v>132</v>
      </c>
      <c r="H23" s="91">
        <v>8177.5082490000013</v>
      </c>
      <c r="I23" s="103">
        <v>1757</v>
      </c>
      <c r="J23" s="91"/>
      <c r="K23" s="91">
        <v>143.67881993500004</v>
      </c>
      <c r="L23" s="92">
        <v>4.5034047324510267E-5</v>
      </c>
      <c r="M23" s="92">
        <f t="shared" si="0"/>
        <v>7.7552232882375886E-3</v>
      </c>
      <c r="N23" s="92">
        <f>K23/'סכום נכסי הקרן'!$C$42</f>
        <v>1.2570519579974389E-3</v>
      </c>
    </row>
    <row r="24" spans="2:14">
      <c r="B24" s="86" t="s">
        <v>1595</v>
      </c>
      <c r="C24" s="88" t="s">
        <v>1596</v>
      </c>
      <c r="D24" s="89" t="s">
        <v>119</v>
      </c>
      <c r="E24" s="88" t="s">
        <v>1592</v>
      </c>
      <c r="F24" s="89" t="s">
        <v>1573</v>
      </c>
      <c r="G24" s="89" t="s">
        <v>132</v>
      </c>
      <c r="H24" s="91">
        <v>1954.0324500000002</v>
      </c>
      <c r="I24" s="103">
        <v>1732</v>
      </c>
      <c r="J24" s="91"/>
      <c r="K24" s="91">
        <v>33.843842040000013</v>
      </c>
      <c r="L24" s="92">
        <v>2.3119753935126196E-5</v>
      </c>
      <c r="M24" s="92">
        <f t="shared" si="0"/>
        <v>1.8267588227045691E-3</v>
      </c>
      <c r="N24" s="92">
        <f>K24/'סכום נכסי הקרן'!$C$42</f>
        <v>2.9610117846029516E-4</v>
      </c>
    </row>
    <row r="25" spans="2:14">
      <c r="B25" s="86" t="s">
        <v>1597</v>
      </c>
      <c r="C25" s="88" t="s">
        <v>1598</v>
      </c>
      <c r="D25" s="89" t="s">
        <v>119</v>
      </c>
      <c r="E25" s="88" t="s">
        <v>1592</v>
      </c>
      <c r="F25" s="89" t="s">
        <v>1573</v>
      </c>
      <c r="G25" s="89" t="s">
        <v>132</v>
      </c>
      <c r="H25" s="91">
        <v>8108.9664590000011</v>
      </c>
      <c r="I25" s="103">
        <v>3100</v>
      </c>
      <c r="J25" s="91"/>
      <c r="K25" s="91">
        <v>251.37796022900005</v>
      </c>
      <c r="L25" s="92">
        <v>5.49836635936781E-5</v>
      </c>
      <c r="M25" s="92">
        <f t="shared" si="0"/>
        <v>1.3568403555928072E-2</v>
      </c>
      <c r="N25" s="92">
        <f>K25/'סכום נכסי הקרן'!$C$42</f>
        <v>2.1993162057304086E-3</v>
      </c>
    </row>
    <row r="26" spans="2:14">
      <c r="B26" s="93"/>
      <c r="C26" s="88"/>
      <c r="D26" s="88"/>
      <c r="E26" s="88"/>
      <c r="F26" s="88"/>
      <c r="G26" s="88"/>
      <c r="H26" s="91"/>
      <c r="I26" s="103"/>
      <c r="J26" s="88"/>
      <c r="K26" s="88"/>
      <c r="L26" s="88"/>
      <c r="M26" s="92"/>
      <c r="N26" s="88"/>
    </row>
    <row r="27" spans="2:14">
      <c r="B27" s="85" t="s">
        <v>224</v>
      </c>
      <c r="C27" s="80"/>
      <c r="D27" s="81"/>
      <c r="E27" s="80"/>
      <c r="F27" s="81"/>
      <c r="G27" s="81"/>
      <c r="H27" s="83"/>
      <c r="I27" s="101"/>
      <c r="J27" s="83"/>
      <c r="K27" s="83">
        <v>10011.092782855005</v>
      </c>
      <c r="L27" s="84"/>
      <c r="M27" s="84">
        <f t="shared" si="0"/>
        <v>0.54035981034245517</v>
      </c>
      <c r="N27" s="84">
        <f>K27/'סכום נכסי הקרן'!$C$42</f>
        <v>8.7587466197697722E-2</v>
      </c>
    </row>
    <row r="28" spans="2:14">
      <c r="B28" s="86" t="s">
        <v>1599</v>
      </c>
      <c r="C28" s="88" t="s">
        <v>1600</v>
      </c>
      <c r="D28" s="89" t="s">
        <v>119</v>
      </c>
      <c r="E28" s="88" t="s">
        <v>1572</v>
      </c>
      <c r="F28" s="89" t="s">
        <v>1601</v>
      </c>
      <c r="G28" s="89" t="s">
        <v>132</v>
      </c>
      <c r="H28" s="91">
        <v>11076.968000000003</v>
      </c>
      <c r="I28" s="103">
        <v>359.86</v>
      </c>
      <c r="J28" s="91"/>
      <c r="K28" s="91">
        <v>39.861577045000004</v>
      </c>
      <c r="L28" s="92">
        <v>1.6530197999722375E-4</v>
      </c>
      <c r="M28" s="92">
        <f t="shared" si="0"/>
        <v>2.1515727282915677E-3</v>
      </c>
      <c r="N28" s="92">
        <f>K28/'סכום נכסי הקרן'!$C$42</f>
        <v>3.4875059174311007E-4</v>
      </c>
    </row>
    <row r="29" spans="2:14">
      <c r="B29" s="86" t="s">
        <v>1602</v>
      </c>
      <c r="C29" s="88" t="s">
        <v>1603</v>
      </c>
      <c r="D29" s="89" t="s">
        <v>119</v>
      </c>
      <c r="E29" s="88" t="s">
        <v>1572</v>
      </c>
      <c r="F29" s="89" t="s">
        <v>1601</v>
      </c>
      <c r="G29" s="89" t="s">
        <v>132</v>
      </c>
      <c r="H29" s="91">
        <v>357776.86016600003</v>
      </c>
      <c r="I29" s="103">
        <v>345.2</v>
      </c>
      <c r="J29" s="91"/>
      <c r="K29" s="91">
        <v>1235.0457192920001</v>
      </c>
      <c r="L29" s="92">
        <v>2.1103298364888198E-3</v>
      </c>
      <c r="M29" s="92">
        <f t="shared" si="0"/>
        <v>6.6662959290900034E-2</v>
      </c>
      <c r="N29" s="92">
        <f>K29/'סכום נכסי הקרן'!$C$42</f>
        <v>1.0805466250034063E-2</v>
      </c>
    </row>
    <row r="30" spans="2:14">
      <c r="B30" s="86" t="s">
        <v>1604</v>
      </c>
      <c r="C30" s="88" t="s">
        <v>1605</v>
      </c>
      <c r="D30" s="89" t="s">
        <v>119</v>
      </c>
      <c r="E30" s="88" t="s">
        <v>1580</v>
      </c>
      <c r="F30" s="89" t="s">
        <v>1601</v>
      </c>
      <c r="G30" s="89" t="s">
        <v>132</v>
      </c>
      <c r="H30" s="91">
        <v>170000.00000000003</v>
      </c>
      <c r="I30" s="103">
        <v>352.65</v>
      </c>
      <c r="J30" s="91"/>
      <c r="K30" s="91">
        <v>599.50500000000011</v>
      </c>
      <c r="L30" s="92">
        <v>8.3325252826094826E-4</v>
      </c>
      <c r="M30" s="92">
        <f t="shared" si="0"/>
        <v>3.2358945734090851E-2</v>
      </c>
      <c r="N30" s="92">
        <f>K30/'סכום נכסי הקרן'!$C$42</f>
        <v>5.2450941232687308E-3</v>
      </c>
    </row>
    <row r="31" spans="2:14">
      <c r="B31" s="86" t="s">
        <v>1606</v>
      </c>
      <c r="C31" s="88" t="s">
        <v>1607</v>
      </c>
      <c r="D31" s="89" t="s">
        <v>119</v>
      </c>
      <c r="E31" s="88" t="s">
        <v>1580</v>
      </c>
      <c r="F31" s="89" t="s">
        <v>1601</v>
      </c>
      <c r="G31" s="89" t="s">
        <v>132</v>
      </c>
      <c r="H31" s="91">
        <v>245411.00000000003</v>
      </c>
      <c r="I31" s="103">
        <v>364.56</v>
      </c>
      <c r="J31" s="91"/>
      <c r="K31" s="91">
        <v>894.67034000000024</v>
      </c>
      <c r="L31" s="92">
        <v>1.338326532696115E-3</v>
      </c>
      <c r="M31" s="92">
        <f t="shared" si="0"/>
        <v>4.8290821564391642E-2</v>
      </c>
      <c r="N31" s="92">
        <f>K31/'סכום נכסי הקרן'!$C$42</f>
        <v>7.8275079317050526E-3</v>
      </c>
    </row>
    <row r="32" spans="2:14">
      <c r="B32" s="86" t="s">
        <v>1608</v>
      </c>
      <c r="C32" s="88" t="s">
        <v>1609</v>
      </c>
      <c r="D32" s="89" t="s">
        <v>119</v>
      </c>
      <c r="E32" s="88" t="s">
        <v>1583</v>
      </c>
      <c r="F32" s="89" t="s">
        <v>1601</v>
      </c>
      <c r="G32" s="89" t="s">
        <v>132</v>
      </c>
      <c r="H32" s="91">
        <v>9900.0000000000018</v>
      </c>
      <c r="I32" s="103">
        <v>3322.45</v>
      </c>
      <c r="J32" s="91"/>
      <c r="K32" s="91">
        <v>328.92255000000006</v>
      </c>
      <c r="L32" s="92">
        <v>1.420666332690494E-3</v>
      </c>
      <c r="M32" s="92">
        <f t="shared" si="0"/>
        <v>1.7753958592787021E-2</v>
      </c>
      <c r="N32" s="92">
        <f>K32/'סכום נכסי הקרן'!$C$42</f>
        <v>2.8777570395835984E-3</v>
      </c>
    </row>
    <row r="33" spans="2:14">
      <c r="B33" s="86" t="s">
        <v>1610</v>
      </c>
      <c r="C33" s="88" t="s">
        <v>1611</v>
      </c>
      <c r="D33" s="89" t="s">
        <v>119</v>
      </c>
      <c r="E33" s="88" t="s">
        <v>1583</v>
      </c>
      <c r="F33" s="89" t="s">
        <v>1601</v>
      </c>
      <c r="G33" s="89" t="s">
        <v>132</v>
      </c>
      <c r="H33" s="91">
        <v>46388.000000000007</v>
      </c>
      <c r="I33" s="103">
        <v>3440.87</v>
      </c>
      <c r="J33" s="91"/>
      <c r="K33" s="91">
        <v>1596.1507800000002</v>
      </c>
      <c r="L33" s="92">
        <v>1.5909672788159183E-3</v>
      </c>
      <c r="M33" s="92">
        <f t="shared" si="0"/>
        <v>8.6154004509464935E-2</v>
      </c>
      <c r="N33" s="92">
        <f>K33/'סכום נכסי הקרן'!$C$42</f>
        <v>1.3964789411312331E-2</v>
      </c>
    </row>
    <row r="34" spans="2:14">
      <c r="B34" s="86" t="s">
        <v>1612</v>
      </c>
      <c r="C34" s="88" t="s">
        <v>1613</v>
      </c>
      <c r="D34" s="89" t="s">
        <v>119</v>
      </c>
      <c r="E34" s="88" t="s">
        <v>1583</v>
      </c>
      <c r="F34" s="89" t="s">
        <v>1601</v>
      </c>
      <c r="G34" s="89" t="s">
        <v>132</v>
      </c>
      <c r="H34" s="91">
        <v>1316.7634940000003</v>
      </c>
      <c r="I34" s="103">
        <v>3608</v>
      </c>
      <c r="J34" s="91"/>
      <c r="K34" s="91">
        <v>47.50882686500001</v>
      </c>
      <c r="L34" s="92">
        <v>2.1077048030206582E-4</v>
      </c>
      <c r="M34" s="92">
        <f t="shared" si="0"/>
        <v>2.5643414990948409E-3</v>
      </c>
      <c r="N34" s="92">
        <f>K34/'סכום נכסי הקרן'!$C$42</f>
        <v>4.1565669776399375E-4</v>
      </c>
    </row>
    <row r="35" spans="2:14">
      <c r="B35" s="86" t="s">
        <v>1614</v>
      </c>
      <c r="C35" s="88" t="s">
        <v>1615</v>
      </c>
      <c r="D35" s="89" t="s">
        <v>119</v>
      </c>
      <c r="E35" s="88" t="s">
        <v>1592</v>
      </c>
      <c r="F35" s="89" t="s">
        <v>1601</v>
      </c>
      <c r="G35" s="89" t="s">
        <v>132</v>
      </c>
      <c r="H35" s="91">
        <v>79729.081640000019</v>
      </c>
      <c r="I35" s="103">
        <v>3613</v>
      </c>
      <c r="J35" s="91"/>
      <c r="K35" s="91">
        <v>2880.6117196529999</v>
      </c>
      <c r="L35" s="92">
        <v>7.8936011532136641E-3</v>
      </c>
      <c r="M35" s="92">
        <f t="shared" si="0"/>
        <v>0.15548420499785245</v>
      </c>
      <c r="N35" s="92">
        <f>K35/'סכום נכסי הקרן'!$C$42</f>
        <v>2.5202591474918438E-2</v>
      </c>
    </row>
    <row r="36" spans="2:14">
      <c r="B36" s="86" t="s">
        <v>1616</v>
      </c>
      <c r="C36" s="88" t="s">
        <v>1617</v>
      </c>
      <c r="D36" s="89" t="s">
        <v>119</v>
      </c>
      <c r="E36" s="88" t="s">
        <v>1592</v>
      </c>
      <c r="F36" s="89" t="s">
        <v>1601</v>
      </c>
      <c r="G36" s="89" t="s">
        <v>132</v>
      </c>
      <c r="H36" s="91">
        <v>432739.00000000006</v>
      </c>
      <c r="I36" s="103">
        <v>345.71</v>
      </c>
      <c r="J36" s="91"/>
      <c r="K36" s="91">
        <v>1496.0220000000002</v>
      </c>
      <c r="L36" s="92">
        <v>9.5460567318958022E-4</v>
      </c>
      <c r="M36" s="92">
        <f t="shared" si="0"/>
        <v>8.074944281533275E-2</v>
      </c>
      <c r="N36" s="92">
        <f>K36/'סכום נכסי הקרן'!$C$42</f>
        <v>1.308875855994651E-2</v>
      </c>
    </row>
    <row r="37" spans="2:14">
      <c r="B37" s="86" t="s">
        <v>1618</v>
      </c>
      <c r="C37" s="88" t="s">
        <v>1619</v>
      </c>
      <c r="D37" s="89" t="s">
        <v>119</v>
      </c>
      <c r="E37" s="88" t="s">
        <v>1592</v>
      </c>
      <c r="F37" s="89" t="s">
        <v>1601</v>
      </c>
      <c r="G37" s="89" t="s">
        <v>132</v>
      </c>
      <c r="H37" s="91">
        <v>242561.00000000003</v>
      </c>
      <c r="I37" s="103">
        <v>368.07</v>
      </c>
      <c r="J37" s="91"/>
      <c r="K37" s="91">
        <v>892.7942700000001</v>
      </c>
      <c r="L37" s="92">
        <v>1.0615550225472729E-3</v>
      </c>
      <c r="M37" s="92">
        <f t="shared" si="0"/>
        <v>4.8189558610248873E-2</v>
      </c>
      <c r="N37" s="92">
        <f>K37/'סכום נכסי הקרן'!$C$42</f>
        <v>7.8110941174218658E-3</v>
      </c>
    </row>
    <row r="38" spans="2:14">
      <c r="B38" s="93"/>
      <c r="C38" s="88"/>
      <c r="D38" s="88"/>
      <c r="E38" s="88"/>
      <c r="F38" s="88"/>
      <c r="G38" s="88"/>
      <c r="H38" s="91"/>
      <c r="I38" s="103"/>
      <c r="J38" s="88"/>
      <c r="K38" s="88"/>
      <c r="L38" s="88"/>
      <c r="M38" s="92"/>
      <c r="N38" s="88"/>
    </row>
    <row r="39" spans="2:14">
      <c r="B39" s="79" t="s">
        <v>196</v>
      </c>
      <c r="C39" s="80"/>
      <c r="D39" s="81"/>
      <c r="E39" s="80"/>
      <c r="F39" s="81"/>
      <c r="G39" s="81"/>
      <c r="H39" s="83"/>
      <c r="I39" s="101"/>
      <c r="J39" s="83"/>
      <c r="K39" s="83">
        <v>6833.6869611580032</v>
      </c>
      <c r="L39" s="84"/>
      <c r="M39" s="84">
        <f t="shared" si="0"/>
        <v>0.36885581528073325</v>
      </c>
      <c r="N39" s="84">
        <f>K39/'סכום נכסי הקרן'!$C$42</f>
        <v>5.9788210807629603E-2</v>
      </c>
    </row>
    <row r="40" spans="2:14">
      <c r="B40" s="85" t="s">
        <v>225</v>
      </c>
      <c r="C40" s="80"/>
      <c r="D40" s="81"/>
      <c r="E40" s="80"/>
      <c r="F40" s="81"/>
      <c r="G40" s="81"/>
      <c r="H40" s="83"/>
      <c r="I40" s="101"/>
      <c r="J40" s="83"/>
      <c r="K40" s="83">
        <v>6648.2232292920025</v>
      </c>
      <c r="L40" s="84"/>
      <c r="M40" s="84">
        <f t="shared" si="0"/>
        <v>0.3588452051355403</v>
      </c>
      <c r="N40" s="84">
        <f>K40/'סכום נכסי הקרן'!$C$42</f>
        <v>5.8165580921156854E-2</v>
      </c>
    </row>
    <row r="41" spans="2:14">
      <c r="B41" s="86" t="s">
        <v>1620</v>
      </c>
      <c r="C41" s="88" t="s">
        <v>1621</v>
      </c>
      <c r="D41" s="89" t="s">
        <v>28</v>
      </c>
      <c r="E41" s="88"/>
      <c r="F41" s="89" t="s">
        <v>1573</v>
      </c>
      <c r="G41" s="89" t="s">
        <v>131</v>
      </c>
      <c r="H41" s="91">
        <v>1866.3478640000001</v>
      </c>
      <c r="I41" s="103">
        <v>6351.4</v>
      </c>
      <c r="J41" s="91"/>
      <c r="K41" s="91">
        <v>438.59510692600008</v>
      </c>
      <c r="L41" s="92">
        <v>4.2224322527180914E-5</v>
      </c>
      <c r="M41" s="92">
        <f t="shared" si="0"/>
        <v>2.3673656206797622E-2</v>
      </c>
      <c r="N41" s="92">
        <f>K41/'סכום נכסי הקרן'!$C$42</f>
        <v>3.8372867913228129E-3</v>
      </c>
    </row>
    <row r="42" spans="2:14">
      <c r="B42" s="86" t="s">
        <v>1622</v>
      </c>
      <c r="C42" s="88" t="s">
        <v>1623</v>
      </c>
      <c r="D42" s="89" t="s">
        <v>1416</v>
      </c>
      <c r="E42" s="88"/>
      <c r="F42" s="89" t="s">
        <v>1573</v>
      </c>
      <c r="G42" s="89" t="s">
        <v>131</v>
      </c>
      <c r="H42" s="91">
        <v>1306.8739950000001</v>
      </c>
      <c r="I42" s="103">
        <v>6508</v>
      </c>
      <c r="J42" s="91"/>
      <c r="K42" s="91">
        <v>314.69003041500002</v>
      </c>
      <c r="L42" s="92">
        <v>6.500243695598111E-6</v>
      </c>
      <c r="M42" s="92">
        <f t="shared" si="0"/>
        <v>1.6985742599742091E-2</v>
      </c>
      <c r="N42" s="92">
        <f>K42/'סכום נכסי הקרן'!$C$42</f>
        <v>2.7532361351130922E-3</v>
      </c>
    </row>
    <row r="43" spans="2:14">
      <c r="B43" s="86" t="s">
        <v>1624</v>
      </c>
      <c r="C43" s="88" t="s">
        <v>1625</v>
      </c>
      <c r="D43" s="89" t="s">
        <v>1416</v>
      </c>
      <c r="E43" s="88"/>
      <c r="F43" s="89" t="s">
        <v>1573</v>
      </c>
      <c r="G43" s="89" t="s">
        <v>131</v>
      </c>
      <c r="H43" s="91">
        <v>86.332413000000017</v>
      </c>
      <c r="I43" s="103">
        <v>16981</v>
      </c>
      <c r="J43" s="91"/>
      <c r="K43" s="91">
        <v>54.242396367000012</v>
      </c>
      <c r="L43" s="92">
        <v>8.5095757206481679E-7</v>
      </c>
      <c r="M43" s="92">
        <f t="shared" si="0"/>
        <v>2.9277933637364153E-3</v>
      </c>
      <c r="N43" s="92">
        <f>K43/'סכום נכסי הקרן'!$C$42</f>
        <v>4.7456897676677399E-4</v>
      </c>
    </row>
    <row r="44" spans="2:14">
      <c r="B44" s="86" t="s">
        <v>1626</v>
      </c>
      <c r="C44" s="88" t="s">
        <v>1627</v>
      </c>
      <c r="D44" s="89" t="s">
        <v>1416</v>
      </c>
      <c r="E44" s="88"/>
      <c r="F44" s="89" t="s">
        <v>1573</v>
      </c>
      <c r="G44" s="89" t="s">
        <v>131</v>
      </c>
      <c r="H44" s="91">
        <v>464.00910200000004</v>
      </c>
      <c r="I44" s="103">
        <v>7417</v>
      </c>
      <c r="J44" s="91"/>
      <c r="K44" s="91">
        <v>127.33755386800001</v>
      </c>
      <c r="L44" s="92">
        <v>1.9755844857481386E-6</v>
      </c>
      <c r="M44" s="92">
        <f t="shared" si="0"/>
        <v>6.873185370474778E-3</v>
      </c>
      <c r="N44" s="92">
        <f>K44/'סכום נכסי הקרן'!$C$42</f>
        <v>1.1140815430471175E-3</v>
      </c>
    </row>
    <row r="45" spans="2:14">
      <c r="B45" s="86" t="s">
        <v>1628</v>
      </c>
      <c r="C45" s="88" t="s">
        <v>1629</v>
      </c>
      <c r="D45" s="89" t="s">
        <v>1416</v>
      </c>
      <c r="E45" s="88"/>
      <c r="F45" s="89" t="s">
        <v>1573</v>
      </c>
      <c r="G45" s="89" t="s">
        <v>131</v>
      </c>
      <c r="H45" s="91">
        <v>144.29784400000003</v>
      </c>
      <c r="I45" s="103">
        <v>8117</v>
      </c>
      <c r="J45" s="91"/>
      <c r="K45" s="91">
        <v>43.336827097000004</v>
      </c>
      <c r="L45" s="92">
        <v>3.4915763916547424E-7</v>
      </c>
      <c r="M45" s="92">
        <f t="shared" si="0"/>
        <v>2.3391531952519176E-3</v>
      </c>
      <c r="N45" s="92">
        <f>K45/'סכום נכסי הקרן'!$C$42</f>
        <v>3.791556986640441E-4</v>
      </c>
    </row>
    <row r="46" spans="2:14">
      <c r="B46" s="86" t="s">
        <v>1630</v>
      </c>
      <c r="C46" s="88" t="s">
        <v>1631</v>
      </c>
      <c r="D46" s="89" t="s">
        <v>1416</v>
      </c>
      <c r="E46" s="88"/>
      <c r="F46" s="89" t="s">
        <v>1573</v>
      </c>
      <c r="G46" s="89" t="s">
        <v>131</v>
      </c>
      <c r="H46" s="91">
        <v>1232.9864390000002</v>
      </c>
      <c r="I46" s="103">
        <v>3371</v>
      </c>
      <c r="J46" s="91"/>
      <c r="K46" s="91">
        <v>153.78669956300001</v>
      </c>
      <c r="L46" s="92">
        <v>1.2786397243798193E-6</v>
      </c>
      <c r="M46" s="92">
        <f t="shared" si="0"/>
        <v>8.3008072756424866E-3</v>
      </c>
      <c r="N46" s="92">
        <f>K46/'סכום נכסי הקרן'!$C$42</f>
        <v>1.3454862163197723E-3</v>
      </c>
    </row>
    <row r="47" spans="2:14">
      <c r="B47" s="86" t="s">
        <v>1632</v>
      </c>
      <c r="C47" s="88" t="s">
        <v>1633</v>
      </c>
      <c r="D47" s="89" t="s">
        <v>1400</v>
      </c>
      <c r="E47" s="88"/>
      <c r="F47" s="89" t="s">
        <v>1573</v>
      </c>
      <c r="G47" s="89" t="s">
        <v>131</v>
      </c>
      <c r="H47" s="91">
        <v>483.59354400000012</v>
      </c>
      <c r="I47" s="103">
        <v>2426</v>
      </c>
      <c r="J47" s="91"/>
      <c r="K47" s="91">
        <v>43.408323697000007</v>
      </c>
      <c r="L47" s="92">
        <v>1.6315571659919033E-5</v>
      </c>
      <c r="M47" s="92">
        <f t="shared" si="0"/>
        <v>2.3430123033487175E-3</v>
      </c>
      <c r="N47" s="92">
        <f>K47/'סכום נכסי הקרן'!$C$42</f>
        <v>3.7978122538441126E-4</v>
      </c>
    </row>
    <row r="48" spans="2:14">
      <c r="B48" s="86" t="s">
        <v>1634</v>
      </c>
      <c r="C48" s="88" t="s">
        <v>1635</v>
      </c>
      <c r="D48" s="89" t="s">
        <v>28</v>
      </c>
      <c r="E48" s="88"/>
      <c r="F48" s="89" t="s">
        <v>1573</v>
      </c>
      <c r="G48" s="89" t="s">
        <v>139</v>
      </c>
      <c r="H48" s="91">
        <v>1730.8194000000003</v>
      </c>
      <c r="I48" s="103">
        <v>5040</v>
      </c>
      <c r="J48" s="91"/>
      <c r="K48" s="91">
        <v>243.36345412900002</v>
      </c>
      <c r="L48" s="92">
        <v>2.5176623496543465E-5</v>
      </c>
      <c r="M48" s="92">
        <f t="shared" si="0"/>
        <v>1.3135811721038552E-2</v>
      </c>
      <c r="N48" s="92">
        <f>K48/'סכום נכסי הקרן'!$C$42</f>
        <v>2.1291969592753973E-3</v>
      </c>
    </row>
    <row r="49" spans="2:14">
      <c r="B49" s="86" t="s">
        <v>1636</v>
      </c>
      <c r="C49" s="88" t="s">
        <v>1637</v>
      </c>
      <c r="D49" s="89" t="s">
        <v>120</v>
      </c>
      <c r="E49" s="88"/>
      <c r="F49" s="89" t="s">
        <v>1573</v>
      </c>
      <c r="G49" s="89" t="s">
        <v>131</v>
      </c>
      <c r="H49" s="91">
        <v>2563.2727920000007</v>
      </c>
      <c r="I49" s="103">
        <v>1003</v>
      </c>
      <c r="J49" s="91"/>
      <c r="K49" s="91">
        <v>95.125616504000035</v>
      </c>
      <c r="L49" s="92">
        <v>1.1227761660521975E-5</v>
      </c>
      <c r="M49" s="92">
        <f t="shared" si="0"/>
        <v>5.1345104083783677E-3</v>
      </c>
      <c r="N49" s="92">
        <f>K49/'סכום נכסי הקרן'!$C$42</f>
        <v>8.3225796631795478E-4</v>
      </c>
    </row>
    <row r="50" spans="2:14">
      <c r="B50" s="86" t="s">
        <v>1638</v>
      </c>
      <c r="C50" s="88" t="s">
        <v>1639</v>
      </c>
      <c r="D50" s="89" t="s">
        <v>120</v>
      </c>
      <c r="E50" s="88"/>
      <c r="F50" s="89" t="s">
        <v>1573</v>
      </c>
      <c r="G50" s="89" t="s">
        <v>131</v>
      </c>
      <c r="H50" s="91">
        <v>2911.4305200000003</v>
      </c>
      <c r="I50" s="103">
        <v>446</v>
      </c>
      <c r="J50" s="91"/>
      <c r="K50" s="91">
        <v>48.044426441000013</v>
      </c>
      <c r="L50" s="92">
        <v>4.873944026414927E-6</v>
      </c>
      <c r="M50" s="92">
        <f t="shared" si="0"/>
        <v>2.5932510788564543E-3</v>
      </c>
      <c r="N50" s="92">
        <f>K50/'סכום נכסי הקרן'!$C$42</f>
        <v>4.2034268068073816E-4</v>
      </c>
    </row>
    <row r="51" spans="2:14">
      <c r="B51" s="86" t="s">
        <v>1640</v>
      </c>
      <c r="C51" s="88" t="s">
        <v>1641</v>
      </c>
      <c r="D51" s="89" t="s">
        <v>1416</v>
      </c>
      <c r="E51" s="88"/>
      <c r="F51" s="89" t="s">
        <v>1573</v>
      </c>
      <c r="G51" s="89" t="s">
        <v>131</v>
      </c>
      <c r="H51" s="91">
        <v>685.63914599999998</v>
      </c>
      <c r="I51" s="103">
        <v>10732</v>
      </c>
      <c r="J51" s="91"/>
      <c r="K51" s="91">
        <v>272.25633464999999</v>
      </c>
      <c r="L51" s="92">
        <v>4.951321138681071E-6</v>
      </c>
      <c r="M51" s="92">
        <f t="shared" si="0"/>
        <v>1.4695336917459948E-2</v>
      </c>
      <c r="N51" s="92">
        <f>K51/'סכום נכסי הקרן'!$C$42</f>
        <v>2.3819819699508753E-3</v>
      </c>
    </row>
    <row r="52" spans="2:14">
      <c r="B52" s="86" t="s">
        <v>1642</v>
      </c>
      <c r="C52" s="88" t="s">
        <v>1643</v>
      </c>
      <c r="D52" s="89" t="s">
        <v>28</v>
      </c>
      <c r="E52" s="88"/>
      <c r="F52" s="89" t="s">
        <v>1573</v>
      </c>
      <c r="G52" s="89" t="s">
        <v>131</v>
      </c>
      <c r="H52" s="91">
        <v>363.24344799999994</v>
      </c>
      <c r="I52" s="103">
        <v>4648</v>
      </c>
      <c r="J52" s="91"/>
      <c r="K52" s="91">
        <v>62.469155556000025</v>
      </c>
      <c r="L52" s="92">
        <v>3.8757878341066724E-5</v>
      </c>
      <c r="M52" s="92">
        <f t="shared" si="0"/>
        <v>3.3718417939651618E-3</v>
      </c>
      <c r="N52" s="92">
        <f>K52/'סכום נכסי הקרן'!$C$42</f>
        <v>5.4654523430552849E-4</v>
      </c>
    </row>
    <row r="53" spans="2:14">
      <c r="B53" s="86" t="s">
        <v>1644</v>
      </c>
      <c r="C53" s="88" t="s">
        <v>1645</v>
      </c>
      <c r="D53" s="89" t="s">
        <v>1416</v>
      </c>
      <c r="E53" s="88"/>
      <c r="F53" s="89" t="s">
        <v>1573</v>
      </c>
      <c r="G53" s="89" t="s">
        <v>131</v>
      </c>
      <c r="H53" s="91">
        <v>1026.4026240000003</v>
      </c>
      <c r="I53" s="103">
        <v>6014.5</v>
      </c>
      <c r="J53" s="91"/>
      <c r="K53" s="91">
        <v>228.41204753600002</v>
      </c>
      <c r="L53" s="92">
        <v>3.0520944081990995E-5</v>
      </c>
      <c r="M53" s="92">
        <f t="shared" si="0"/>
        <v>1.2328793006280186E-2</v>
      </c>
      <c r="N53" s="92">
        <f>K53/'סכום נכסי הקרן'!$C$42</f>
        <v>1.998386482539514E-3</v>
      </c>
    </row>
    <row r="54" spans="2:14">
      <c r="B54" s="86" t="s">
        <v>1646</v>
      </c>
      <c r="C54" s="88" t="s">
        <v>1647</v>
      </c>
      <c r="D54" s="89" t="s">
        <v>120</v>
      </c>
      <c r="E54" s="88"/>
      <c r="F54" s="89" t="s">
        <v>1573</v>
      </c>
      <c r="G54" s="89" t="s">
        <v>131</v>
      </c>
      <c r="H54" s="91">
        <v>14046.103334000001</v>
      </c>
      <c r="I54" s="103">
        <v>792</v>
      </c>
      <c r="J54" s="91"/>
      <c r="K54" s="91">
        <v>411.60701210200006</v>
      </c>
      <c r="L54" s="92">
        <v>1.6343479510917144E-5</v>
      </c>
      <c r="M54" s="92">
        <f t="shared" si="0"/>
        <v>2.2216943926038804E-2</v>
      </c>
      <c r="N54" s="92">
        <f>K54/'סכום נכסי הקרן'!$C$42</f>
        <v>3.6011668297552171E-3</v>
      </c>
    </row>
    <row r="55" spans="2:14">
      <c r="B55" s="86" t="s">
        <v>1648</v>
      </c>
      <c r="C55" s="88" t="s">
        <v>1649</v>
      </c>
      <c r="D55" s="89" t="s">
        <v>1650</v>
      </c>
      <c r="E55" s="88"/>
      <c r="F55" s="89" t="s">
        <v>1573</v>
      </c>
      <c r="G55" s="89" t="s">
        <v>136</v>
      </c>
      <c r="H55" s="91">
        <v>3408.5276740000008</v>
      </c>
      <c r="I55" s="103">
        <v>1929</v>
      </c>
      <c r="J55" s="91"/>
      <c r="K55" s="91">
        <v>31.046728038000005</v>
      </c>
      <c r="L55" s="92">
        <v>1.3288674317993328E-5</v>
      </c>
      <c r="M55" s="92">
        <f t="shared" si="0"/>
        <v>1.6757814994082098E-3</v>
      </c>
      <c r="N55" s="92">
        <f>K55/'סכום נכסי הקרן'!$C$42</f>
        <v>2.7162911198211245E-4</v>
      </c>
    </row>
    <row r="56" spans="2:14">
      <c r="B56" s="86" t="s">
        <v>1651</v>
      </c>
      <c r="C56" s="88" t="s">
        <v>1652</v>
      </c>
      <c r="D56" s="89" t="s">
        <v>28</v>
      </c>
      <c r="E56" s="88"/>
      <c r="F56" s="89" t="s">
        <v>1573</v>
      </c>
      <c r="G56" s="89" t="s">
        <v>133</v>
      </c>
      <c r="H56" s="91">
        <v>4975.596106</v>
      </c>
      <c r="I56" s="103">
        <v>2899</v>
      </c>
      <c r="J56" s="91"/>
      <c r="K56" s="91">
        <v>579.63861105500018</v>
      </c>
      <c r="L56" s="92">
        <v>2.0511128293415324E-5</v>
      </c>
      <c r="M56" s="92">
        <f t="shared" si="0"/>
        <v>3.1286635408399495E-2</v>
      </c>
      <c r="N56" s="92">
        <f>K56/'סכום נכסי הקרן'!$C$42</f>
        <v>5.0712822619731783E-3</v>
      </c>
    </row>
    <row r="57" spans="2:14">
      <c r="B57" s="86" t="s">
        <v>1653</v>
      </c>
      <c r="C57" s="88" t="s">
        <v>1654</v>
      </c>
      <c r="D57" s="89" t="s">
        <v>28</v>
      </c>
      <c r="E57" s="88"/>
      <c r="F57" s="89" t="s">
        <v>1573</v>
      </c>
      <c r="G57" s="89" t="s">
        <v>131</v>
      </c>
      <c r="H57" s="91">
        <v>469.27764000000008</v>
      </c>
      <c r="I57" s="103">
        <v>3805</v>
      </c>
      <c r="J57" s="91"/>
      <c r="K57" s="91">
        <v>66.067252531000008</v>
      </c>
      <c r="L57" s="92">
        <v>7.4868800255264853E-6</v>
      </c>
      <c r="M57" s="92">
        <f t="shared" si="0"/>
        <v>3.566053059525951E-3</v>
      </c>
      <c r="N57" s="92">
        <f>K57/'סכום נכסי הקרן'!$C$42</f>
        <v>5.7802513405369297E-4</v>
      </c>
    </row>
    <row r="58" spans="2:14">
      <c r="B58" s="86" t="s">
        <v>1655</v>
      </c>
      <c r="C58" s="88" t="s">
        <v>1656</v>
      </c>
      <c r="D58" s="89" t="s">
        <v>120</v>
      </c>
      <c r="E58" s="88"/>
      <c r="F58" s="89" t="s">
        <v>1573</v>
      </c>
      <c r="G58" s="89" t="s">
        <v>131</v>
      </c>
      <c r="H58" s="91">
        <v>4472.7701180000022</v>
      </c>
      <c r="I58" s="103">
        <v>483.55</v>
      </c>
      <c r="J58" s="91"/>
      <c r="K58" s="91">
        <v>80.023895717000002</v>
      </c>
      <c r="L58" s="92">
        <v>4.1393724368501577E-5</v>
      </c>
      <c r="M58" s="92">
        <f t="shared" si="0"/>
        <v>4.3193783186744857E-3</v>
      </c>
      <c r="N58" s="92">
        <f>K58/'סכום נכסי הקרן'!$C$42</f>
        <v>7.0013238446102433E-4</v>
      </c>
    </row>
    <row r="59" spans="2:14">
      <c r="B59" s="86" t="s">
        <v>1657</v>
      </c>
      <c r="C59" s="88" t="s">
        <v>1658</v>
      </c>
      <c r="D59" s="89" t="s">
        <v>120</v>
      </c>
      <c r="E59" s="88"/>
      <c r="F59" s="89" t="s">
        <v>1573</v>
      </c>
      <c r="G59" s="89" t="s">
        <v>131</v>
      </c>
      <c r="H59" s="91">
        <v>522.52227500000004</v>
      </c>
      <c r="I59" s="103">
        <v>3885.75</v>
      </c>
      <c r="J59" s="91"/>
      <c r="K59" s="91">
        <v>75.124464558000028</v>
      </c>
      <c r="L59" s="92">
        <v>5.2083924547894431E-6</v>
      </c>
      <c r="M59" s="92">
        <f t="shared" si="0"/>
        <v>4.054926100591244E-3</v>
      </c>
      <c r="N59" s="92">
        <f>K59/'סכום נכסי הקרן'!$C$42</f>
        <v>6.572670579342556E-4</v>
      </c>
    </row>
    <row r="60" spans="2:14">
      <c r="B60" s="86" t="s">
        <v>1659</v>
      </c>
      <c r="C60" s="88" t="s">
        <v>1660</v>
      </c>
      <c r="D60" s="89" t="s">
        <v>28</v>
      </c>
      <c r="E60" s="88"/>
      <c r="F60" s="89" t="s">
        <v>1573</v>
      </c>
      <c r="G60" s="89" t="s">
        <v>133</v>
      </c>
      <c r="H60" s="91">
        <v>3975.1169990000008</v>
      </c>
      <c r="I60" s="103">
        <v>658.2</v>
      </c>
      <c r="J60" s="91"/>
      <c r="K60" s="91">
        <v>105.14091844700002</v>
      </c>
      <c r="L60" s="92">
        <v>1.8835140498052227E-5</v>
      </c>
      <c r="M60" s="92">
        <f t="shared" si="0"/>
        <v>5.675097412797132E-3</v>
      </c>
      <c r="N60" s="92">
        <f>K60/'סכום נכסי הקרן'!$C$42</f>
        <v>9.1988225863243265E-4</v>
      </c>
    </row>
    <row r="61" spans="2:14">
      <c r="B61" s="86" t="s">
        <v>1661</v>
      </c>
      <c r="C61" s="88" t="s">
        <v>1662</v>
      </c>
      <c r="D61" s="89" t="s">
        <v>120</v>
      </c>
      <c r="E61" s="88"/>
      <c r="F61" s="89" t="s">
        <v>1573</v>
      </c>
      <c r="G61" s="89" t="s">
        <v>131</v>
      </c>
      <c r="H61" s="91">
        <v>6424.6123320000006</v>
      </c>
      <c r="I61" s="103">
        <v>1024</v>
      </c>
      <c r="J61" s="91"/>
      <c r="K61" s="91">
        <v>243.41571205300002</v>
      </c>
      <c r="L61" s="92">
        <v>2.7711402741129786E-5</v>
      </c>
      <c r="M61" s="92">
        <f t="shared" si="0"/>
        <v>1.313863240031044E-2</v>
      </c>
      <c r="N61" s="92">
        <f>K61/'סכום נכסי הקרן'!$C$42</f>
        <v>2.1296541660210735E-3</v>
      </c>
    </row>
    <row r="62" spans="2:14">
      <c r="B62" s="86" t="s">
        <v>1663</v>
      </c>
      <c r="C62" s="88" t="s">
        <v>1664</v>
      </c>
      <c r="D62" s="89" t="s">
        <v>1416</v>
      </c>
      <c r="E62" s="88"/>
      <c r="F62" s="89" t="s">
        <v>1573</v>
      </c>
      <c r="G62" s="89" t="s">
        <v>131</v>
      </c>
      <c r="H62" s="91">
        <v>211.17164800000003</v>
      </c>
      <c r="I62" s="103">
        <v>34591</v>
      </c>
      <c r="J62" s="91"/>
      <c r="K62" s="91">
        <v>270.271623858</v>
      </c>
      <c r="L62" s="92">
        <v>1.1507991716621255E-5</v>
      </c>
      <c r="M62" s="92">
        <f t="shared" si="0"/>
        <v>1.4588209956356717E-2</v>
      </c>
      <c r="N62" s="92">
        <f>K62/'סכום נכסי הקרן'!$C$42</f>
        <v>2.364617652870105E-3</v>
      </c>
    </row>
    <row r="63" spans="2:14">
      <c r="B63" s="86" t="s">
        <v>1665</v>
      </c>
      <c r="C63" s="88" t="s">
        <v>1666</v>
      </c>
      <c r="D63" s="89" t="s">
        <v>28</v>
      </c>
      <c r="E63" s="88"/>
      <c r="F63" s="89" t="s">
        <v>1573</v>
      </c>
      <c r="G63" s="89" t="s">
        <v>131</v>
      </c>
      <c r="H63" s="91">
        <v>1385.202716</v>
      </c>
      <c r="I63" s="103">
        <v>715.79</v>
      </c>
      <c r="J63" s="91"/>
      <c r="K63" s="91">
        <v>36.686027323000012</v>
      </c>
      <c r="L63" s="92">
        <v>3.7747975974501386E-6</v>
      </c>
      <c r="M63" s="92">
        <f t="shared" si="0"/>
        <v>1.9801689182647872E-3</v>
      </c>
      <c r="N63" s="92">
        <f>K63/'סכום נכסי הקרן'!$C$42</f>
        <v>3.2096757544631556E-4</v>
      </c>
    </row>
    <row r="64" spans="2:14">
      <c r="B64" s="86" t="s">
        <v>1667</v>
      </c>
      <c r="C64" s="88" t="s">
        <v>1668</v>
      </c>
      <c r="D64" s="89" t="s">
        <v>28</v>
      </c>
      <c r="E64" s="88"/>
      <c r="F64" s="89" t="s">
        <v>1573</v>
      </c>
      <c r="G64" s="89" t="s">
        <v>133</v>
      </c>
      <c r="H64" s="91">
        <v>107.19108699999998</v>
      </c>
      <c r="I64" s="103">
        <v>7477</v>
      </c>
      <c r="J64" s="91"/>
      <c r="K64" s="91">
        <v>32.206981535000011</v>
      </c>
      <c r="L64" s="92">
        <v>3.1573221502209123E-5</v>
      </c>
      <c r="M64" s="92">
        <f t="shared" si="0"/>
        <v>1.7384074657424561E-3</v>
      </c>
      <c r="N64" s="92">
        <f>K64/'סכום נכסי הקרן'!$C$42</f>
        <v>2.8178021797558493E-4</v>
      </c>
    </row>
    <row r="65" spans="2:14">
      <c r="B65" s="86" t="s">
        <v>1669</v>
      </c>
      <c r="C65" s="88" t="s">
        <v>1670</v>
      </c>
      <c r="D65" s="89" t="s">
        <v>28</v>
      </c>
      <c r="E65" s="88"/>
      <c r="F65" s="89" t="s">
        <v>1573</v>
      </c>
      <c r="G65" s="89" t="s">
        <v>133</v>
      </c>
      <c r="H65" s="91">
        <v>1081.8949830000001</v>
      </c>
      <c r="I65" s="103">
        <v>20830</v>
      </c>
      <c r="J65" s="91"/>
      <c r="K65" s="91">
        <v>905.60403639399999</v>
      </c>
      <c r="L65" s="92">
        <v>3.8385618875977015E-5</v>
      </c>
      <c r="M65" s="92">
        <f t="shared" si="0"/>
        <v>4.8880979925517008E-2</v>
      </c>
      <c r="N65" s="92">
        <f>K65/'סכום נכסי הקרן'!$C$42</f>
        <v>7.9231672951828765E-3</v>
      </c>
    </row>
    <row r="66" spans="2:14">
      <c r="B66" s="86" t="s">
        <v>1671</v>
      </c>
      <c r="C66" s="88" t="s">
        <v>1672</v>
      </c>
      <c r="D66" s="89" t="s">
        <v>28</v>
      </c>
      <c r="E66" s="88"/>
      <c r="F66" s="89" t="s">
        <v>1573</v>
      </c>
      <c r="G66" s="89" t="s">
        <v>133</v>
      </c>
      <c r="H66" s="91">
        <v>125.12187800000001</v>
      </c>
      <c r="I66" s="103">
        <v>5352.9</v>
      </c>
      <c r="J66" s="91"/>
      <c r="K66" s="91">
        <v>26.914502806000009</v>
      </c>
      <c r="L66" s="92">
        <v>2.4114208899304647E-5</v>
      </c>
      <c r="M66" s="92">
        <f t="shared" si="0"/>
        <v>1.4527400701568628E-3</v>
      </c>
      <c r="N66" s="92">
        <f>K66/'סכום נכסי הקרן'!$C$42</f>
        <v>2.3547610194819122E-4</v>
      </c>
    </row>
    <row r="67" spans="2:14">
      <c r="B67" s="86" t="s">
        <v>1673</v>
      </c>
      <c r="C67" s="88" t="s">
        <v>1674</v>
      </c>
      <c r="D67" s="89" t="s">
        <v>28</v>
      </c>
      <c r="E67" s="88"/>
      <c r="F67" s="89" t="s">
        <v>1573</v>
      </c>
      <c r="G67" s="89" t="s">
        <v>133</v>
      </c>
      <c r="H67" s="91">
        <v>546.92127100000016</v>
      </c>
      <c r="I67" s="103">
        <v>8269.7999999999993</v>
      </c>
      <c r="J67" s="91"/>
      <c r="K67" s="91">
        <v>181.75392270800003</v>
      </c>
      <c r="L67" s="92">
        <v>9.6858562953934933E-5</v>
      </c>
      <c r="M67" s="92">
        <f t="shared" si="0"/>
        <v>9.8103690909438854E-3</v>
      </c>
      <c r="N67" s="92">
        <f>K67/'סכום נכסי הקרן'!$C$42</f>
        <v>1.5901726121996811E-3</v>
      </c>
    </row>
    <row r="68" spans="2:14">
      <c r="B68" s="86" t="s">
        <v>1675</v>
      </c>
      <c r="C68" s="88" t="s">
        <v>1676</v>
      </c>
      <c r="D68" s="89" t="s">
        <v>28</v>
      </c>
      <c r="E68" s="88"/>
      <c r="F68" s="89" t="s">
        <v>1573</v>
      </c>
      <c r="G68" s="89" t="s">
        <v>133</v>
      </c>
      <c r="H68" s="91">
        <v>854.40315000000021</v>
      </c>
      <c r="I68" s="103">
        <v>2323.1999999999998</v>
      </c>
      <c r="J68" s="91"/>
      <c r="K68" s="91">
        <v>79.765191514000023</v>
      </c>
      <c r="L68" s="92">
        <v>2.9298177501654454E-5</v>
      </c>
      <c r="M68" s="92">
        <f t="shared" si="0"/>
        <v>4.3054144730584236E-3</v>
      </c>
      <c r="N68" s="92">
        <f>K68/'סכום נכסי הקרן'!$C$42</f>
        <v>6.9786897065326602E-4</v>
      </c>
    </row>
    <row r="69" spans="2:14">
      <c r="B69" s="86" t="s">
        <v>1677</v>
      </c>
      <c r="C69" s="88" t="s">
        <v>1678</v>
      </c>
      <c r="D69" s="89" t="s">
        <v>121</v>
      </c>
      <c r="E69" s="88"/>
      <c r="F69" s="89" t="s">
        <v>1573</v>
      </c>
      <c r="G69" s="89" t="s">
        <v>140</v>
      </c>
      <c r="H69" s="91">
        <v>4615.2092550000007</v>
      </c>
      <c r="I69" s="103">
        <v>241950</v>
      </c>
      <c r="J69" s="91"/>
      <c r="K69" s="91">
        <v>285.66137213800005</v>
      </c>
      <c r="L69" s="92">
        <v>5.7460753419216624E-7</v>
      </c>
      <c r="M69" s="92">
        <f t="shared" si="0"/>
        <v>1.5418888648700968E-2</v>
      </c>
      <c r="N69" s="92">
        <f>K69/'סכום נכסי הקרן'!$C$42</f>
        <v>2.4992631992158624E-3</v>
      </c>
    </row>
    <row r="70" spans="2:14">
      <c r="B70" s="86" t="s">
        <v>1679</v>
      </c>
      <c r="C70" s="88" t="s">
        <v>1680</v>
      </c>
      <c r="D70" s="89" t="s">
        <v>121</v>
      </c>
      <c r="E70" s="88"/>
      <c r="F70" s="89" t="s">
        <v>1573</v>
      </c>
      <c r="G70" s="89" t="s">
        <v>140</v>
      </c>
      <c r="H70" s="91">
        <v>12610.716000000004</v>
      </c>
      <c r="I70" s="103">
        <v>23390</v>
      </c>
      <c r="J70" s="91"/>
      <c r="K70" s="91">
        <v>75.457856057000015</v>
      </c>
      <c r="L70" s="92">
        <v>3.5128067685185378E-5</v>
      </c>
      <c r="M70" s="92">
        <f t="shared" si="0"/>
        <v>4.0729212756512485E-3</v>
      </c>
      <c r="N70" s="92">
        <f>K70/'סכום נכסי הקרן'!$C$42</f>
        <v>6.601839139940926E-4</v>
      </c>
    </row>
    <row r="71" spans="2:14">
      <c r="B71" s="86" t="s">
        <v>1681</v>
      </c>
      <c r="C71" s="88" t="s">
        <v>1682</v>
      </c>
      <c r="D71" s="89" t="s">
        <v>28</v>
      </c>
      <c r="E71" s="88"/>
      <c r="F71" s="89" t="s">
        <v>1573</v>
      </c>
      <c r="G71" s="89" t="s">
        <v>133</v>
      </c>
      <c r="H71" s="91">
        <v>64.766993000000014</v>
      </c>
      <c r="I71" s="103">
        <v>17672</v>
      </c>
      <c r="J71" s="91"/>
      <c r="K71" s="91">
        <v>45.994235682000003</v>
      </c>
      <c r="L71" s="92">
        <v>1.1742723778442574E-5</v>
      </c>
      <c r="M71" s="92">
        <f t="shared" si="0"/>
        <v>2.4825897640800708E-3</v>
      </c>
      <c r="N71" s="92">
        <f>K71/'סכום נכסי הקרן'!$C$42</f>
        <v>4.0240547665139592E-4</v>
      </c>
    </row>
    <row r="72" spans="2:14">
      <c r="B72" s="86" t="s">
        <v>1683</v>
      </c>
      <c r="C72" s="88" t="s">
        <v>1684</v>
      </c>
      <c r="D72" s="89" t="s">
        <v>1416</v>
      </c>
      <c r="E72" s="88"/>
      <c r="F72" s="89" t="s">
        <v>1573</v>
      </c>
      <c r="G72" s="89" t="s">
        <v>131</v>
      </c>
      <c r="H72" s="91">
        <v>663.43332000000009</v>
      </c>
      <c r="I72" s="103">
        <v>3600</v>
      </c>
      <c r="J72" s="91"/>
      <c r="K72" s="91">
        <v>88.369318224000011</v>
      </c>
      <c r="L72" s="92">
        <v>1.7667001365941599E-5</v>
      </c>
      <c r="M72" s="92">
        <f t="shared" si="0"/>
        <v>4.7698317327945911E-3</v>
      </c>
      <c r="N72" s="92">
        <f>K72/'סכום נכסי הקרן'!$C$42</f>
        <v>7.7314683229325314E-4</v>
      </c>
    </row>
    <row r="73" spans="2:14">
      <c r="B73" s="86" t="s">
        <v>1685</v>
      </c>
      <c r="C73" s="88" t="s">
        <v>1686</v>
      </c>
      <c r="D73" s="89" t="s">
        <v>28</v>
      </c>
      <c r="E73" s="88"/>
      <c r="F73" s="89" t="s">
        <v>1573</v>
      </c>
      <c r="G73" s="89" t="s">
        <v>133</v>
      </c>
      <c r="H73" s="91">
        <v>85.555482000000026</v>
      </c>
      <c r="I73" s="103">
        <v>22655</v>
      </c>
      <c r="J73" s="91"/>
      <c r="K73" s="91">
        <v>77.888957317000035</v>
      </c>
      <c r="L73" s="92">
        <v>7.1865167576648484E-5</v>
      </c>
      <c r="M73" s="92">
        <f t="shared" si="0"/>
        <v>4.2041426562009028E-3</v>
      </c>
      <c r="N73" s="92">
        <f>K73/'סכום נכסי הקרן'!$C$42</f>
        <v>6.814537198037144E-4</v>
      </c>
    </row>
    <row r="74" spans="2:14">
      <c r="B74" s="86" t="s">
        <v>1687</v>
      </c>
      <c r="C74" s="88" t="s">
        <v>1688</v>
      </c>
      <c r="D74" s="89" t="s">
        <v>28</v>
      </c>
      <c r="E74" s="88"/>
      <c r="F74" s="89" t="s">
        <v>1573</v>
      </c>
      <c r="G74" s="89" t="s">
        <v>133</v>
      </c>
      <c r="H74" s="91">
        <v>243.71579400000007</v>
      </c>
      <c r="I74" s="103">
        <v>19926</v>
      </c>
      <c r="J74" s="91"/>
      <c r="K74" s="91">
        <v>195.14964841699998</v>
      </c>
      <c r="L74" s="92">
        <v>7.9684745463462503E-5</v>
      </c>
      <c r="M74" s="92">
        <f t="shared" si="0"/>
        <v>1.0533418208609785E-2</v>
      </c>
      <c r="N74" s="92">
        <f>K74/'סכום נכסי הקרן'!$C$42</f>
        <v>1.7073723723237759E-3</v>
      </c>
    </row>
    <row r="75" spans="2:14">
      <c r="B75" s="86" t="s">
        <v>1689</v>
      </c>
      <c r="C75" s="88" t="s">
        <v>1690</v>
      </c>
      <c r="D75" s="89" t="s">
        <v>120</v>
      </c>
      <c r="E75" s="88"/>
      <c r="F75" s="89" t="s">
        <v>1573</v>
      </c>
      <c r="G75" s="89" t="s">
        <v>131</v>
      </c>
      <c r="H75" s="91">
        <v>1261.0716000000002</v>
      </c>
      <c r="I75" s="103">
        <v>3005.25</v>
      </c>
      <c r="J75" s="91"/>
      <c r="K75" s="91">
        <v>140.22391075800005</v>
      </c>
      <c r="L75" s="92">
        <v>6.6723365079365086E-5</v>
      </c>
      <c r="M75" s="92">
        <f t="shared" si="0"/>
        <v>7.5687407425127744E-3</v>
      </c>
      <c r="N75" s="92">
        <f>K75/'סכום נכסי הקרן'!$C$42</f>
        <v>1.226824814235986E-3</v>
      </c>
    </row>
    <row r="76" spans="2:14">
      <c r="B76" s="86" t="s">
        <v>1691</v>
      </c>
      <c r="C76" s="88" t="s">
        <v>1692</v>
      </c>
      <c r="D76" s="89" t="s">
        <v>1416</v>
      </c>
      <c r="E76" s="88"/>
      <c r="F76" s="89" t="s">
        <v>1573</v>
      </c>
      <c r="G76" s="89" t="s">
        <v>131</v>
      </c>
      <c r="H76" s="91">
        <v>338.00885900000003</v>
      </c>
      <c r="I76" s="103">
        <v>17386</v>
      </c>
      <c r="J76" s="91"/>
      <c r="K76" s="91">
        <v>217.43501483200001</v>
      </c>
      <c r="L76" s="92">
        <v>1.1781175031059052E-6</v>
      </c>
      <c r="M76" s="92">
        <f t="shared" ref="M76:M82" si="1">IFERROR(K76/$K$11,0)</f>
        <v>1.1736295519870436E-2</v>
      </c>
      <c r="N76" s="92">
        <f>K76/'סכום נכסי הקרן'!$C$42</f>
        <v>1.9023479678871274E-3</v>
      </c>
    </row>
    <row r="77" spans="2:14">
      <c r="B77" s="86" t="s">
        <v>1693</v>
      </c>
      <c r="C77" s="88" t="s">
        <v>1694</v>
      </c>
      <c r="D77" s="89" t="s">
        <v>1416</v>
      </c>
      <c r="E77" s="88"/>
      <c r="F77" s="89" t="s">
        <v>1573</v>
      </c>
      <c r="G77" s="89" t="s">
        <v>131</v>
      </c>
      <c r="H77" s="91">
        <v>197.38512000000003</v>
      </c>
      <c r="I77" s="103">
        <v>6544</v>
      </c>
      <c r="J77" s="91"/>
      <c r="K77" s="91">
        <v>47.792464335000005</v>
      </c>
      <c r="L77" s="92">
        <v>8.486975509231121E-7</v>
      </c>
      <c r="M77" s="92">
        <f t="shared" si="1"/>
        <v>2.5796511453861724E-3</v>
      </c>
      <c r="N77" s="92">
        <f>K77/'סכום נכסי הקרן'!$C$42</f>
        <v>4.1813825375941629E-4</v>
      </c>
    </row>
    <row r="78" spans="2:14">
      <c r="B78" s="86" t="s">
        <v>1695</v>
      </c>
      <c r="C78" s="88" t="s">
        <v>1696</v>
      </c>
      <c r="D78" s="89" t="s">
        <v>1416</v>
      </c>
      <c r="E78" s="88"/>
      <c r="F78" s="89" t="s">
        <v>1573</v>
      </c>
      <c r="G78" s="89" t="s">
        <v>131</v>
      </c>
      <c r="H78" s="91">
        <v>117.60863400000002</v>
      </c>
      <c r="I78" s="103">
        <v>15225</v>
      </c>
      <c r="J78" s="91"/>
      <c r="K78" s="91">
        <v>66.251883748000012</v>
      </c>
      <c r="L78" s="92">
        <v>1.9314339709761606E-6</v>
      </c>
      <c r="M78" s="92">
        <f t="shared" si="1"/>
        <v>3.5760187337600647E-3</v>
      </c>
      <c r="N78" s="92">
        <f>K78/'סכום נכסי הקרן'!$C$42</f>
        <v>5.7964048023305544E-4</v>
      </c>
    </row>
    <row r="79" spans="2:14">
      <c r="B79" s="86" t="s">
        <v>1697</v>
      </c>
      <c r="C79" s="88" t="s">
        <v>1698</v>
      </c>
      <c r="D79" s="89" t="s">
        <v>122</v>
      </c>
      <c r="E79" s="88"/>
      <c r="F79" s="89" t="s">
        <v>1573</v>
      </c>
      <c r="G79" s="89" t="s">
        <v>135</v>
      </c>
      <c r="H79" s="91">
        <v>713.97707000000014</v>
      </c>
      <c r="I79" s="103">
        <v>9007</v>
      </c>
      <c r="J79" s="91"/>
      <c r="K79" s="91">
        <v>157.66371439600002</v>
      </c>
      <c r="L79" s="92">
        <v>5.218463710518634E-6</v>
      </c>
      <c r="M79" s="92">
        <f t="shared" si="1"/>
        <v>8.5100734412146047E-3</v>
      </c>
      <c r="N79" s="92">
        <f>K79/'סכום נכסי הקרן'!$C$42</f>
        <v>1.3794063799821171E-3</v>
      </c>
    </row>
    <row r="80" spans="2:14">
      <c r="B80" s="93"/>
      <c r="C80" s="88"/>
      <c r="D80" s="88"/>
      <c r="E80" s="88"/>
      <c r="F80" s="88"/>
      <c r="G80" s="88"/>
      <c r="H80" s="91"/>
      <c r="I80" s="103"/>
      <c r="J80" s="88"/>
      <c r="K80" s="88"/>
      <c r="L80" s="88"/>
      <c r="M80" s="92"/>
      <c r="N80" s="88"/>
    </row>
    <row r="81" spans="2:14">
      <c r="B81" s="85" t="s">
        <v>226</v>
      </c>
      <c r="C81" s="80"/>
      <c r="D81" s="81"/>
      <c r="E81" s="80"/>
      <c r="F81" s="81"/>
      <c r="G81" s="81"/>
      <c r="H81" s="83"/>
      <c r="I81" s="101"/>
      <c r="J81" s="83"/>
      <c r="K81" s="83">
        <v>185.46373186599999</v>
      </c>
      <c r="L81" s="84"/>
      <c r="M81" s="84">
        <f t="shared" si="1"/>
        <v>1.0010610145192897E-2</v>
      </c>
      <c r="N81" s="84">
        <f>K81/'סכום נכסי הקרן'!$C$42</f>
        <v>1.6226298864727466E-3</v>
      </c>
    </row>
    <row r="82" spans="2:14">
      <c r="B82" s="86" t="s">
        <v>1699</v>
      </c>
      <c r="C82" s="88" t="s">
        <v>1700</v>
      </c>
      <c r="D82" s="89" t="s">
        <v>120</v>
      </c>
      <c r="E82" s="88"/>
      <c r="F82" s="89" t="s">
        <v>1601</v>
      </c>
      <c r="G82" s="89" t="s">
        <v>131</v>
      </c>
      <c r="H82" s="91">
        <v>557.38166300000012</v>
      </c>
      <c r="I82" s="103">
        <v>8993</v>
      </c>
      <c r="J82" s="91"/>
      <c r="K82" s="91">
        <v>185.46373186599999</v>
      </c>
      <c r="L82" s="92">
        <v>1.5636958777976639E-5</v>
      </c>
      <c r="M82" s="92">
        <f t="shared" si="1"/>
        <v>1.0010610145192897E-2</v>
      </c>
      <c r="N82" s="92">
        <f>K82/'סכום נכסי הקרן'!$C$42</f>
        <v>1.6226298864727466E-3</v>
      </c>
    </row>
    <row r="83" spans="2:14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110" t="s">
        <v>220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110" t="s">
        <v>111</v>
      </c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110" t="s">
        <v>203</v>
      </c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110" t="s">
        <v>211</v>
      </c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110" t="s">
        <v>218</v>
      </c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11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11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2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  <row r="301" spans="2:14"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</row>
    <row r="302" spans="2:14">
      <c r="B302" s="94"/>
      <c r="C302" s="94"/>
      <c r="D302" s="94"/>
      <c r="E302" s="94"/>
      <c r="F302" s="94"/>
      <c r="G302" s="94"/>
      <c r="H302" s="95"/>
      <c r="I302" s="95"/>
      <c r="J302" s="95"/>
      <c r="K302" s="95"/>
      <c r="L302" s="95"/>
      <c r="M302" s="95"/>
      <c r="N302" s="95"/>
    </row>
    <row r="303" spans="2:14">
      <c r="B303" s="94"/>
      <c r="C303" s="94"/>
      <c r="D303" s="94"/>
      <c r="E303" s="94"/>
      <c r="F303" s="94"/>
      <c r="G303" s="94"/>
      <c r="H303" s="95"/>
      <c r="I303" s="95"/>
      <c r="J303" s="95"/>
      <c r="K303" s="95"/>
      <c r="L303" s="95"/>
      <c r="M303" s="95"/>
      <c r="N303" s="95"/>
    </row>
    <row r="304" spans="2:14">
      <c r="B304" s="94"/>
      <c r="C304" s="94"/>
      <c r="D304" s="94"/>
      <c r="E304" s="94"/>
      <c r="F304" s="94"/>
      <c r="G304" s="94"/>
      <c r="H304" s="95"/>
      <c r="I304" s="95"/>
      <c r="J304" s="95"/>
      <c r="K304" s="95"/>
      <c r="L304" s="95"/>
      <c r="M304" s="95"/>
      <c r="N304" s="95"/>
    </row>
    <row r="305" spans="2:14">
      <c r="B305" s="94"/>
      <c r="C305" s="94"/>
      <c r="D305" s="94"/>
      <c r="E305" s="94"/>
      <c r="F305" s="94"/>
      <c r="G305" s="94"/>
      <c r="H305" s="95"/>
      <c r="I305" s="95"/>
      <c r="J305" s="95"/>
      <c r="K305" s="95"/>
      <c r="L305" s="95"/>
      <c r="M305" s="95"/>
      <c r="N305" s="95"/>
    </row>
    <row r="306" spans="2:14">
      <c r="B306" s="94"/>
      <c r="C306" s="94"/>
      <c r="D306" s="94"/>
      <c r="E306" s="94"/>
      <c r="F306" s="94"/>
      <c r="G306" s="94"/>
      <c r="H306" s="95"/>
      <c r="I306" s="95"/>
      <c r="J306" s="95"/>
      <c r="K306" s="95"/>
      <c r="L306" s="95"/>
      <c r="M306" s="95"/>
      <c r="N306" s="95"/>
    </row>
    <row r="307" spans="2:14">
      <c r="B307" s="94"/>
      <c r="C307" s="94"/>
      <c r="D307" s="94"/>
      <c r="E307" s="94"/>
      <c r="F307" s="94"/>
      <c r="G307" s="94"/>
      <c r="H307" s="95"/>
      <c r="I307" s="95"/>
      <c r="J307" s="95"/>
      <c r="K307" s="95"/>
      <c r="L307" s="95"/>
      <c r="M307" s="95"/>
      <c r="N307" s="95"/>
    </row>
    <row r="308" spans="2:14">
      <c r="B308" s="94"/>
      <c r="C308" s="94"/>
      <c r="D308" s="94"/>
      <c r="E308" s="94"/>
      <c r="F308" s="94"/>
      <c r="G308" s="94"/>
      <c r="H308" s="95"/>
      <c r="I308" s="95"/>
      <c r="J308" s="95"/>
      <c r="K308" s="95"/>
      <c r="L308" s="95"/>
      <c r="M308" s="95"/>
      <c r="N308" s="95"/>
    </row>
    <row r="309" spans="2:14">
      <c r="B309" s="94"/>
      <c r="C309" s="94"/>
      <c r="D309" s="94"/>
      <c r="E309" s="94"/>
      <c r="F309" s="94"/>
      <c r="G309" s="94"/>
      <c r="H309" s="95"/>
      <c r="I309" s="95"/>
      <c r="J309" s="95"/>
      <c r="K309" s="95"/>
      <c r="L309" s="95"/>
      <c r="M309" s="95"/>
      <c r="N309" s="95"/>
    </row>
    <row r="310" spans="2:14">
      <c r="B310" s="94"/>
      <c r="C310" s="94"/>
      <c r="D310" s="94"/>
      <c r="E310" s="94"/>
      <c r="F310" s="94"/>
      <c r="G310" s="94"/>
      <c r="H310" s="95"/>
      <c r="I310" s="95"/>
      <c r="J310" s="95"/>
      <c r="K310" s="95"/>
      <c r="L310" s="95"/>
      <c r="M310" s="95"/>
      <c r="N310" s="95"/>
    </row>
    <row r="311" spans="2:14">
      <c r="B311" s="94"/>
      <c r="C311" s="94"/>
      <c r="D311" s="94"/>
      <c r="E311" s="94"/>
      <c r="F311" s="94"/>
      <c r="G311" s="94"/>
      <c r="H311" s="95"/>
      <c r="I311" s="95"/>
      <c r="J311" s="95"/>
      <c r="K311" s="95"/>
      <c r="L311" s="95"/>
      <c r="M311" s="95"/>
      <c r="N311" s="95"/>
    </row>
    <row r="312" spans="2:14">
      <c r="B312" s="94"/>
      <c r="C312" s="94"/>
      <c r="D312" s="94"/>
      <c r="E312" s="94"/>
      <c r="F312" s="94"/>
      <c r="G312" s="94"/>
      <c r="H312" s="95"/>
      <c r="I312" s="95"/>
      <c r="J312" s="95"/>
      <c r="K312" s="95"/>
      <c r="L312" s="95"/>
      <c r="M312" s="95"/>
      <c r="N312" s="95"/>
    </row>
    <row r="313" spans="2:14">
      <c r="B313" s="94"/>
      <c r="C313" s="94"/>
      <c r="D313" s="94"/>
      <c r="E313" s="94"/>
      <c r="F313" s="94"/>
      <c r="G313" s="94"/>
      <c r="H313" s="95"/>
      <c r="I313" s="95"/>
      <c r="J313" s="95"/>
      <c r="K313" s="95"/>
      <c r="L313" s="95"/>
      <c r="M313" s="95"/>
      <c r="N313" s="95"/>
    </row>
    <row r="314" spans="2:14">
      <c r="B314" s="94"/>
      <c r="C314" s="94"/>
      <c r="D314" s="94"/>
      <c r="E314" s="94"/>
      <c r="F314" s="94"/>
      <c r="G314" s="94"/>
      <c r="H314" s="95"/>
      <c r="I314" s="95"/>
      <c r="J314" s="95"/>
      <c r="K314" s="95"/>
      <c r="L314" s="95"/>
      <c r="M314" s="95"/>
      <c r="N314" s="95"/>
    </row>
    <row r="315" spans="2:14">
      <c r="B315" s="94"/>
      <c r="C315" s="94"/>
      <c r="D315" s="94"/>
      <c r="E315" s="94"/>
      <c r="F315" s="94"/>
      <c r="G315" s="94"/>
      <c r="H315" s="95"/>
      <c r="I315" s="95"/>
      <c r="J315" s="95"/>
      <c r="K315" s="95"/>
      <c r="L315" s="95"/>
      <c r="M315" s="95"/>
      <c r="N315" s="95"/>
    </row>
    <row r="316" spans="2:14">
      <c r="B316" s="94"/>
      <c r="C316" s="94"/>
      <c r="D316" s="94"/>
      <c r="E316" s="94"/>
      <c r="F316" s="94"/>
      <c r="G316" s="94"/>
      <c r="H316" s="95"/>
      <c r="I316" s="95"/>
      <c r="J316" s="95"/>
      <c r="K316" s="95"/>
      <c r="L316" s="95"/>
      <c r="M316" s="95"/>
      <c r="N316" s="95"/>
    </row>
    <row r="317" spans="2:14">
      <c r="B317" s="94"/>
      <c r="C317" s="94"/>
      <c r="D317" s="94"/>
      <c r="E317" s="94"/>
      <c r="F317" s="94"/>
      <c r="G317" s="94"/>
      <c r="H317" s="95"/>
      <c r="I317" s="95"/>
      <c r="J317" s="95"/>
      <c r="K317" s="95"/>
      <c r="L317" s="95"/>
      <c r="M317" s="95"/>
      <c r="N317" s="95"/>
    </row>
    <row r="318" spans="2:14">
      <c r="B318" s="94"/>
      <c r="C318" s="94"/>
      <c r="D318" s="94"/>
      <c r="E318" s="94"/>
      <c r="F318" s="94"/>
      <c r="G318" s="94"/>
      <c r="H318" s="95"/>
      <c r="I318" s="95"/>
      <c r="J318" s="95"/>
      <c r="K318" s="95"/>
      <c r="L318" s="95"/>
      <c r="M318" s="95"/>
      <c r="N318" s="95"/>
    </row>
    <row r="319" spans="2:14">
      <c r="B319" s="94"/>
      <c r="C319" s="94"/>
      <c r="D319" s="94"/>
      <c r="E319" s="94"/>
      <c r="F319" s="94"/>
      <c r="G319" s="94"/>
      <c r="H319" s="95"/>
      <c r="I319" s="95"/>
      <c r="J319" s="95"/>
      <c r="K319" s="95"/>
      <c r="L319" s="95"/>
      <c r="M319" s="95"/>
      <c r="N319" s="95"/>
    </row>
    <row r="320" spans="2:14">
      <c r="B320" s="94"/>
      <c r="C320" s="94"/>
      <c r="D320" s="94"/>
      <c r="E320" s="94"/>
      <c r="F320" s="94"/>
      <c r="G320" s="94"/>
      <c r="H320" s="95"/>
      <c r="I320" s="95"/>
      <c r="J320" s="95"/>
      <c r="K320" s="95"/>
      <c r="L320" s="95"/>
      <c r="M320" s="95"/>
      <c r="N320" s="95"/>
    </row>
    <row r="321" spans="2:14">
      <c r="B321" s="94"/>
      <c r="C321" s="94"/>
      <c r="D321" s="94"/>
      <c r="E321" s="94"/>
      <c r="F321" s="94"/>
      <c r="G321" s="94"/>
      <c r="H321" s="95"/>
      <c r="I321" s="95"/>
      <c r="J321" s="95"/>
      <c r="K321" s="95"/>
      <c r="L321" s="95"/>
      <c r="M321" s="95"/>
      <c r="N321" s="95"/>
    </row>
    <row r="322" spans="2:14">
      <c r="B322" s="94"/>
      <c r="C322" s="94"/>
      <c r="D322" s="94"/>
      <c r="E322" s="94"/>
      <c r="F322" s="94"/>
      <c r="G322" s="94"/>
      <c r="H322" s="95"/>
      <c r="I322" s="95"/>
      <c r="J322" s="95"/>
      <c r="K322" s="95"/>
      <c r="L322" s="95"/>
      <c r="M322" s="95"/>
      <c r="N322" s="95"/>
    </row>
    <row r="323" spans="2:14">
      <c r="B323" s="94"/>
      <c r="C323" s="94"/>
      <c r="D323" s="94"/>
      <c r="E323" s="94"/>
      <c r="F323" s="94"/>
      <c r="G323" s="94"/>
      <c r="H323" s="95"/>
      <c r="I323" s="95"/>
      <c r="J323" s="95"/>
      <c r="K323" s="95"/>
      <c r="L323" s="95"/>
      <c r="M323" s="95"/>
      <c r="N323" s="95"/>
    </row>
    <row r="324" spans="2:14">
      <c r="B324" s="94"/>
      <c r="C324" s="94"/>
      <c r="D324" s="94"/>
      <c r="E324" s="94"/>
      <c r="F324" s="94"/>
      <c r="G324" s="94"/>
      <c r="H324" s="95"/>
      <c r="I324" s="95"/>
      <c r="J324" s="95"/>
      <c r="K324" s="95"/>
      <c r="L324" s="95"/>
      <c r="M324" s="95"/>
      <c r="N324" s="95"/>
    </row>
    <row r="325" spans="2:14">
      <c r="B325" s="94"/>
      <c r="C325" s="94"/>
      <c r="D325" s="94"/>
      <c r="E325" s="94"/>
      <c r="F325" s="94"/>
      <c r="G325" s="94"/>
      <c r="H325" s="95"/>
      <c r="I325" s="95"/>
      <c r="J325" s="95"/>
      <c r="K325" s="95"/>
      <c r="L325" s="95"/>
      <c r="M325" s="95"/>
      <c r="N325" s="95"/>
    </row>
    <row r="326" spans="2:14">
      <c r="B326" s="94"/>
      <c r="C326" s="94"/>
      <c r="D326" s="94"/>
      <c r="E326" s="94"/>
      <c r="F326" s="94"/>
      <c r="G326" s="94"/>
      <c r="H326" s="95"/>
      <c r="I326" s="95"/>
      <c r="J326" s="95"/>
      <c r="K326" s="95"/>
      <c r="L326" s="95"/>
      <c r="M326" s="95"/>
      <c r="N326" s="95"/>
    </row>
    <row r="327" spans="2:14">
      <c r="B327" s="94"/>
      <c r="C327" s="94"/>
      <c r="D327" s="94"/>
      <c r="E327" s="94"/>
      <c r="F327" s="94"/>
      <c r="G327" s="94"/>
      <c r="H327" s="95"/>
      <c r="I327" s="95"/>
      <c r="J327" s="95"/>
      <c r="K327" s="95"/>
      <c r="L327" s="95"/>
      <c r="M327" s="95"/>
      <c r="N327" s="95"/>
    </row>
    <row r="328" spans="2:14">
      <c r="B328" s="94"/>
      <c r="C328" s="94"/>
      <c r="D328" s="94"/>
      <c r="E328" s="94"/>
      <c r="F328" s="94"/>
      <c r="G328" s="94"/>
      <c r="H328" s="95"/>
      <c r="I328" s="95"/>
      <c r="J328" s="95"/>
      <c r="K328" s="95"/>
      <c r="L328" s="95"/>
      <c r="M328" s="95"/>
      <c r="N328" s="95"/>
    </row>
    <row r="329" spans="2:14">
      <c r="B329" s="94"/>
      <c r="C329" s="94"/>
      <c r="D329" s="94"/>
      <c r="E329" s="94"/>
      <c r="F329" s="94"/>
      <c r="G329" s="94"/>
      <c r="H329" s="95"/>
      <c r="I329" s="95"/>
      <c r="J329" s="95"/>
      <c r="K329" s="95"/>
      <c r="L329" s="95"/>
      <c r="M329" s="95"/>
      <c r="N329" s="95"/>
    </row>
    <row r="330" spans="2:14">
      <c r="B330" s="94"/>
      <c r="C330" s="94"/>
      <c r="D330" s="94"/>
      <c r="E330" s="94"/>
      <c r="F330" s="94"/>
      <c r="G330" s="94"/>
      <c r="H330" s="95"/>
      <c r="I330" s="95"/>
      <c r="J330" s="95"/>
      <c r="K330" s="95"/>
      <c r="L330" s="95"/>
      <c r="M330" s="95"/>
      <c r="N330" s="95"/>
    </row>
    <row r="331" spans="2:14">
      <c r="B331" s="94"/>
      <c r="C331" s="94"/>
      <c r="D331" s="94"/>
      <c r="E331" s="94"/>
      <c r="F331" s="94"/>
      <c r="G331" s="94"/>
      <c r="H331" s="95"/>
      <c r="I331" s="95"/>
      <c r="J331" s="95"/>
      <c r="K331" s="95"/>
      <c r="L331" s="95"/>
      <c r="M331" s="95"/>
      <c r="N331" s="95"/>
    </row>
    <row r="332" spans="2:14">
      <c r="B332" s="94"/>
      <c r="C332" s="94"/>
      <c r="D332" s="94"/>
      <c r="E332" s="94"/>
      <c r="F332" s="94"/>
      <c r="G332" s="94"/>
      <c r="H332" s="95"/>
      <c r="I332" s="95"/>
      <c r="J332" s="95"/>
      <c r="K332" s="95"/>
      <c r="L332" s="95"/>
      <c r="M332" s="95"/>
      <c r="N332" s="95"/>
    </row>
    <row r="333" spans="2:14">
      <c r="B333" s="94"/>
      <c r="C333" s="94"/>
      <c r="D333" s="94"/>
      <c r="E333" s="94"/>
      <c r="F333" s="94"/>
      <c r="G333" s="94"/>
      <c r="H333" s="95"/>
      <c r="I333" s="95"/>
      <c r="J333" s="95"/>
      <c r="K333" s="95"/>
      <c r="L333" s="95"/>
      <c r="M333" s="95"/>
      <c r="N333" s="95"/>
    </row>
    <row r="334" spans="2:14">
      <c r="B334" s="94"/>
      <c r="C334" s="94"/>
      <c r="D334" s="94"/>
      <c r="E334" s="94"/>
      <c r="F334" s="94"/>
      <c r="G334" s="94"/>
      <c r="H334" s="95"/>
      <c r="I334" s="95"/>
      <c r="J334" s="95"/>
      <c r="K334" s="95"/>
      <c r="L334" s="95"/>
      <c r="M334" s="95"/>
      <c r="N334" s="95"/>
    </row>
    <row r="335" spans="2:14">
      <c r="B335" s="94"/>
      <c r="C335" s="94"/>
      <c r="D335" s="94"/>
      <c r="E335" s="94"/>
      <c r="F335" s="94"/>
      <c r="G335" s="94"/>
      <c r="H335" s="95"/>
      <c r="I335" s="95"/>
      <c r="J335" s="95"/>
      <c r="K335" s="95"/>
      <c r="L335" s="95"/>
      <c r="M335" s="95"/>
      <c r="N335" s="95"/>
    </row>
    <row r="336" spans="2:14">
      <c r="B336" s="94"/>
      <c r="C336" s="94"/>
      <c r="D336" s="94"/>
      <c r="E336" s="94"/>
      <c r="F336" s="94"/>
      <c r="G336" s="94"/>
      <c r="H336" s="95"/>
      <c r="I336" s="95"/>
      <c r="J336" s="95"/>
      <c r="K336" s="95"/>
      <c r="L336" s="95"/>
      <c r="M336" s="95"/>
      <c r="N336" s="95"/>
    </row>
    <row r="337" spans="2:14">
      <c r="B337" s="94"/>
      <c r="C337" s="94"/>
      <c r="D337" s="94"/>
      <c r="E337" s="94"/>
      <c r="F337" s="94"/>
      <c r="G337" s="94"/>
      <c r="H337" s="95"/>
      <c r="I337" s="95"/>
      <c r="J337" s="95"/>
      <c r="K337" s="95"/>
      <c r="L337" s="95"/>
      <c r="M337" s="95"/>
      <c r="N337" s="95"/>
    </row>
    <row r="338" spans="2:14">
      <c r="B338" s="94"/>
      <c r="C338" s="94"/>
      <c r="D338" s="94"/>
      <c r="E338" s="94"/>
      <c r="F338" s="94"/>
      <c r="G338" s="94"/>
      <c r="H338" s="95"/>
      <c r="I338" s="95"/>
      <c r="J338" s="95"/>
      <c r="K338" s="95"/>
      <c r="L338" s="95"/>
      <c r="M338" s="95"/>
      <c r="N338" s="95"/>
    </row>
    <row r="339" spans="2:14">
      <c r="B339" s="94"/>
      <c r="C339" s="94"/>
      <c r="D339" s="94"/>
      <c r="E339" s="94"/>
      <c r="F339" s="94"/>
      <c r="G339" s="94"/>
      <c r="H339" s="95"/>
      <c r="I339" s="95"/>
      <c r="J339" s="95"/>
      <c r="K339" s="95"/>
      <c r="L339" s="95"/>
      <c r="M339" s="95"/>
      <c r="N339" s="95"/>
    </row>
    <row r="340" spans="2:14">
      <c r="B340" s="94"/>
      <c r="C340" s="94"/>
      <c r="D340" s="94"/>
      <c r="E340" s="94"/>
      <c r="F340" s="94"/>
      <c r="G340" s="94"/>
      <c r="H340" s="95"/>
      <c r="I340" s="95"/>
      <c r="J340" s="95"/>
      <c r="K340" s="95"/>
      <c r="L340" s="95"/>
      <c r="M340" s="95"/>
      <c r="N340" s="95"/>
    </row>
    <row r="341" spans="2:14">
      <c r="B341" s="94"/>
      <c r="C341" s="94"/>
      <c r="D341" s="94"/>
      <c r="E341" s="94"/>
      <c r="F341" s="94"/>
      <c r="G341" s="94"/>
      <c r="H341" s="95"/>
      <c r="I341" s="95"/>
      <c r="J341" s="95"/>
      <c r="K341" s="95"/>
      <c r="L341" s="95"/>
      <c r="M341" s="95"/>
      <c r="N341" s="95"/>
    </row>
    <row r="342" spans="2:14">
      <c r="B342" s="94"/>
      <c r="C342" s="94"/>
      <c r="D342" s="94"/>
      <c r="E342" s="94"/>
      <c r="F342" s="94"/>
      <c r="G342" s="94"/>
      <c r="H342" s="95"/>
      <c r="I342" s="95"/>
      <c r="J342" s="95"/>
      <c r="K342" s="95"/>
      <c r="L342" s="95"/>
      <c r="M342" s="95"/>
      <c r="N342" s="95"/>
    </row>
    <row r="343" spans="2:14">
      <c r="B343" s="94"/>
      <c r="C343" s="94"/>
      <c r="D343" s="94"/>
      <c r="E343" s="94"/>
      <c r="F343" s="94"/>
      <c r="G343" s="94"/>
      <c r="H343" s="95"/>
      <c r="I343" s="95"/>
      <c r="J343" s="95"/>
      <c r="K343" s="95"/>
      <c r="L343" s="95"/>
      <c r="M343" s="95"/>
      <c r="N343" s="95"/>
    </row>
    <row r="344" spans="2:14">
      <c r="B344" s="94"/>
      <c r="C344" s="94"/>
      <c r="D344" s="94"/>
      <c r="E344" s="94"/>
      <c r="F344" s="94"/>
      <c r="G344" s="94"/>
      <c r="H344" s="95"/>
      <c r="I344" s="95"/>
      <c r="J344" s="95"/>
      <c r="K344" s="95"/>
      <c r="L344" s="95"/>
      <c r="M344" s="95"/>
      <c r="N344" s="95"/>
    </row>
    <row r="345" spans="2:14">
      <c r="B345" s="94"/>
      <c r="C345" s="94"/>
      <c r="D345" s="94"/>
      <c r="E345" s="94"/>
      <c r="F345" s="94"/>
      <c r="G345" s="94"/>
      <c r="H345" s="95"/>
      <c r="I345" s="95"/>
      <c r="J345" s="95"/>
      <c r="K345" s="95"/>
      <c r="L345" s="95"/>
      <c r="M345" s="95"/>
      <c r="N345" s="95"/>
    </row>
    <row r="346" spans="2:14">
      <c r="B346" s="94"/>
      <c r="C346" s="94"/>
      <c r="D346" s="94"/>
      <c r="E346" s="94"/>
      <c r="F346" s="94"/>
      <c r="G346" s="94"/>
      <c r="H346" s="95"/>
      <c r="I346" s="95"/>
      <c r="J346" s="95"/>
      <c r="K346" s="95"/>
      <c r="L346" s="95"/>
      <c r="M346" s="95"/>
      <c r="N346" s="95"/>
    </row>
    <row r="347" spans="2:14"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</row>
    <row r="348" spans="2:14"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</row>
    <row r="349" spans="2:14"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</row>
    <row r="350" spans="2:14"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</row>
    <row r="351" spans="2:14"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</row>
    <row r="352" spans="2:14"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</row>
    <row r="353" spans="2:14">
      <c r="B353" s="94"/>
      <c r="C353" s="94"/>
      <c r="D353" s="94"/>
      <c r="E353" s="94"/>
      <c r="F353" s="94"/>
      <c r="G353" s="94"/>
      <c r="H353" s="95"/>
      <c r="I353" s="95"/>
      <c r="J353" s="95"/>
      <c r="K353" s="95"/>
      <c r="L353" s="95"/>
      <c r="M353" s="95"/>
      <c r="N353" s="95"/>
    </row>
    <row r="354" spans="2:14">
      <c r="B354" s="94"/>
      <c r="C354" s="94"/>
      <c r="D354" s="94"/>
      <c r="E354" s="94"/>
      <c r="F354" s="94"/>
      <c r="G354" s="94"/>
      <c r="H354" s="95"/>
      <c r="I354" s="95"/>
      <c r="J354" s="95"/>
      <c r="K354" s="95"/>
      <c r="L354" s="95"/>
      <c r="M354" s="95"/>
      <c r="N354" s="95"/>
    </row>
    <row r="355" spans="2:14">
      <c r="B355" s="94"/>
      <c r="C355" s="94"/>
      <c r="D355" s="94"/>
      <c r="E355" s="94"/>
      <c r="F355" s="94"/>
      <c r="G355" s="94"/>
      <c r="H355" s="95"/>
      <c r="I355" s="95"/>
      <c r="J355" s="95"/>
      <c r="K355" s="95"/>
      <c r="L355" s="95"/>
      <c r="M355" s="95"/>
      <c r="N355" s="95"/>
    </row>
    <row r="356" spans="2:14">
      <c r="B356" s="94"/>
      <c r="C356" s="94"/>
      <c r="D356" s="94"/>
      <c r="E356" s="94"/>
      <c r="F356" s="94"/>
      <c r="G356" s="94"/>
      <c r="H356" s="95"/>
      <c r="I356" s="95"/>
      <c r="J356" s="95"/>
      <c r="K356" s="95"/>
      <c r="L356" s="95"/>
      <c r="M356" s="95"/>
      <c r="N356" s="95"/>
    </row>
    <row r="357" spans="2:14">
      <c r="B357" s="94"/>
      <c r="C357" s="94"/>
      <c r="D357" s="94"/>
      <c r="E357" s="94"/>
      <c r="F357" s="94"/>
      <c r="G357" s="94"/>
      <c r="H357" s="95"/>
      <c r="I357" s="95"/>
      <c r="J357" s="95"/>
      <c r="K357" s="95"/>
      <c r="L357" s="95"/>
      <c r="M357" s="95"/>
      <c r="N357" s="95"/>
    </row>
    <row r="358" spans="2:14">
      <c r="B358" s="94"/>
      <c r="C358" s="94"/>
      <c r="D358" s="94"/>
      <c r="E358" s="94"/>
      <c r="F358" s="94"/>
      <c r="G358" s="94"/>
      <c r="H358" s="95"/>
      <c r="I358" s="95"/>
      <c r="J358" s="95"/>
      <c r="K358" s="95"/>
      <c r="L358" s="95"/>
      <c r="M358" s="95"/>
      <c r="N358" s="95"/>
    </row>
    <row r="359" spans="2:14">
      <c r="B359" s="94"/>
      <c r="C359" s="94"/>
      <c r="D359" s="94"/>
      <c r="E359" s="94"/>
      <c r="F359" s="94"/>
      <c r="G359" s="94"/>
      <c r="H359" s="95"/>
      <c r="I359" s="95"/>
      <c r="J359" s="95"/>
      <c r="K359" s="95"/>
      <c r="L359" s="95"/>
      <c r="M359" s="95"/>
      <c r="N359" s="95"/>
    </row>
    <row r="360" spans="2:14">
      <c r="B360" s="94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</row>
    <row r="361" spans="2:14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</row>
    <row r="362" spans="2:14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</row>
    <row r="363" spans="2:14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</row>
    <row r="364" spans="2:14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</row>
    <row r="365" spans="2:14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</row>
    <row r="366" spans="2:14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</row>
    <row r="367" spans="2:14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</row>
    <row r="368" spans="2:14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</row>
    <row r="369" spans="2:14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</row>
    <row r="370" spans="2:14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</row>
    <row r="371" spans="2:14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</row>
    <row r="372" spans="2:14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</row>
    <row r="373" spans="2:14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</row>
    <row r="374" spans="2:14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</row>
    <row r="375" spans="2:14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</row>
    <row r="376" spans="2:14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</row>
    <row r="377" spans="2:14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</row>
    <row r="378" spans="2:14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</row>
    <row r="379" spans="2:14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</row>
    <row r="380" spans="2:14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</row>
    <row r="381" spans="2:14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</row>
    <row r="382" spans="2:14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</row>
    <row r="383" spans="2:14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</row>
    <row r="384" spans="2:14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</row>
    <row r="385" spans="2:14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</row>
    <row r="386" spans="2:14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</row>
    <row r="387" spans="2:14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</row>
    <row r="388" spans="2:14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</row>
    <row r="389" spans="2:14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</row>
    <row r="390" spans="2:14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</row>
    <row r="391" spans="2:14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</row>
    <row r="392" spans="2:14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</row>
    <row r="393" spans="2:14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</row>
    <row r="394" spans="2:14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</row>
    <row r="395" spans="2:14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</row>
    <row r="396" spans="2:14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</row>
    <row r="397" spans="2:14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</row>
    <row r="398" spans="2:14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</row>
    <row r="399" spans="2:14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</row>
    <row r="400" spans="2:14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</row>
    <row r="401" spans="2:14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</row>
    <row r="402" spans="2:14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</row>
    <row r="403" spans="2:14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</row>
    <row r="404" spans="2:14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</row>
    <row r="405" spans="2:14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</row>
    <row r="406" spans="2:14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</row>
    <row r="407" spans="2:14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</row>
    <row r="408" spans="2:14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</row>
    <row r="409" spans="2:14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</row>
    <row r="410" spans="2:14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</row>
    <row r="411" spans="2:14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</row>
    <row r="412" spans="2:14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</row>
    <row r="413" spans="2:14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</row>
    <row r="414" spans="2:14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</row>
    <row r="415" spans="2:14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</row>
    <row r="416" spans="2:14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</row>
    <row r="417" spans="2:14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</row>
    <row r="418" spans="2:14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</row>
    <row r="419" spans="2:14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</row>
    <row r="420" spans="2:14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</row>
    <row r="421" spans="2:14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</row>
    <row r="422" spans="2:14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</row>
    <row r="423" spans="2:14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</row>
    <row r="424" spans="2:14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</row>
    <row r="425" spans="2:14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</row>
    <row r="426" spans="2:14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</row>
    <row r="427" spans="2:14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</row>
    <row r="428" spans="2:14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</row>
    <row r="429" spans="2:14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</row>
    <row r="430" spans="2:14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</row>
    <row r="431" spans="2:14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</row>
    <row r="432" spans="2:14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</row>
    <row r="433" spans="2:14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</row>
    <row r="434" spans="2:14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</row>
    <row r="435" spans="2:14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</row>
    <row r="436" spans="2:14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</row>
    <row r="437" spans="2:14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</row>
    <row r="438" spans="2:14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</row>
    <row r="439" spans="2:14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</row>
    <row r="440" spans="2:14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</row>
    <row r="441" spans="2:14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</row>
    <row r="442" spans="2:14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</row>
    <row r="443" spans="2:14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</row>
    <row r="444" spans="2:14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</row>
    <row r="445" spans="2:14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</row>
    <row r="446" spans="2:14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</row>
    <row r="447" spans="2:14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</row>
    <row r="448" spans="2:14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</row>
    <row r="449" spans="2:14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</row>
    <row r="450" spans="2:14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</row>
    <row r="451" spans="2:14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</row>
    <row r="452" spans="2:14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</row>
    <row r="453" spans="2:14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</row>
    <row r="454" spans="2:14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</row>
    <row r="455" spans="2:14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</row>
    <row r="456" spans="2:14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</row>
    <row r="457" spans="2:14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</row>
    <row r="458" spans="2:14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</row>
    <row r="459" spans="2:14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</row>
    <row r="460" spans="2:14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</row>
    <row r="461" spans="2:14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</row>
    <row r="462" spans="2:14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</row>
    <row r="463" spans="2:14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</row>
    <row r="464" spans="2:14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</row>
    <row r="465" spans="2:14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</row>
    <row r="466" spans="2:14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</row>
    <row r="467" spans="2:14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</row>
    <row r="468" spans="2:14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</row>
    <row r="469" spans="2:14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</row>
    <row r="470" spans="2:14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</row>
    <row r="471" spans="2:14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</row>
    <row r="472" spans="2:14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</row>
    <row r="473" spans="2:14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</row>
    <row r="474" spans="2:14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</row>
    <row r="475" spans="2:14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</row>
    <row r="476" spans="2:14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</row>
    <row r="477" spans="2:14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</row>
    <row r="478" spans="2:14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</row>
    <row r="479" spans="2:14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</row>
    <row r="480" spans="2:14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</row>
    <row r="481" spans="2:14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</row>
    <row r="482" spans="2:14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</row>
    <row r="483" spans="2:14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</row>
    <row r="484" spans="2:14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</row>
    <row r="485" spans="2:14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</row>
    <row r="486" spans="2:14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</row>
    <row r="487" spans="2:14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</row>
    <row r="488" spans="2:14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</row>
    <row r="489" spans="2:14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</row>
    <row r="490" spans="2:14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</row>
    <row r="491" spans="2:14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</row>
    <row r="492" spans="2:14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</row>
    <row r="493" spans="2:14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</row>
    <row r="494" spans="2:14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</row>
    <row r="495" spans="2:14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</row>
    <row r="496" spans="2:14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</row>
    <row r="497" spans="2:14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</row>
    <row r="498" spans="2:14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</row>
    <row r="499" spans="2:14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</row>
    <row r="500" spans="2:14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</row>
    <row r="501" spans="2:14">
      <c r="B501" s="94"/>
      <c r="C501" s="94"/>
      <c r="D501" s="94"/>
      <c r="E501" s="94"/>
      <c r="F501" s="94"/>
      <c r="G501" s="94"/>
      <c r="H501" s="95"/>
      <c r="I501" s="95"/>
      <c r="J501" s="95"/>
      <c r="K501" s="95"/>
      <c r="L501" s="95"/>
      <c r="M501" s="95"/>
      <c r="N501" s="95"/>
    </row>
    <row r="502" spans="2:14">
      <c r="B502" s="94"/>
      <c r="C502" s="94"/>
      <c r="D502" s="94"/>
      <c r="E502" s="94"/>
      <c r="F502" s="94"/>
      <c r="G502" s="94"/>
      <c r="H502" s="95"/>
      <c r="I502" s="95"/>
      <c r="J502" s="95"/>
      <c r="K502" s="95"/>
      <c r="L502" s="95"/>
      <c r="M502" s="95"/>
      <c r="N502" s="95"/>
    </row>
    <row r="503" spans="2:14">
      <c r="B503" s="94"/>
      <c r="C503" s="94"/>
      <c r="D503" s="94"/>
      <c r="E503" s="94"/>
      <c r="F503" s="94"/>
      <c r="G503" s="94"/>
      <c r="H503" s="95"/>
      <c r="I503" s="95"/>
      <c r="J503" s="95"/>
      <c r="K503" s="95"/>
      <c r="L503" s="95"/>
      <c r="M503" s="95"/>
      <c r="N503" s="95"/>
    </row>
    <row r="504" spans="2:14">
      <c r="B504" s="94"/>
      <c r="C504" s="94"/>
      <c r="D504" s="94"/>
      <c r="E504" s="94"/>
      <c r="F504" s="94"/>
      <c r="G504" s="94"/>
      <c r="H504" s="95"/>
      <c r="I504" s="95"/>
      <c r="J504" s="95"/>
      <c r="K504" s="95"/>
      <c r="L504" s="95"/>
      <c r="M504" s="95"/>
      <c r="N504" s="95"/>
    </row>
    <row r="505" spans="2:14">
      <c r="B505" s="94"/>
      <c r="C505" s="94"/>
      <c r="D505" s="94"/>
      <c r="E505" s="94"/>
      <c r="F505" s="94"/>
      <c r="G505" s="94"/>
      <c r="H505" s="95"/>
      <c r="I505" s="95"/>
      <c r="J505" s="95"/>
      <c r="K505" s="95"/>
      <c r="L505" s="95"/>
      <c r="M505" s="95"/>
      <c r="N505" s="95"/>
    </row>
    <row r="506" spans="2:14">
      <c r="B506" s="94"/>
      <c r="C506" s="94"/>
      <c r="D506" s="94"/>
      <c r="E506" s="94"/>
      <c r="F506" s="94"/>
      <c r="G506" s="94"/>
      <c r="H506" s="95"/>
      <c r="I506" s="95"/>
      <c r="J506" s="95"/>
      <c r="K506" s="95"/>
      <c r="L506" s="95"/>
      <c r="M506" s="95"/>
      <c r="N506" s="95"/>
    </row>
    <row r="507" spans="2:14">
      <c r="B507" s="94"/>
      <c r="C507" s="94"/>
      <c r="D507" s="94"/>
      <c r="E507" s="94"/>
      <c r="F507" s="94"/>
      <c r="G507" s="94"/>
      <c r="H507" s="95"/>
      <c r="I507" s="95"/>
      <c r="J507" s="95"/>
      <c r="K507" s="95"/>
      <c r="L507" s="95"/>
      <c r="M507" s="95"/>
      <c r="N507" s="95"/>
    </row>
    <row r="508" spans="2:14">
      <c r="B508" s="94"/>
      <c r="C508" s="94"/>
      <c r="D508" s="94"/>
      <c r="E508" s="94"/>
      <c r="F508" s="94"/>
      <c r="G508" s="94"/>
      <c r="H508" s="95"/>
      <c r="I508" s="95"/>
      <c r="J508" s="95"/>
      <c r="K508" s="95"/>
      <c r="L508" s="95"/>
      <c r="M508" s="95"/>
      <c r="N508" s="95"/>
    </row>
    <row r="509" spans="2:14">
      <c r="B509" s="94"/>
      <c r="C509" s="94"/>
      <c r="D509" s="94"/>
      <c r="E509" s="94"/>
      <c r="F509" s="94"/>
      <c r="G509" s="94"/>
      <c r="H509" s="95"/>
      <c r="I509" s="95"/>
      <c r="J509" s="95"/>
      <c r="K509" s="95"/>
      <c r="L509" s="95"/>
      <c r="M509" s="95"/>
      <c r="N509" s="95"/>
    </row>
    <row r="510" spans="2:14">
      <c r="B510" s="94"/>
      <c r="C510" s="94"/>
      <c r="D510" s="94"/>
      <c r="E510" s="94"/>
      <c r="F510" s="94"/>
      <c r="G510" s="94"/>
      <c r="H510" s="95"/>
      <c r="I510" s="95"/>
      <c r="J510" s="95"/>
      <c r="K510" s="95"/>
      <c r="L510" s="95"/>
      <c r="M510" s="95"/>
      <c r="N510" s="95"/>
    </row>
    <row r="511" spans="2:14">
      <c r="B511" s="94"/>
      <c r="C511" s="94"/>
      <c r="D511" s="94"/>
      <c r="E511" s="94"/>
      <c r="F511" s="94"/>
      <c r="G511" s="94"/>
      <c r="H511" s="95"/>
      <c r="I511" s="95"/>
      <c r="J511" s="95"/>
      <c r="K511" s="95"/>
      <c r="L511" s="95"/>
      <c r="M511" s="95"/>
      <c r="N511" s="95"/>
    </row>
    <row r="512" spans="2:14">
      <c r="B512" s="94"/>
      <c r="C512" s="94"/>
      <c r="D512" s="94"/>
      <c r="E512" s="94"/>
      <c r="F512" s="94"/>
      <c r="G512" s="94"/>
      <c r="H512" s="95"/>
      <c r="I512" s="95"/>
      <c r="J512" s="95"/>
      <c r="K512" s="95"/>
      <c r="L512" s="95"/>
      <c r="M512" s="95"/>
      <c r="N512" s="95"/>
    </row>
    <row r="513" spans="2:14">
      <c r="B513" s="94"/>
      <c r="C513" s="94"/>
      <c r="D513" s="94"/>
      <c r="E513" s="94"/>
      <c r="F513" s="94"/>
      <c r="G513" s="94"/>
      <c r="H513" s="95"/>
      <c r="I513" s="95"/>
      <c r="J513" s="95"/>
      <c r="K513" s="95"/>
      <c r="L513" s="95"/>
      <c r="M513" s="95"/>
      <c r="N513" s="95"/>
    </row>
    <row r="514" spans="2:14">
      <c r="B514" s="94"/>
      <c r="C514" s="94"/>
      <c r="D514" s="94"/>
      <c r="E514" s="94"/>
      <c r="F514" s="94"/>
      <c r="G514" s="94"/>
      <c r="H514" s="95"/>
      <c r="I514" s="95"/>
      <c r="J514" s="95"/>
      <c r="K514" s="95"/>
      <c r="L514" s="95"/>
      <c r="M514" s="95"/>
      <c r="N514" s="95"/>
    </row>
    <row r="515" spans="2:14">
      <c r="B515" s="94"/>
      <c r="C515" s="94"/>
      <c r="D515" s="94"/>
      <c r="E515" s="94"/>
      <c r="F515" s="94"/>
      <c r="G515" s="94"/>
      <c r="H515" s="95"/>
      <c r="I515" s="95"/>
      <c r="J515" s="95"/>
      <c r="K515" s="95"/>
      <c r="L515" s="95"/>
      <c r="M515" s="95"/>
      <c r="N515" s="95"/>
    </row>
    <row r="516" spans="2:14">
      <c r="B516" s="94"/>
      <c r="C516" s="94"/>
      <c r="D516" s="94"/>
      <c r="E516" s="94"/>
      <c r="F516" s="94"/>
      <c r="G516" s="94"/>
      <c r="H516" s="95"/>
      <c r="I516" s="95"/>
      <c r="J516" s="95"/>
      <c r="K516" s="95"/>
      <c r="L516" s="95"/>
      <c r="M516" s="95"/>
      <c r="N516" s="95"/>
    </row>
    <row r="517" spans="2:14">
      <c r="B517" s="94"/>
      <c r="C517" s="94"/>
      <c r="D517" s="94"/>
      <c r="E517" s="94"/>
      <c r="F517" s="94"/>
      <c r="G517" s="94"/>
      <c r="H517" s="95"/>
      <c r="I517" s="95"/>
      <c r="J517" s="95"/>
      <c r="K517" s="95"/>
      <c r="L517" s="95"/>
      <c r="M517" s="95"/>
      <c r="N517" s="95"/>
    </row>
    <row r="518" spans="2:14">
      <c r="B518" s="94"/>
      <c r="C518" s="94"/>
      <c r="D518" s="94"/>
      <c r="E518" s="94"/>
      <c r="F518" s="94"/>
      <c r="G518" s="94"/>
      <c r="H518" s="95"/>
      <c r="I518" s="95"/>
      <c r="J518" s="95"/>
      <c r="K518" s="95"/>
      <c r="L518" s="95"/>
      <c r="M518" s="95"/>
      <c r="N518" s="95"/>
    </row>
    <row r="519" spans="2:14">
      <c r="B519" s="94"/>
      <c r="C519" s="94"/>
      <c r="D519" s="94"/>
      <c r="E519" s="94"/>
      <c r="F519" s="94"/>
      <c r="G519" s="94"/>
      <c r="H519" s="95"/>
      <c r="I519" s="95"/>
      <c r="J519" s="95"/>
      <c r="K519" s="95"/>
      <c r="L519" s="95"/>
      <c r="M519" s="95"/>
      <c r="N519" s="95"/>
    </row>
    <row r="520" spans="2:14">
      <c r="B520" s="94"/>
      <c r="C520" s="94"/>
      <c r="D520" s="94"/>
      <c r="E520" s="94"/>
      <c r="F520" s="94"/>
      <c r="G520" s="94"/>
      <c r="H520" s="95"/>
      <c r="I520" s="95"/>
      <c r="J520" s="95"/>
      <c r="K520" s="95"/>
      <c r="L520" s="95"/>
      <c r="M520" s="95"/>
      <c r="N520" s="95"/>
    </row>
    <row r="521" spans="2:14">
      <c r="B521" s="94"/>
      <c r="C521" s="94"/>
      <c r="D521" s="94"/>
      <c r="E521" s="94"/>
      <c r="F521" s="94"/>
      <c r="G521" s="94"/>
      <c r="H521" s="95"/>
      <c r="I521" s="95"/>
      <c r="J521" s="95"/>
      <c r="K521" s="95"/>
      <c r="L521" s="95"/>
      <c r="M521" s="95"/>
      <c r="N521" s="95"/>
    </row>
    <row r="522" spans="2:14">
      <c r="B522" s="94"/>
      <c r="C522" s="94"/>
      <c r="D522" s="94"/>
      <c r="E522" s="94"/>
      <c r="F522" s="94"/>
      <c r="G522" s="94"/>
      <c r="H522" s="95"/>
      <c r="I522" s="95"/>
      <c r="J522" s="95"/>
      <c r="K522" s="95"/>
      <c r="L522" s="95"/>
      <c r="M522" s="95"/>
      <c r="N522" s="95"/>
    </row>
    <row r="523" spans="2:14">
      <c r="B523" s="94"/>
      <c r="C523" s="94"/>
      <c r="D523" s="94"/>
      <c r="E523" s="94"/>
      <c r="F523" s="94"/>
      <c r="G523" s="94"/>
      <c r="H523" s="95"/>
      <c r="I523" s="95"/>
      <c r="J523" s="95"/>
      <c r="K523" s="95"/>
      <c r="L523" s="95"/>
      <c r="M523" s="95"/>
      <c r="N523" s="95"/>
    </row>
    <row r="524" spans="2:14">
      <c r="B524" s="94"/>
      <c r="C524" s="94"/>
      <c r="D524" s="94"/>
      <c r="E524" s="94"/>
      <c r="F524" s="94"/>
      <c r="G524" s="94"/>
      <c r="H524" s="95"/>
      <c r="I524" s="95"/>
      <c r="J524" s="95"/>
      <c r="K524" s="95"/>
      <c r="L524" s="95"/>
      <c r="M524" s="95"/>
      <c r="N524" s="95"/>
    </row>
    <row r="525" spans="2:14">
      <c r="B525" s="94"/>
      <c r="C525" s="94"/>
      <c r="D525" s="94"/>
      <c r="E525" s="94"/>
      <c r="F525" s="94"/>
      <c r="G525" s="94"/>
      <c r="H525" s="95"/>
      <c r="I525" s="95"/>
      <c r="J525" s="95"/>
      <c r="K525" s="95"/>
      <c r="L525" s="95"/>
      <c r="M525" s="95"/>
      <c r="N525" s="95"/>
    </row>
    <row r="526" spans="2:14">
      <c r="B526" s="94"/>
      <c r="C526" s="94"/>
      <c r="D526" s="94"/>
      <c r="E526" s="94"/>
      <c r="F526" s="94"/>
      <c r="G526" s="94"/>
      <c r="H526" s="95"/>
      <c r="I526" s="95"/>
      <c r="J526" s="95"/>
      <c r="K526" s="95"/>
      <c r="L526" s="95"/>
      <c r="M526" s="95"/>
      <c r="N526" s="95"/>
    </row>
    <row r="527" spans="2:14">
      <c r="B527" s="94"/>
      <c r="C527" s="94"/>
      <c r="D527" s="94"/>
      <c r="E527" s="94"/>
      <c r="F527" s="94"/>
      <c r="G527" s="94"/>
      <c r="H527" s="95"/>
      <c r="I527" s="95"/>
      <c r="J527" s="95"/>
      <c r="K527" s="95"/>
      <c r="L527" s="95"/>
      <c r="M527" s="95"/>
      <c r="N527" s="95"/>
    </row>
    <row r="528" spans="2:14">
      <c r="B528" s="94"/>
      <c r="C528" s="94"/>
      <c r="D528" s="94"/>
      <c r="E528" s="94"/>
      <c r="F528" s="94"/>
      <c r="G528" s="94"/>
      <c r="H528" s="95"/>
      <c r="I528" s="95"/>
      <c r="J528" s="95"/>
      <c r="K528" s="95"/>
      <c r="L528" s="95"/>
      <c r="M528" s="95"/>
      <c r="N528" s="95"/>
    </row>
    <row r="529" spans="2:14">
      <c r="B529" s="94"/>
      <c r="C529" s="94"/>
      <c r="D529" s="94"/>
      <c r="E529" s="94"/>
      <c r="F529" s="94"/>
      <c r="G529" s="94"/>
      <c r="H529" s="95"/>
      <c r="I529" s="95"/>
      <c r="J529" s="95"/>
      <c r="K529" s="95"/>
      <c r="L529" s="95"/>
      <c r="M529" s="95"/>
      <c r="N529" s="95"/>
    </row>
    <row r="530" spans="2:14">
      <c r="B530" s="94"/>
      <c r="C530" s="94"/>
      <c r="D530" s="94"/>
      <c r="E530" s="94"/>
      <c r="F530" s="94"/>
      <c r="G530" s="94"/>
      <c r="H530" s="95"/>
      <c r="I530" s="95"/>
      <c r="J530" s="95"/>
      <c r="K530" s="95"/>
      <c r="L530" s="95"/>
      <c r="M530" s="95"/>
      <c r="N530" s="95"/>
    </row>
    <row r="531" spans="2:14">
      <c r="B531" s="94"/>
      <c r="C531" s="94"/>
      <c r="D531" s="94"/>
      <c r="E531" s="94"/>
      <c r="F531" s="94"/>
      <c r="G531" s="94"/>
      <c r="H531" s="95"/>
      <c r="I531" s="95"/>
      <c r="J531" s="95"/>
      <c r="K531" s="95"/>
      <c r="L531" s="95"/>
      <c r="M531" s="95"/>
      <c r="N531" s="95"/>
    </row>
    <row r="532" spans="2:14">
      <c r="B532" s="94"/>
      <c r="C532" s="94"/>
      <c r="D532" s="94"/>
      <c r="E532" s="94"/>
      <c r="F532" s="94"/>
      <c r="G532" s="94"/>
      <c r="H532" s="95"/>
      <c r="I532" s="95"/>
      <c r="J532" s="95"/>
      <c r="K532" s="95"/>
      <c r="L532" s="95"/>
      <c r="M532" s="95"/>
      <c r="N532" s="95"/>
    </row>
    <row r="533" spans="2:14">
      <c r="B533" s="94"/>
      <c r="C533" s="94"/>
      <c r="D533" s="94"/>
      <c r="E533" s="94"/>
      <c r="F533" s="94"/>
      <c r="G533" s="94"/>
      <c r="H533" s="95"/>
      <c r="I533" s="95"/>
      <c r="J533" s="95"/>
      <c r="K533" s="95"/>
      <c r="L533" s="95"/>
      <c r="M533" s="95"/>
      <c r="N533" s="95"/>
    </row>
    <row r="534" spans="2:14">
      <c r="B534" s="94"/>
      <c r="C534" s="94"/>
      <c r="D534" s="94"/>
      <c r="E534" s="94"/>
      <c r="F534" s="94"/>
      <c r="G534" s="94"/>
      <c r="H534" s="95"/>
      <c r="I534" s="95"/>
      <c r="J534" s="95"/>
      <c r="K534" s="95"/>
      <c r="L534" s="95"/>
      <c r="M534" s="95"/>
      <c r="N534" s="95"/>
    </row>
    <row r="535" spans="2:14">
      <c r="B535" s="94"/>
      <c r="C535" s="94"/>
      <c r="D535" s="94"/>
      <c r="E535" s="94"/>
      <c r="F535" s="94"/>
      <c r="G535" s="94"/>
      <c r="H535" s="95"/>
      <c r="I535" s="95"/>
      <c r="J535" s="95"/>
      <c r="K535" s="95"/>
      <c r="L535" s="95"/>
      <c r="M535" s="95"/>
      <c r="N535" s="95"/>
    </row>
    <row r="536" spans="2:14">
      <c r="B536" s="94"/>
      <c r="C536" s="94"/>
      <c r="D536" s="94"/>
      <c r="E536" s="94"/>
      <c r="F536" s="94"/>
      <c r="G536" s="94"/>
      <c r="H536" s="95"/>
      <c r="I536" s="95"/>
      <c r="J536" s="95"/>
      <c r="K536" s="95"/>
      <c r="L536" s="95"/>
      <c r="M536" s="95"/>
      <c r="N536" s="95"/>
    </row>
    <row r="537" spans="2:14">
      <c r="B537" s="94"/>
      <c r="C537" s="94"/>
      <c r="D537" s="94"/>
      <c r="E537" s="94"/>
      <c r="F537" s="94"/>
      <c r="G537" s="94"/>
      <c r="H537" s="95"/>
      <c r="I537" s="95"/>
      <c r="J537" s="95"/>
      <c r="K537" s="95"/>
      <c r="L537" s="95"/>
      <c r="M537" s="95"/>
      <c r="N537" s="95"/>
    </row>
    <row r="538" spans="2:14">
      <c r="B538" s="94"/>
      <c r="C538" s="94"/>
      <c r="D538" s="94"/>
      <c r="E538" s="94"/>
      <c r="F538" s="94"/>
      <c r="G538" s="94"/>
      <c r="H538" s="95"/>
      <c r="I538" s="95"/>
      <c r="J538" s="95"/>
      <c r="K538" s="95"/>
      <c r="L538" s="95"/>
      <c r="M538" s="95"/>
      <c r="N538" s="95"/>
    </row>
    <row r="539" spans="2:14">
      <c r="B539" s="94"/>
      <c r="C539" s="94"/>
      <c r="D539" s="94"/>
      <c r="E539" s="94"/>
      <c r="F539" s="94"/>
      <c r="G539" s="94"/>
      <c r="H539" s="95"/>
      <c r="I539" s="95"/>
      <c r="J539" s="95"/>
      <c r="K539" s="95"/>
      <c r="L539" s="95"/>
      <c r="M539" s="95"/>
      <c r="N539" s="95"/>
    </row>
    <row r="540" spans="2:14">
      <c r="B540" s="94"/>
      <c r="C540" s="94"/>
      <c r="D540" s="94"/>
      <c r="E540" s="94"/>
      <c r="F540" s="94"/>
      <c r="G540" s="94"/>
      <c r="H540" s="95"/>
      <c r="I540" s="95"/>
      <c r="J540" s="95"/>
      <c r="K540" s="95"/>
      <c r="L540" s="95"/>
      <c r="M540" s="95"/>
      <c r="N540" s="95"/>
    </row>
    <row r="541" spans="2:14">
      <c r="B541" s="94"/>
      <c r="C541" s="94"/>
      <c r="D541" s="94"/>
      <c r="E541" s="94"/>
      <c r="F541" s="94"/>
      <c r="G541" s="94"/>
      <c r="H541" s="95"/>
      <c r="I541" s="95"/>
      <c r="J541" s="95"/>
      <c r="K541" s="95"/>
      <c r="L541" s="95"/>
      <c r="M541" s="95"/>
      <c r="N541" s="95"/>
    </row>
    <row r="542" spans="2:14">
      <c r="B542" s="94"/>
      <c r="C542" s="94"/>
      <c r="D542" s="94"/>
      <c r="E542" s="94"/>
      <c r="F542" s="94"/>
      <c r="G542" s="94"/>
      <c r="H542" s="95"/>
      <c r="I542" s="95"/>
      <c r="J542" s="95"/>
      <c r="K542" s="95"/>
      <c r="L542" s="95"/>
      <c r="M542" s="95"/>
      <c r="N542" s="95"/>
    </row>
    <row r="543" spans="2:14">
      <c r="B543" s="94"/>
      <c r="C543" s="94"/>
      <c r="D543" s="94"/>
      <c r="E543" s="94"/>
      <c r="F543" s="94"/>
      <c r="G543" s="94"/>
      <c r="H543" s="95"/>
      <c r="I543" s="95"/>
      <c r="J543" s="95"/>
      <c r="K543" s="95"/>
      <c r="L543" s="95"/>
      <c r="M543" s="95"/>
      <c r="N543" s="95"/>
    </row>
    <row r="544" spans="2:14">
      <c r="B544" s="94"/>
      <c r="C544" s="94"/>
      <c r="D544" s="94"/>
      <c r="E544" s="94"/>
      <c r="F544" s="94"/>
      <c r="G544" s="94"/>
      <c r="H544" s="95"/>
      <c r="I544" s="95"/>
      <c r="J544" s="95"/>
      <c r="K544" s="95"/>
      <c r="L544" s="95"/>
      <c r="M544" s="95"/>
      <c r="N544" s="95"/>
    </row>
    <row r="545" spans="2:14">
      <c r="B545" s="94"/>
      <c r="C545" s="94"/>
      <c r="D545" s="94"/>
      <c r="E545" s="94"/>
      <c r="F545" s="94"/>
      <c r="G545" s="94"/>
      <c r="H545" s="95"/>
      <c r="I545" s="95"/>
      <c r="J545" s="95"/>
      <c r="K545" s="95"/>
      <c r="L545" s="95"/>
      <c r="M545" s="95"/>
      <c r="N545" s="95"/>
    </row>
    <row r="546" spans="2:14">
      <c r="B546" s="94"/>
      <c r="C546" s="94"/>
      <c r="D546" s="94"/>
      <c r="E546" s="94"/>
      <c r="F546" s="94"/>
      <c r="G546" s="94"/>
      <c r="H546" s="95"/>
      <c r="I546" s="95"/>
      <c r="J546" s="95"/>
      <c r="K546" s="95"/>
      <c r="L546" s="95"/>
      <c r="M546" s="95"/>
      <c r="N546" s="95"/>
    </row>
    <row r="547" spans="2:14">
      <c r="B547" s="94"/>
      <c r="C547" s="94"/>
      <c r="D547" s="94"/>
      <c r="E547" s="94"/>
      <c r="F547" s="94"/>
      <c r="G547" s="94"/>
      <c r="H547" s="95"/>
      <c r="I547" s="95"/>
      <c r="J547" s="95"/>
      <c r="K547" s="95"/>
      <c r="L547" s="95"/>
      <c r="M547" s="95"/>
      <c r="N547" s="95"/>
    </row>
    <row r="548" spans="2:14">
      <c r="B548" s="94"/>
      <c r="C548" s="94"/>
      <c r="D548" s="94"/>
      <c r="E548" s="94"/>
      <c r="F548" s="94"/>
      <c r="G548" s="94"/>
      <c r="H548" s="95"/>
      <c r="I548" s="95"/>
      <c r="J548" s="95"/>
      <c r="K548" s="95"/>
      <c r="L548" s="95"/>
      <c r="M548" s="95"/>
      <c r="N548" s="95"/>
    </row>
    <row r="549" spans="2:14">
      <c r="B549" s="94"/>
      <c r="C549" s="94"/>
      <c r="D549" s="94"/>
      <c r="E549" s="94"/>
      <c r="F549" s="94"/>
      <c r="G549" s="94"/>
      <c r="H549" s="95"/>
      <c r="I549" s="95"/>
      <c r="J549" s="95"/>
      <c r="K549" s="95"/>
      <c r="L549" s="95"/>
      <c r="M549" s="95"/>
      <c r="N549" s="95"/>
    </row>
    <row r="550" spans="2:14">
      <c r="B550" s="94"/>
      <c r="C550" s="94"/>
      <c r="D550" s="94"/>
      <c r="E550" s="94"/>
      <c r="F550" s="94"/>
      <c r="G550" s="94"/>
      <c r="H550" s="95"/>
      <c r="I550" s="95"/>
      <c r="J550" s="95"/>
      <c r="K550" s="95"/>
      <c r="L550" s="95"/>
      <c r="M550" s="95"/>
      <c r="N550" s="95"/>
    </row>
    <row r="551" spans="2:14">
      <c r="B551" s="94"/>
      <c r="C551" s="94"/>
      <c r="D551" s="94"/>
      <c r="E551" s="94"/>
      <c r="F551" s="94"/>
      <c r="G551" s="94"/>
      <c r="H551" s="95"/>
      <c r="I551" s="95"/>
      <c r="J551" s="95"/>
      <c r="K551" s="95"/>
      <c r="L551" s="95"/>
      <c r="M551" s="95"/>
      <c r="N551" s="95"/>
    </row>
    <row r="552" spans="2:14">
      <c r="B552" s="94"/>
      <c r="C552" s="94"/>
      <c r="D552" s="94"/>
      <c r="E552" s="94"/>
      <c r="F552" s="94"/>
      <c r="G552" s="94"/>
      <c r="H552" s="95"/>
      <c r="I552" s="95"/>
      <c r="J552" s="95"/>
      <c r="K552" s="95"/>
      <c r="L552" s="95"/>
      <c r="M552" s="95"/>
      <c r="N552" s="95"/>
    </row>
    <row r="553" spans="2:14">
      <c r="B553" s="94"/>
      <c r="C553" s="94"/>
      <c r="D553" s="94"/>
      <c r="E553" s="94"/>
      <c r="F553" s="94"/>
      <c r="G553" s="94"/>
      <c r="H553" s="95"/>
      <c r="I553" s="95"/>
      <c r="J553" s="95"/>
      <c r="K553" s="95"/>
      <c r="L553" s="95"/>
      <c r="M553" s="95"/>
      <c r="N553" s="95"/>
    </row>
    <row r="554" spans="2:14">
      <c r="B554" s="94"/>
      <c r="C554" s="94"/>
      <c r="D554" s="94"/>
      <c r="E554" s="94"/>
      <c r="F554" s="94"/>
      <c r="G554" s="94"/>
      <c r="H554" s="95"/>
      <c r="I554" s="95"/>
      <c r="J554" s="95"/>
      <c r="K554" s="95"/>
      <c r="L554" s="95"/>
      <c r="M554" s="95"/>
      <c r="N554" s="95"/>
    </row>
    <row r="555" spans="2:14">
      <c r="B555" s="94"/>
      <c r="C555" s="94"/>
      <c r="D555" s="94"/>
      <c r="E555" s="94"/>
      <c r="F555" s="94"/>
      <c r="G555" s="94"/>
      <c r="H555" s="95"/>
      <c r="I555" s="95"/>
      <c r="J555" s="95"/>
      <c r="K555" s="95"/>
      <c r="L555" s="95"/>
      <c r="M555" s="95"/>
      <c r="N555" s="95"/>
    </row>
    <row r="556" spans="2:14">
      <c r="B556" s="94"/>
      <c r="C556" s="94"/>
      <c r="D556" s="94"/>
      <c r="E556" s="94"/>
      <c r="F556" s="94"/>
      <c r="G556" s="94"/>
      <c r="H556" s="95"/>
      <c r="I556" s="95"/>
      <c r="J556" s="95"/>
      <c r="K556" s="95"/>
      <c r="L556" s="95"/>
      <c r="M556" s="95"/>
      <c r="N556" s="95"/>
    </row>
    <row r="557" spans="2:14">
      <c r="B557" s="94"/>
      <c r="C557" s="94"/>
      <c r="D557" s="94"/>
      <c r="E557" s="94"/>
      <c r="F557" s="94"/>
      <c r="G557" s="94"/>
      <c r="H557" s="95"/>
      <c r="I557" s="95"/>
      <c r="J557" s="95"/>
      <c r="K557" s="95"/>
      <c r="L557" s="95"/>
      <c r="M557" s="95"/>
      <c r="N557" s="95"/>
    </row>
    <row r="558" spans="2:14">
      <c r="B558" s="94"/>
      <c r="C558" s="94"/>
      <c r="D558" s="94"/>
      <c r="E558" s="94"/>
      <c r="F558" s="94"/>
      <c r="G558" s="94"/>
      <c r="H558" s="95"/>
      <c r="I558" s="95"/>
      <c r="J558" s="95"/>
      <c r="K558" s="95"/>
      <c r="L558" s="95"/>
      <c r="M558" s="95"/>
      <c r="N558" s="95"/>
    </row>
    <row r="559" spans="2:14">
      <c r="B559" s="94"/>
      <c r="C559" s="94"/>
      <c r="D559" s="94"/>
      <c r="E559" s="94"/>
      <c r="F559" s="94"/>
      <c r="G559" s="94"/>
      <c r="H559" s="95"/>
      <c r="I559" s="95"/>
      <c r="J559" s="95"/>
      <c r="K559" s="95"/>
      <c r="L559" s="95"/>
      <c r="M559" s="95"/>
      <c r="N559" s="95"/>
    </row>
    <row r="560" spans="2:14">
      <c r="B560" s="94"/>
      <c r="C560" s="94"/>
      <c r="D560" s="94"/>
      <c r="E560" s="94"/>
      <c r="F560" s="94"/>
      <c r="G560" s="94"/>
      <c r="H560" s="95"/>
      <c r="I560" s="95"/>
      <c r="J560" s="95"/>
      <c r="K560" s="95"/>
      <c r="L560" s="95"/>
      <c r="M560" s="95"/>
      <c r="N560" s="95"/>
    </row>
    <row r="561" spans="2:14">
      <c r="B561" s="94"/>
      <c r="C561" s="94"/>
      <c r="D561" s="94"/>
      <c r="E561" s="94"/>
      <c r="F561" s="94"/>
      <c r="G561" s="94"/>
      <c r="H561" s="95"/>
      <c r="I561" s="95"/>
      <c r="J561" s="95"/>
      <c r="K561" s="95"/>
      <c r="L561" s="95"/>
      <c r="M561" s="95"/>
      <c r="N561" s="95"/>
    </row>
    <row r="562" spans="2:14">
      <c r="B562" s="94"/>
      <c r="C562" s="94"/>
      <c r="D562" s="94"/>
      <c r="E562" s="94"/>
      <c r="F562" s="94"/>
      <c r="G562" s="94"/>
      <c r="H562" s="95"/>
      <c r="I562" s="95"/>
      <c r="J562" s="95"/>
      <c r="K562" s="95"/>
      <c r="L562" s="95"/>
      <c r="M562" s="95"/>
      <c r="N562" s="95"/>
    </row>
    <row r="563" spans="2:14">
      <c r="B563" s="94"/>
      <c r="C563" s="94"/>
      <c r="D563" s="94"/>
      <c r="E563" s="94"/>
      <c r="F563" s="94"/>
      <c r="G563" s="94"/>
      <c r="H563" s="95"/>
      <c r="I563" s="95"/>
      <c r="J563" s="95"/>
      <c r="K563" s="95"/>
      <c r="L563" s="95"/>
      <c r="M563" s="95"/>
      <c r="N563" s="95"/>
    </row>
    <row r="564" spans="2:14">
      <c r="B564" s="94"/>
      <c r="C564" s="94"/>
      <c r="D564" s="94"/>
      <c r="E564" s="94"/>
      <c r="F564" s="94"/>
      <c r="G564" s="94"/>
      <c r="H564" s="95"/>
      <c r="I564" s="95"/>
      <c r="J564" s="95"/>
      <c r="K564" s="95"/>
      <c r="L564" s="95"/>
      <c r="M564" s="95"/>
      <c r="N564" s="95"/>
    </row>
    <row r="565" spans="2:14">
      <c r="B565" s="94"/>
      <c r="C565" s="94"/>
      <c r="D565" s="94"/>
      <c r="E565" s="94"/>
      <c r="F565" s="94"/>
      <c r="G565" s="94"/>
      <c r="H565" s="95"/>
      <c r="I565" s="95"/>
      <c r="J565" s="95"/>
      <c r="K565" s="95"/>
      <c r="L565" s="95"/>
      <c r="M565" s="95"/>
      <c r="N565" s="95"/>
    </row>
    <row r="566" spans="2:14">
      <c r="B566" s="94"/>
      <c r="C566" s="94"/>
      <c r="D566" s="94"/>
      <c r="E566" s="94"/>
      <c r="F566" s="94"/>
      <c r="G566" s="94"/>
      <c r="H566" s="95"/>
      <c r="I566" s="95"/>
      <c r="J566" s="95"/>
      <c r="K566" s="95"/>
      <c r="L566" s="95"/>
      <c r="M566" s="95"/>
      <c r="N566" s="95"/>
    </row>
    <row r="567" spans="2:14">
      <c r="B567" s="94"/>
      <c r="C567" s="94"/>
      <c r="D567" s="94"/>
      <c r="E567" s="94"/>
      <c r="F567" s="94"/>
      <c r="G567" s="94"/>
      <c r="H567" s="95"/>
      <c r="I567" s="95"/>
      <c r="J567" s="95"/>
      <c r="K567" s="95"/>
      <c r="L567" s="95"/>
      <c r="M567" s="95"/>
      <c r="N567" s="95"/>
    </row>
    <row r="568" spans="2:14">
      <c r="B568" s="94"/>
      <c r="C568" s="94"/>
      <c r="D568" s="94"/>
      <c r="E568" s="94"/>
      <c r="F568" s="94"/>
      <c r="G568" s="94"/>
      <c r="H568" s="95"/>
      <c r="I568" s="95"/>
      <c r="J568" s="95"/>
      <c r="K568" s="95"/>
      <c r="L568" s="95"/>
      <c r="M568" s="95"/>
      <c r="N568" s="95"/>
    </row>
    <row r="569" spans="2:14">
      <c r="B569" s="94"/>
      <c r="C569" s="94"/>
      <c r="D569" s="94"/>
      <c r="E569" s="94"/>
      <c r="F569" s="94"/>
      <c r="G569" s="94"/>
      <c r="H569" s="95"/>
      <c r="I569" s="95"/>
      <c r="J569" s="95"/>
      <c r="K569" s="95"/>
      <c r="L569" s="95"/>
      <c r="M569" s="95"/>
      <c r="N569" s="95"/>
    </row>
    <row r="570" spans="2:14">
      <c r="B570" s="94"/>
      <c r="C570" s="94"/>
      <c r="D570" s="94"/>
      <c r="E570" s="94"/>
      <c r="F570" s="94"/>
      <c r="G570" s="94"/>
      <c r="H570" s="95"/>
      <c r="I570" s="95"/>
      <c r="J570" s="95"/>
      <c r="K570" s="95"/>
      <c r="L570" s="95"/>
      <c r="M570" s="95"/>
      <c r="N570" s="95"/>
    </row>
    <row r="571" spans="2:14">
      <c r="B571" s="94"/>
      <c r="C571" s="94"/>
      <c r="D571" s="94"/>
      <c r="E571" s="94"/>
      <c r="F571" s="94"/>
      <c r="G571" s="94"/>
      <c r="H571" s="95"/>
      <c r="I571" s="95"/>
      <c r="J571" s="95"/>
      <c r="K571" s="95"/>
      <c r="L571" s="95"/>
      <c r="M571" s="95"/>
      <c r="N571" s="95"/>
    </row>
    <row r="572" spans="2:14">
      <c r="B572" s="94"/>
      <c r="C572" s="94"/>
      <c r="D572" s="94"/>
      <c r="E572" s="94"/>
      <c r="F572" s="94"/>
      <c r="G572" s="94"/>
      <c r="H572" s="95"/>
      <c r="I572" s="95"/>
      <c r="J572" s="95"/>
      <c r="K572" s="95"/>
      <c r="L572" s="95"/>
      <c r="M572" s="95"/>
      <c r="N572" s="95"/>
    </row>
    <row r="573" spans="2:14">
      <c r="B573" s="94"/>
      <c r="C573" s="94"/>
      <c r="D573" s="94"/>
      <c r="E573" s="94"/>
      <c r="F573" s="94"/>
      <c r="G573" s="94"/>
      <c r="H573" s="95"/>
      <c r="I573" s="95"/>
      <c r="J573" s="95"/>
      <c r="K573" s="95"/>
      <c r="L573" s="95"/>
      <c r="M573" s="95"/>
      <c r="N573" s="9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1.7109375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145</v>
      </c>
      <c r="C1" s="46" t="s" vm="1">
        <v>229</v>
      </c>
    </row>
    <row r="2" spans="2:15">
      <c r="B2" s="46" t="s">
        <v>144</v>
      </c>
      <c r="C2" s="46" t="s">
        <v>230</v>
      </c>
    </row>
    <row r="3" spans="2:15">
      <c r="B3" s="46" t="s">
        <v>146</v>
      </c>
      <c r="C3" s="46" t="s">
        <v>231</v>
      </c>
    </row>
    <row r="4" spans="2:15">
      <c r="B4" s="46" t="s">
        <v>147</v>
      </c>
      <c r="C4" s="46">
        <v>9455</v>
      </c>
    </row>
    <row r="6" spans="2:15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2:15" ht="26.25" customHeight="1">
      <c r="B7" s="136" t="s">
        <v>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2:15" s="3" customFormat="1" ht="63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205</v>
      </c>
      <c r="K8" s="29" t="s">
        <v>204</v>
      </c>
      <c r="L8" s="29" t="s">
        <v>62</v>
      </c>
      <c r="M8" s="29" t="s">
        <v>59</v>
      </c>
      <c r="N8" s="29" t="s">
        <v>148</v>
      </c>
      <c r="O8" s="19" t="s">
        <v>150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31</v>
      </c>
      <c r="C11" s="88"/>
      <c r="D11" s="89"/>
      <c r="E11" s="88"/>
      <c r="F11" s="89"/>
      <c r="G11" s="88"/>
      <c r="H11" s="88"/>
      <c r="I11" s="89"/>
      <c r="J11" s="91"/>
      <c r="K11" s="103"/>
      <c r="L11" s="91">
        <v>1653.8998360680005</v>
      </c>
      <c r="M11" s="92"/>
      <c r="N11" s="92">
        <f>IFERROR(L11/$L$11,0)</f>
        <v>1</v>
      </c>
      <c r="O11" s="92">
        <f>L11/'סכום נכסי הקרן'!$C$42</f>
        <v>1.4470038299322582E-2</v>
      </c>
    </row>
    <row r="12" spans="2:15" s="4" customFormat="1" ht="18" customHeight="1">
      <c r="B12" s="113" t="s">
        <v>196</v>
      </c>
      <c r="C12" s="88"/>
      <c r="D12" s="89"/>
      <c r="E12" s="88"/>
      <c r="F12" s="89"/>
      <c r="G12" s="88"/>
      <c r="H12" s="88"/>
      <c r="I12" s="89"/>
      <c r="J12" s="91"/>
      <c r="K12" s="103"/>
      <c r="L12" s="91">
        <v>1653.8998360680002</v>
      </c>
      <c r="M12" s="92"/>
      <c r="N12" s="92">
        <f t="shared" ref="N12:N26" si="0">IFERROR(L12/$L$11,0)</f>
        <v>0.99999999999999989</v>
      </c>
      <c r="O12" s="92">
        <f>L12/'סכום נכסי הקרן'!$C$42</f>
        <v>1.447003829932258E-2</v>
      </c>
    </row>
    <row r="13" spans="2:15">
      <c r="B13" s="85" t="s">
        <v>53</v>
      </c>
      <c r="C13" s="80"/>
      <c r="D13" s="81"/>
      <c r="E13" s="80"/>
      <c r="F13" s="81"/>
      <c r="G13" s="80"/>
      <c r="H13" s="80"/>
      <c r="I13" s="81"/>
      <c r="J13" s="83"/>
      <c r="K13" s="101"/>
      <c r="L13" s="83">
        <v>1032.6153461750002</v>
      </c>
      <c r="M13" s="84"/>
      <c r="N13" s="84">
        <f t="shared" si="0"/>
        <v>0.62435180393387746</v>
      </c>
      <c r="O13" s="84">
        <f>L13/'סכום נכסי הקרן'!$C$42</f>
        <v>9.0343945151743505E-3</v>
      </c>
    </row>
    <row r="14" spans="2:15">
      <c r="B14" s="86" t="s">
        <v>1701</v>
      </c>
      <c r="C14" s="88" t="s">
        <v>1702</v>
      </c>
      <c r="D14" s="89" t="s">
        <v>28</v>
      </c>
      <c r="E14" s="88"/>
      <c r="F14" s="89" t="s">
        <v>1601</v>
      </c>
      <c r="G14" s="88" t="s">
        <v>668</v>
      </c>
      <c r="H14" s="88" t="s">
        <v>669</v>
      </c>
      <c r="I14" s="89" t="s">
        <v>133</v>
      </c>
      <c r="J14" s="91">
        <v>18.646008000000002</v>
      </c>
      <c r="K14" s="103">
        <v>102865.8878</v>
      </c>
      <c r="L14" s="91">
        <v>77.076363194000024</v>
      </c>
      <c r="M14" s="92">
        <v>6.0509612571924599E-8</v>
      </c>
      <c r="N14" s="92">
        <f t="shared" si="0"/>
        <v>4.6602799947814383E-2</v>
      </c>
      <c r="O14" s="92">
        <f>L14/'סכום נכסי הקרן'!$C$42</f>
        <v>6.7434430010054251E-4</v>
      </c>
    </row>
    <row r="15" spans="2:15">
      <c r="B15" s="86" t="s">
        <v>1703</v>
      </c>
      <c r="C15" s="88" t="s">
        <v>1704</v>
      </c>
      <c r="D15" s="89" t="s">
        <v>28</v>
      </c>
      <c r="E15" s="88"/>
      <c r="F15" s="89" t="s">
        <v>1601</v>
      </c>
      <c r="G15" s="88" t="s">
        <v>831</v>
      </c>
      <c r="H15" s="88" t="s">
        <v>669</v>
      </c>
      <c r="I15" s="89" t="s">
        <v>131</v>
      </c>
      <c r="J15" s="91">
        <v>3.1665880000000004</v>
      </c>
      <c r="K15" s="103">
        <v>1026095</v>
      </c>
      <c r="L15" s="91">
        <v>120.22108787300002</v>
      </c>
      <c r="M15" s="92">
        <v>2.2521352542975268E-5</v>
      </c>
      <c r="N15" s="92">
        <f t="shared" si="0"/>
        <v>7.2689461145854478E-2</v>
      </c>
      <c r="O15" s="92">
        <f>L15/'סכום נכסי הקרן'!$C$42</f>
        <v>1.051819286737635E-3</v>
      </c>
    </row>
    <row r="16" spans="2:15">
      <c r="B16" s="86" t="s">
        <v>1705</v>
      </c>
      <c r="C16" s="88" t="s">
        <v>1706</v>
      </c>
      <c r="D16" s="89" t="s">
        <v>28</v>
      </c>
      <c r="E16" s="88"/>
      <c r="F16" s="89" t="s">
        <v>1601</v>
      </c>
      <c r="G16" s="88" t="s">
        <v>923</v>
      </c>
      <c r="H16" s="88" t="s">
        <v>669</v>
      </c>
      <c r="I16" s="89" t="s">
        <v>131</v>
      </c>
      <c r="J16" s="91">
        <v>115.54598100000001</v>
      </c>
      <c r="K16" s="103">
        <v>34634.089999999997</v>
      </c>
      <c r="L16" s="91">
        <v>148.06770666400001</v>
      </c>
      <c r="M16" s="92">
        <v>1.3395847411525198E-5</v>
      </c>
      <c r="N16" s="92">
        <f t="shared" si="0"/>
        <v>8.952640506695847E-2</v>
      </c>
      <c r="O16" s="92">
        <f>L16/'סכום נכסי הקרן'!$C$42</f>
        <v>1.2954505101195563E-3</v>
      </c>
    </row>
    <row r="17" spans="2:15">
      <c r="B17" s="86" t="s">
        <v>1707</v>
      </c>
      <c r="C17" s="88" t="s">
        <v>1708</v>
      </c>
      <c r="D17" s="89" t="s">
        <v>28</v>
      </c>
      <c r="E17" s="88"/>
      <c r="F17" s="89" t="s">
        <v>1601</v>
      </c>
      <c r="G17" s="88" t="s">
        <v>1709</v>
      </c>
      <c r="H17" s="88" t="s">
        <v>669</v>
      </c>
      <c r="I17" s="89" t="s">
        <v>133</v>
      </c>
      <c r="J17" s="91">
        <v>17.923299</v>
      </c>
      <c r="K17" s="103">
        <v>226145</v>
      </c>
      <c r="L17" s="91">
        <v>162.88043031700002</v>
      </c>
      <c r="M17" s="92">
        <v>7.1133322562766765E-5</v>
      </c>
      <c r="N17" s="92">
        <f t="shared" si="0"/>
        <v>9.8482644937092287E-2</v>
      </c>
      <c r="O17" s="92">
        <f>L17/'סכום נכסי הקרן'!$C$42</f>
        <v>1.4250476440583124E-3</v>
      </c>
    </row>
    <row r="18" spans="2:15">
      <c r="B18" s="86" t="s">
        <v>1710</v>
      </c>
      <c r="C18" s="88" t="s">
        <v>1711</v>
      </c>
      <c r="D18" s="89" t="s">
        <v>28</v>
      </c>
      <c r="E18" s="88"/>
      <c r="F18" s="89" t="s">
        <v>1601</v>
      </c>
      <c r="G18" s="88" t="s">
        <v>1709</v>
      </c>
      <c r="H18" s="88" t="s">
        <v>669</v>
      </c>
      <c r="I18" s="89" t="s">
        <v>131</v>
      </c>
      <c r="J18" s="91">
        <v>43.955408000000006</v>
      </c>
      <c r="K18" s="103">
        <v>116645.7</v>
      </c>
      <c r="L18" s="91">
        <v>189.70673770300002</v>
      </c>
      <c r="M18" s="92">
        <v>7.3011041164587672E-5</v>
      </c>
      <c r="N18" s="92">
        <f t="shared" si="0"/>
        <v>0.11470267640512674</v>
      </c>
      <c r="O18" s="92">
        <f>L18/'סכום נכסי הקרן'!$C$42</f>
        <v>1.6597521206169884E-3</v>
      </c>
    </row>
    <row r="19" spans="2:15">
      <c r="B19" s="86" t="s">
        <v>1712</v>
      </c>
      <c r="C19" s="88" t="s">
        <v>1713</v>
      </c>
      <c r="D19" s="89" t="s">
        <v>28</v>
      </c>
      <c r="E19" s="88"/>
      <c r="F19" s="89" t="s">
        <v>1601</v>
      </c>
      <c r="G19" s="88" t="s">
        <v>1714</v>
      </c>
      <c r="H19" s="88" t="s">
        <v>669</v>
      </c>
      <c r="I19" s="89" t="s">
        <v>134</v>
      </c>
      <c r="J19" s="91">
        <v>10088.631654000003</v>
      </c>
      <c r="K19" s="103">
        <v>126</v>
      </c>
      <c r="L19" s="91">
        <v>59.372424555000002</v>
      </c>
      <c r="M19" s="92">
        <v>4.2755144936254879E-8</v>
      </c>
      <c r="N19" s="92">
        <f t="shared" si="0"/>
        <v>3.589844031676831E-2</v>
      </c>
      <c r="O19" s="92">
        <f>L19/'סכום נכסי הקרן'!$C$42</f>
        <v>5.1945180626958331E-4</v>
      </c>
    </row>
    <row r="20" spans="2:15">
      <c r="B20" s="86" t="s">
        <v>1715</v>
      </c>
      <c r="C20" s="88" t="s">
        <v>1716</v>
      </c>
      <c r="D20" s="89" t="s">
        <v>28</v>
      </c>
      <c r="E20" s="88"/>
      <c r="F20" s="89" t="s">
        <v>1601</v>
      </c>
      <c r="G20" s="88" t="s">
        <v>534</v>
      </c>
      <c r="H20" s="88"/>
      <c r="I20" s="89" t="s">
        <v>134</v>
      </c>
      <c r="J20" s="91">
        <v>366.76246100000003</v>
      </c>
      <c r="K20" s="103">
        <v>16070.32</v>
      </c>
      <c r="L20" s="91">
        <v>275.29059586900001</v>
      </c>
      <c r="M20" s="92">
        <v>3.2417932063423937E-7</v>
      </c>
      <c r="N20" s="92">
        <f t="shared" si="0"/>
        <v>0.16644937611426269</v>
      </c>
      <c r="O20" s="92">
        <f>L20/'סכום נכסי הקרן'!$C$42</f>
        <v>2.4085288472717303E-3</v>
      </c>
    </row>
    <row r="21" spans="2:15">
      <c r="B21" s="93"/>
      <c r="C21" s="88"/>
      <c r="D21" s="88"/>
      <c r="E21" s="88"/>
      <c r="F21" s="88"/>
      <c r="G21" s="88"/>
      <c r="H21" s="88"/>
      <c r="I21" s="88"/>
      <c r="J21" s="91"/>
      <c r="K21" s="103"/>
      <c r="L21" s="88"/>
      <c r="M21" s="88"/>
      <c r="N21" s="92"/>
      <c r="O21" s="88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1"/>
      <c r="L22" s="83">
        <v>621.284489893</v>
      </c>
      <c r="M22" s="84"/>
      <c r="N22" s="84">
        <f t="shared" si="0"/>
        <v>0.37564819606612243</v>
      </c>
      <c r="O22" s="84">
        <f>L22/'סכום נכסי הקרן'!$C$42</f>
        <v>5.4356437841482303E-3</v>
      </c>
    </row>
    <row r="23" spans="2:15">
      <c r="B23" s="86" t="s">
        <v>1717</v>
      </c>
      <c r="C23" s="88" t="s">
        <v>1718</v>
      </c>
      <c r="D23" s="89" t="s">
        <v>28</v>
      </c>
      <c r="E23" s="88"/>
      <c r="F23" s="89" t="s">
        <v>1573</v>
      </c>
      <c r="G23" s="88" t="s">
        <v>534</v>
      </c>
      <c r="H23" s="88"/>
      <c r="I23" s="89" t="s">
        <v>131</v>
      </c>
      <c r="J23" s="91">
        <v>49.985040000000005</v>
      </c>
      <c r="K23" s="103">
        <v>19790</v>
      </c>
      <c r="L23" s="91">
        <v>36.60054597100001</v>
      </c>
      <c r="M23" s="92">
        <v>6.4809819786057843E-6</v>
      </c>
      <c r="N23" s="92">
        <f t="shared" si="0"/>
        <v>2.2129844367125971E-2</v>
      </c>
      <c r="O23" s="92">
        <f>L23/'סכום נכסי הקרן'!$C$42</f>
        <v>3.2021969555036091E-4</v>
      </c>
    </row>
    <row r="24" spans="2:15">
      <c r="B24" s="86" t="s">
        <v>1719</v>
      </c>
      <c r="C24" s="88" t="s">
        <v>1720</v>
      </c>
      <c r="D24" s="89" t="s">
        <v>28</v>
      </c>
      <c r="E24" s="88"/>
      <c r="F24" s="89" t="s">
        <v>1573</v>
      </c>
      <c r="G24" s="88" t="s">
        <v>534</v>
      </c>
      <c r="H24" s="88"/>
      <c r="I24" s="89" t="s">
        <v>131</v>
      </c>
      <c r="J24" s="91">
        <v>281.06544500000001</v>
      </c>
      <c r="K24" s="103">
        <v>3539</v>
      </c>
      <c r="L24" s="91">
        <v>36.803552570000008</v>
      </c>
      <c r="M24" s="92">
        <v>4.839380434745592E-6</v>
      </c>
      <c r="N24" s="92">
        <f t="shared" si="0"/>
        <v>2.2252588559109585E-2</v>
      </c>
      <c r="O24" s="92">
        <f>L24/'סכום נכסי הקרן'!$C$42</f>
        <v>3.219958087093832E-4</v>
      </c>
    </row>
    <row r="25" spans="2:15">
      <c r="B25" s="86" t="s">
        <v>1721</v>
      </c>
      <c r="C25" s="88" t="s">
        <v>1722</v>
      </c>
      <c r="D25" s="89" t="s">
        <v>123</v>
      </c>
      <c r="E25" s="88"/>
      <c r="F25" s="89" t="s">
        <v>1573</v>
      </c>
      <c r="G25" s="88" t="s">
        <v>534</v>
      </c>
      <c r="H25" s="88"/>
      <c r="I25" s="89" t="s">
        <v>131</v>
      </c>
      <c r="J25" s="91">
        <v>3724.4697449999994</v>
      </c>
      <c r="K25" s="103">
        <v>1479.4</v>
      </c>
      <c r="L25" s="91">
        <v>203.86928001400003</v>
      </c>
      <c r="M25" s="92">
        <v>5.8104266638984463E-6</v>
      </c>
      <c r="N25" s="92">
        <f t="shared" si="0"/>
        <v>0.12326579613108922</v>
      </c>
      <c r="O25" s="92">
        <f>L25/'סכום נכסי הקרן'!$C$42</f>
        <v>1.7836607910133504E-3</v>
      </c>
    </row>
    <row r="26" spans="2:15">
      <c r="B26" s="86" t="s">
        <v>1723</v>
      </c>
      <c r="C26" s="88" t="s">
        <v>1724</v>
      </c>
      <c r="D26" s="89" t="s">
        <v>123</v>
      </c>
      <c r="E26" s="88"/>
      <c r="F26" s="89" t="s">
        <v>1573</v>
      </c>
      <c r="G26" s="88" t="s">
        <v>534</v>
      </c>
      <c r="H26" s="88"/>
      <c r="I26" s="89" t="s">
        <v>131</v>
      </c>
      <c r="J26" s="91">
        <v>760.73694499999999</v>
      </c>
      <c r="K26" s="103">
        <v>12221.83</v>
      </c>
      <c r="L26" s="91">
        <v>344.01111133799998</v>
      </c>
      <c r="M26" s="92">
        <v>7.4188721068735091E-6</v>
      </c>
      <c r="N26" s="92">
        <f t="shared" si="0"/>
        <v>0.20799996700879766</v>
      </c>
      <c r="O26" s="92">
        <f>L26/'סכום נכסי הקרן'!$C$42</f>
        <v>3.0097674888751357E-3</v>
      </c>
    </row>
    <row r="27" spans="2:15">
      <c r="B27" s="93"/>
      <c r="C27" s="88"/>
      <c r="D27" s="88"/>
      <c r="E27" s="88"/>
      <c r="F27" s="88"/>
      <c r="G27" s="88"/>
      <c r="H27" s="88"/>
      <c r="I27" s="88"/>
      <c r="J27" s="91"/>
      <c r="K27" s="103"/>
      <c r="L27" s="88"/>
      <c r="M27" s="88"/>
      <c r="N27" s="92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10" t="s">
        <v>220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10" t="s">
        <v>111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10" t="s">
        <v>203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10" t="s">
        <v>211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111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111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112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</row>
    <row r="501" spans="2:15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</row>
    <row r="502" spans="2:15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</row>
    <row r="503" spans="2:15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</row>
    <row r="504" spans="2:15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</row>
    <row r="505" spans="2:15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</row>
    <row r="506" spans="2:15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</row>
    <row r="507" spans="2:15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</row>
    <row r="508" spans="2:15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</row>
    <row r="509" spans="2:15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</row>
    <row r="510" spans="2:15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</row>
    <row r="511" spans="2:15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</row>
    <row r="512" spans="2:15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</row>
    <row r="513" spans="2:15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</row>
    <row r="514" spans="2:15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</row>
    <row r="515" spans="2:15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</row>
    <row r="516" spans="2:15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</row>
    <row r="517" spans="2:15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</row>
    <row r="518" spans="2:15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</row>
    <row r="519" spans="2:15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</row>
    <row r="520" spans="2:15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</row>
    <row r="521" spans="2:15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</row>
    <row r="522" spans="2:15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</row>
    <row r="523" spans="2:15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</row>
    <row r="524" spans="2:15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</row>
    <row r="525" spans="2:15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145</v>
      </c>
      <c r="C1" s="46" t="s" vm="1">
        <v>229</v>
      </c>
    </row>
    <row r="2" spans="2:12">
      <c r="B2" s="46" t="s">
        <v>144</v>
      </c>
      <c r="C2" s="46" t="s">
        <v>230</v>
      </c>
    </row>
    <row r="3" spans="2:12">
      <c r="B3" s="46" t="s">
        <v>146</v>
      </c>
      <c r="C3" s="46" t="s">
        <v>231</v>
      </c>
    </row>
    <row r="4" spans="2:12">
      <c r="B4" s="46" t="s">
        <v>147</v>
      </c>
      <c r="C4" s="46">
        <v>9455</v>
      </c>
    </row>
    <row r="6" spans="2:12" ht="26.25" customHeight="1">
      <c r="B6" s="136" t="s">
        <v>172</v>
      </c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 ht="26.25" customHeight="1">
      <c r="B7" s="136" t="s">
        <v>93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 s="3" customFormat="1" ht="63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205</v>
      </c>
      <c r="H8" s="29" t="s">
        <v>204</v>
      </c>
      <c r="I8" s="29" t="s">
        <v>62</v>
      </c>
      <c r="J8" s="29" t="s">
        <v>59</v>
      </c>
      <c r="K8" s="29" t="s">
        <v>148</v>
      </c>
      <c r="L8" s="65" t="s">
        <v>150</v>
      </c>
    </row>
    <row r="9" spans="2:12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49</v>
      </c>
      <c r="C11" s="88"/>
      <c r="D11" s="89"/>
      <c r="E11" s="89"/>
      <c r="F11" s="89"/>
      <c r="G11" s="91"/>
      <c r="H11" s="103"/>
      <c r="I11" s="91">
        <v>1.2883996580000003</v>
      </c>
      <c r="J11" s="92"/>
      <c r="K11" s="92">
        <f>IFERROR(I11/$I$11,0)</f>
        <v>1</v>
      </c>
      <c r="L11" s="92">
        <f>I11/'סכום נכסי הקרן'!$C$42</f>
        <v>1.1272262073873016E-5</v>
      </c>
    </row>
    <row r="12" spans="2:12" s="4" customFormat="1" ht="18" customHeight="1">
      <c r="B12" s="113" t="s">
        <v>26</v>
      </c>
      <c r="C12" s="88"/>
      <c r="D12" s="89"/>
      <c r="E12" s="89"/>
      <c r="F12" s="89"/>
      <c r="G12" s="91"/>
      <c r="H12" s="103"/>
      <c r="I12" s="91">
        <v>1.1862811220000002</v>
      </c>
      <c r="J12" s="92"/>
      <c r="K12" s="92">
        <f t="shared" ref="K12:K20" si="0">IFERROR(I12/$I$11,0)</f>
        <v>0.92074001621630353</v>
      </c>
      <c r="L12" s="92">
        <f>I12/'סכום נכסי הקרן'!$C$42</f>
        <v>1.0378822764692264E-5</v>
      </c>
    </row>
    <row r="13" spans="2:12">
      <c r="B13" s="85" t="s">
        <v>1725</v>
      </c>
      <c r="C13" s="80"/>
      <c r="D13" s="81"/>
      <c r="E13" s="81"/>
      <c r="F13" s="81"/>
      <c r="G13" s="83"/>
      <c r="H13" s="101"/>
      <c r="I13" s="83">
        <v>1.1862811220000002</v>
      </c>
      <c r="J13" s="84"/>
      <c r="K13" s="84">
        <f t="shared" si="0"/>
        <v>0.92074001621630353</v>
      </c>
      <c r="L13" s="84">
        <f>I13/'סכום נכסי הקרן'!$C$42</f>
        <v>1.0378822764692264E-5</v>
      </c>
    </row>
    <row r="14" spans="2:12">
      <c r="B14" s="86" t="s">
        <v>1726</v>
      </c>
      <c r="C14" s="88" t="s">
        <v>1727</v>
      </c>
      <c r="D14" s="89" t="s">
        <v>119</v>
      </c>
      <c r="E14" s="89" t="s">
        <v>478</v>
      </c>
      <c r="F14" s="89" t="s">
        <v>132</v>
      </c>
      <c r="G14" s="91">
        <v>74.450565000000012</v>
      </c>
      <c r="H14" s="103">
        <v>1500</v>
      </c>
      <c r="I14" s="91">
        <v>1.1167584750000001</v>
      </c>
      <c r="J14" s="92">
        <v>3.7225282500000006E-5</v>
      </c>
      <c r="K14" s="92">
        <f t="shared" si="0"/>
        <v>0.86677954939351576</v>
      </c>
      <c r="L14" s="92">
        <f>I14/'סכום נכסי הקרן'!$C$42</f>
        <v>9.7705662410372702E-6</v>
      </c>
    </row>
    <row r="15" spans="2:12">
      <c r="B15" s="86" t="s">
        <v>1728</v>
      </c>
      <c r="C15" s="88" t="s">
        <v>1729</v>
      </c>
      <c r="D15" s="89" t="s">
        <v>119</v>
      </c>
      <c r="E15" s="89" t="s">
        <v>156</v>
      </c>
      <c r="F15" s="89" t="s">
        <v>132</v>
      </c>
      <c r="G15" s="91">
        <v>939.49522500000023</v>
      </c>
      <c r="H15" s="103">
        <v>7.4</v>
      </c>
      <c r="I15" s="91">
        <v>6.9522647000000021E-2</v>
      </c>
      <c r="J15" s="92">
        <v>6.2652445611799084E-5</v>
      </c>
      <c r="K15" s="92">
        <f t="shared" si="0"/>
        <v>5.3960466822787684E-2</v>
      </c>
      <c r="L15" s="92">
        <f>I15/'סכום נכסי הקרן'!$C$42</f>
        <v>6.082565236549928E-7</v>
      </c>
    </row>
    <row r="16" spans="2:12">
      <c r="B16" s="93"/>
      <c r="C16" s="88"/>
      <c r="D16" s="88"/>
      <c r="E16" s="88"/>
      <c r="F16" s="88"/>
      <c r="G16" s="91"/>
      <c r="H16" s="103"/>
      <c r="I16" s="88"/>
      <c r="J16" s="88"/>
      <c r="K16" s="92"/>
      <c r="L16" s="88"/>
    </row>
    <row r="17" spans="2:12">
      <c r="B17" s="113" t="s">
        <v>41</v>
      </c>
      <c r="C17" s="88"/>
      <c r="D17" s="89"/>
      <c r="E17" s="89"/>
      <c r="F17" s="89"/>
      <c r="G17" s="91"/>
      <c r="H17" s="103"/>
      <c r="I17" s="91">
        <v>0.10211853600000001</v>
      </c>
      <c r="J17" s="92"/>
      <c r="K17" s="92">
        <f t="shared" si="0"/>
        <v>7.9259983783696392E-2</v>
      </c>
      <c r="L17" s="92">
        <f>I17/'סכום נכסי הקרן'!$C$42</f>
        <v>8.9343930918075119E-7</v>
      </c>
    </row>
    <row r="18" spans="2:12">
      <c r="B18" s="85" t="s">
        <v>1730</v>
      </c>
      <c r="C18" s="80"/>
      <c r="D18" s="81"/>
      <c r="E18" s="81"/>
      <c r="F18" s="81"/>
      <c r="G18" s="83"/>
      <c r="H18" s="101"/>
      <c r="I18" s="83">
        <v>0.10211853600000001</v>
      </c>
      <c r="J18" s="84"/>
      <c r="K18" s="84">
        <f t="shared" si="0"/>
        <v>7.9259983783696392E-2</v>
      </c>
      <c r="L18" s="84">
        <f>I18/'סכום נכסי הקרן'!$C$42</f>
        <v>8.9343930918075119E-7</v>
      </c>
    </row>
    <row r="19" spans="2:12">
      <c r="B19" s="86" t="s">
        <v>1731</v>
      </c>
      <c r="C19" s="88" t="s">
        <v>1732</v>
      </c>
      <c r="D19" s="89" t="s">
        <v>1400</v>
      </c>
      <c r="E19" s="89" t="s">
        <v>751</v>
      </c>
      <c r="F19" s="89" t="s">
        <v>131</v>
      </c>
      <c r="G19" s="91">
        <v>141.81060000000002</v>
      </c>
      <c r="H19" s="103">
        <v>16.82</v>
      </c>
      <c r="I19" s="91">
        <v>8.8254409000000006E-2</v>
      </c>
      <c r="J19" s="92">
        <v>4.2458263473053901E-6</v>
      </c>
      <c r="K19" s="92">
        <f t="shared" si="0"/>
        <v>6.8499249011753444E-2</v>
      </c>
      <c r="L19" s="92">
        <f>I19/'סכום נכסי הקרן'!$C$42</f>
        <v>7.721414867239721E-7</v>
      </c>
    </row>
    <row r="20" spans="2:12">
      <c r="B20" s="86" t="s">
        <v>1733</v>
      </c>
      <c r="C20" s="88" t="s">
        <v>1734</v>
      </c>
      <c r="D20" s="89" t="s">
        <v>1416</v>
      </c>
      <c r="E20" s="89" t="s">
        <v>828</v>
      </c>
      <c r="F20" s="89" t="s">
        <v>131</v>
      </c>
      <c r="G20" s="91">
        <v>37.470615000000009</v>
      </c>
      <c r="H20" s="103">
        <v>10</v>
      </c>
      <c r="I20" s="91">
        <v>1.3864127000000002E-2</v>
      </c>
      <c r="J20" s="92">
        <v>1.4810519762845855E-6</v>
      </c>
      <c r="K20" s="92">
        <f t="shared" si="0"/>
        <v>1.0760734771942945E-2</v>
      </c>
      <c r="L20" s="92">
        <f>I20/'סכום נכסי הקרן'!$C$42</f>
        <v>1.2129782245677906E-7</v>
      </c>
    </row>
    <row r="21" spans="2:12">
      <c r="B21" s="93"/>
      <c r="C21" s="88"/>
      <c r="D21" s="88"/>
      <c r="E21" s="88"/>
      <c r="F21" s="88"/>
      <c r="G21" s="91"/>
      <c r="H21" s="103"/>
      <c r="I21" s="88"/>
      <c r="J21" s="88"/>
      <c r="K21" s="92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220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10" t="s">
        <v>111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203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211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